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licitacoes\LICITAÇÕES 2026\PREGÃO ELETRÔNICO\262.000034182024-91 - DEMOLIÇÃO ILHA DO CARDOSO\"/>
    </mc:Choice>
  </mc:AlternateContent>
  <bookViews>
    <workbookView xWindow="0" yWindow="0" windowWidth="28800" windowHeight="12210" tabRatio="936"/>
  </bookViews>
  <sheets>
    <sheet name="PEIC" sheetId="6" r:id="rId1"/>
    <sheet name="CRONOGRAMA" sheetId="17" r:id="rId2"/>
    <sheet name="COMPOSIÇÃO" sheetId="19" r:id="rId3"/>
    <sheet name="BDI" sheetId="13" r:id="rId4"/>
    <sheet name="M.C." sheetId="18" state="hidden" r:id="rId5"/>
    <sheet name="CDHU 200 - SERVIÇOS" sheetId="24" state="hidden" r:id="rId6"/>
  </sheets>
  <externalReferences>
    <externalReference r:id="rId7"/>
  </externalReferences>
  <definedNames>
    <definedName name="___OI152" localSheetId="2">#REF!</definedName>
    <definedName name="___OI152">#REF!</definedName>
    <definedName name="__OI152" localSheetId="2">#REF!</definedName>
    <definedName name="__OI152">#REF!</definedName>
    <definedName name="_OI152" localSheetId="2">#REF!</definedName>
    <definedName name="_OI152">#REF!</definedName>
    <definedName name="A">#REF!</definedName>
    <definedName name="ABC">#REF!</definedName>
    <definedName name="AIR">#REF!</definedName>
    <definedName name="_xlnm.Print_Area" localSheetId="3">BDI!$A$1:$C$36</definedName>
    <definedName name="_xlnm.Print_Area" localSheetId="2">COMPOSIÇÃO!$A$1:$F$10</definedName>
    <definedName name="_xlnm.Print_Area" localSheetId="0">PEIC!$A$1:$J$22</definedName>
    <definedName name="_xlnm.Database">[1]BOLETIM!$A$1:$F$2150</definedName>
    <definedName name="BILLING" localSheetId="2">#REF!</definedName>
    <definedName name="BILLING">#REF!</definedName>
    <definedName name="BOMPRINT" localSheetId="2">#REF!</definedName>
    <definedName name="BOMPRINT">#REF!</definedName>
    <definedName name="CalcReferencia" localSheetId="2">OFFSET(Lst.Top,#REF!,-1,1,1)</definedName>
    <definedName name="CalcReferencia">OFFSET(Lst.Top,#REF!,-1,1,1)</definedName>
    <definedName name="CalcReferencia1" localSheetId="2">OFFSET(Lst.Top1,#REF!,-1,1,1)</definedName>
    <definedName name="CalcReferencia1">OFFSET(Lst.Top1,#REF!,-1,1,1)</definedName>
    <definedName name="CHECKBOM" localSheetId="2">#REF!</definedName>
    <definedName name="CHECKBOM">#REF!</definedName>
    <definedName name="_xlnm.Criteria" localSheetId="2">#REF!</definedName>
    <definedName name="_xlnm.Criteria">#REF!</definedName>
    <definedName name="CRONOGRMA">#N/A</definedName>
    <definedName name="DELETE1" localSheetId="2">#REF!</definedName>
    <definedName name="DELETE1">#REF!</definedName>
    <definedName name="DELETE2" localSheetId="2">#REF!</definedName>
    <definedName name="DELETE2">#REF!</definedName>
    <definedName name="DESCONTO" localSheetId="2">#REF!</definedName>
    <definedName name="DESCONTO">#REF!</definedName>
    <definedName name="DÓLAR">#REF!</definedName>
    <definedName name="E">#REF!</definedName>
    <definedName name="ENC.FINANC">#REF!</definedName>
    <definedName name="EWO">#REF!</definedName>
    <definedName name="FIND.PART">#REF!</definedName>
    <definedName name="FINSOCIAL">#REF!</definedName>
    <definedName name="FRETE">#REF!</definedName>
    <definedName name="IBO">#REF!</definedName>
    <definedName name="INFO">#REF!</definedName>
    <definedName name="insert1">#REF!</definedName>
    <definedName name="insert2">#REF!</definedName>
    <definedName name="IR">#REF!</definedName>
    <definedName name="ISS">#REF!</definedName>
    <definedName name="ITC_D_379">#REF!</definedName>
    <definedName name="IWO">#REF!</definedName>
    <definedName name="K">#REF!</definedName>
    <definedName name="Lst.MatServ">#REF!</definedName>
    <definedName name="Lst.Position">#REF!</definedName>
    <definedName name="Lst.Tipo">#REF!</definedName>
    <definedName name="Lst.Top">#REF!</definedName>
    <definedName name="Lst.Top1">#REF!</definedName>
    <definedName name="M">#REF!</definedName>
    <definedName name="MARGEM">#REF!</definedName>
    <definedName name="MARGEM_37">#REF!</definedName>
    <definedName name="MARGEM01">#REF!</definedName>
    <definedName name="MARGEM1">#REF!</definedName>
    <definedName name="MARGEM10">#REF!</definedName>
    <definedName name="MARGEM11">#REF!</definedName>
    <definedName name="MARGEM12">#REF!</definedName>
    <definedName name="MARGEM13">#REF!</definedName>
    <definedName name="MARGEM14">#REF!</definedName>
    <definedName name="MARGEM15">#REF!</definedName>
    <definedName name="MARGEM16">#REF!</definedName>
    <definedName name="MARGEM17">#REF!</definedName>
    <definedName name="MARGEM18">#REF!</definedName>
    <definedName name="MARGEM19">#REF!</definedName>
    <definedName name="MARGEM2">#REF!</definedName>
    <definedName name="MARGEM20">#REF!</definedName>
    <definedName name="MARGEM21">#REF!</definedName>
    <definedName name="MARGEM22">#REF!</definedName>
    <definedName name="MARGEM23">#REF!</definedName>
    <definedName name="MARGEM24">#REF!</definedName>
    <definedName name="MARGEM25">#REF!</definedName>
    <definedName name="MARGEM26">#REF!</definedName>
    <definedName name="MARGEM27">#REF!</definedName>
    <definedName name="MARGEM28">#REF!</definedName>
    <definedName name="MARGEM29">#REF!</definedName>
    <definedName name="MARGEM3">#REF!</definedName>
    <definedName name="MARGEM30">#REF!</definedName>
    <definedName name="MARGEM31">#REF!</definedName>
    <definedName name="MARGEM32">#REF!</definedName>
    <definedName name="MARGEM33">#REF!</definedName>
    <definedName name="MARGEM34">#REF!</definedName>
    <definedName name="MARGEM35">#REF!</definedName>
    <definedName name="MARGEM36">#REF!</definedName>
    <definedName name="MARGEM37">#REF!</definedName>
    <definedName name="MARGEM38">#REF!</definedName>
    <definedName name="MARGEM39">#REF!</definedName>
    <definedName name="MARGEM4">#REF!</definedName>
    <definedName name="MARGEM40">#REF!</definedName>
    <definedName name="MARGEM5">#REF!</definedName>
    <definedName name="MARGEM6">#REF!</definedName>
    <definedName name="MARGEM7">#REF!</definedName>
    <definedName name="MARGEM8">#REF!</definedName>
    <definedName name="MARGEM9">#REF!</definedName>
    <definedName name="NOV">#REF!</definedName>
    <definedName name="NOVO">#REF!</definedName>
    <definedName name="nylon" localSheetId="2">OFFSET(Lst.Top1,#REF!,-1,1,1)</definedName>
    <definedName name="nylon">OFFSET(Lst.Top1,#REF!,-1,1,1)</definedName>
    <definedName name="Ó" localSheetId="2">#REF!</definedName>
    <definedName name="Ó">#REF!</definedName>
    <definedName name="OI" localSheetId="2">#REF!</definedName>
    <definedName name="OI">#REF!</definedName>
    <definedName name="Optico" localSheetId="2">OFFSET(Lst.Top,#REF!,-1,1,1)</definedName>
    <definedName name="Optico">OFFSET(Lst.Top,#REF!,-1,1,1)</definedName>
    <definedName name="paste1" localSheetId="2">#REF!</definedName>
    <definedName name="paste1">#REF!</definedName>
    <definedName name="paste2" localSheetId="2">#REF!</definedName>
    <definedName name="paste2">#REF!</definedName>
    <definedName name="paste3" localSheetId="2">#REF!</definedName>
    <definedName name="paste3">#REF!</definedName>
    <definedName name="paste4">#REF!</definedName>
    <definedName name="PIS">#REF!</definedName>
    <definedName name="RecalcMatriz">#REF!</definedName>
    <definedName name="RESUMO">#REF!</definedName>
    <definedName name="RMA">#REF!</definedName>
    <definedName name="S">#REF!</definedName>
    <definedName name="Serviços">#REF!</definedName>
    <definedName name="sound1">#REF!</definedName>
    <definedName name="sound2">#REF!</definedName>
    <definedName name="start">#REF!</definedName>
    <definedName name="T">#REF!</definedName>
    <definedName name="TABSERBO">#REF!</definedName>
    <definedName name="temp">#REF!</definedName>
    <definedName name="temp2">#REF!</definedName>
    <definedName name="_xlnm.Print_Titles" localSheetId="5">'CDHU 200 - SERVIÇOS'!$1:$8</definedName>
    <definedName name="_xlnm.Print_Titles" localSheetId="0">PEIC!$1:$5</definedName>
    <definedName name="X" localSheetId="2">#REF!</definedName>
    <definedName name="X">#REF!</definedName>
    <definedName name="Y" localSheetId="2">#REF!</definedName>
    <definedName name="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6" l="1"/>
  <c r="E18" i="6"/>
  <c r="D18" i="6"/>
  <c r="G17" i="6"/>
  <c r="E17" i="6"/>
  <c r="D17" i="6"/>
  <c r="G16" i="6"/>
  <c r="E16" i="6"/>
  <c r="D16" i="6"/>
  <c r="G15" i="6"/>
  <c r="E15" i="6"/>
  <c r="D15" i="6"/>
  <c r="G14" i="6"/>
  <c r="E14" i="6"/>
  <c r="D14" i="6"/>
  <c r="E13" i="6"/>
  <c r="D13" i="6"/>
  <c r="E11" i="6"/>
  <c r="D11" i="6"/>
  <c r="G10" i="6"/>
  <c r="E10" i="6"/>
  <c r="D10" i="6"/>
  <c r="G9" i="6"/>
  <c r="E9" i="6"/>
  <c r="D9" i="6"/>
  <c r="C10" i="17"/>
  <c r="C36" i="13"/>
  <c r="C26" i="13"/>
  <c r="F9" i="6" l="1"/>
  <c r="B1" i="19"/>
  <c r="F9" i="19"/>
  <c r="F8" i="19"/>
  <c r="F7" i="19" l="1"/>
  <c r="J18" i="6" l="1"/>
  <c r="J17" i="6"/>
  <c r="C10" i="13"/>
  <c r="C14" i="13"/>
  <c r="C15" i="13"/>
  <c r="C12" i="13"/>
  <c r="C8" i="13"/>
  <c r="D6" i="18"/>
  <c r="E9" i="18"/>
  <c r="F10" i="6"/>
  <c r="J16" i="6"/>
  <c r="G9" i="18"/>
  <c r="F9" i="18"/>
  <c r="D9" i="18"/>
  <c r="C9" i="18"/>
  <c r="F14" i="6" s="1"/>
  <c r="E6" i="18"/>
  <c r="G6" i="18"/>
  <c r="F6" i="18"/>
  <c r="C6" i="18"/>
  <c r="D21" i="6" l="1"/>
  <c r="H6" i="18"/>
  <c r="F15" i="6"/>
  <c r="F11" i="6" s="1"/>
  <c r="J10" i="6"/>
  <c r="J9" i="6"/>
  <c r="J14" i="6"/>
  <c r="J15" i="6" l="1"/>
  <c r="J13" i="6" l="1"/>
  <c r="F12" i="6"/>
  <c r="J12" i="6" s="1"/>
  <c r="J11" i="6"/>
  <c r="J8" i="6" l="1"/>
  <c r="J19" i="6" l="1"/>
  <c r="J20" i="6" s="1"/>
  <c r="E10" i="17"/>
  <c r="D10" i="17" s="1"/>
  <c r="D20" i="6"/>
  <c r="C13" i="17"/>
  <c r="F9" i="17" s="1"/>
  <c r="F10" i="17" l="1"/>
  <c r="G10" i="17" s="1"/>
  <c r="H10" i="17" s="1"/>
  <c r="J21" i="6"/>
  <c r="J22" i="6" s="1"/>
  <c r="C14" i="17"/>
  <c r="G9" i="17" s="1"/>
  <c r="D12" i="17" l="1"/>
  <c r="D13" i="17" l="1"/>
  <c r="D14" i="17" s="1"/>
  <c r="E12" i="17"/>
  <c r="F12" i="17" s="1"/>
  <c r="D15" i="17" l="1"/>
  <c r="G12" i="17"/>
  <c r="H12" i="17" s="1"/>
  <c r="E13" i="17"/>
  <c r="E14" i="17" s="1"/>
  <c r="I10" i="17" l="1"/>
  <c r="I12" i="17" l="1"/>
  <c r="E15" i="17" l="1"/>
  <c r="D16" i="17" l="1"/>
  <c r="E16" i="17"/>
</calcChain>
</file>

<file path=xl/sharedStrings.xml><?xml version="1.0" encoding="utf-8"?>
<sst xmlns="http://schemas.openxmlformats.org/spreadsheetml/2006/main" count="11881" uniqueCount="8311">
  <si>
    <t>Item</t>
  </si>
  <si>
    <t>Total</t>
  </si>
  <si>
    <t>Un</t>
  </si>
  <si>
    <t>Qt</t>
  </si>
  <si>
    <t>Valores (R$)</t>
  </si>
  <si>
    <t>PUMat</t>
  </si>
  <si>
    <t>PUMO</t>
  </si>
  <si>
    <t>PServ</t>
  </si>
  <si>
    <t>2.1</t>
  </si>
  <si>
    <t>TOTAL</t>
  </si>
  <si>
    <t>TOTAL +BDI</t>
  </si>
  <si>
    <t>1.1</t>
  </si>
  <si>
    <t>DEMONSTRATIVO DE COMPOSIÇÃO DO BDI</t>
  </si>
  <si>
    <t>Quartil a ser adotado</t>
  </si>
  <si>
    <t>Descrição</t>
  </si>
  <si>
    <t>Percentual</t>
  </si>
  <si>
    <t>TAXA REPRESENTATIVA DO LUCRO</t>
  </si>
  <si>
    <t>Lucro estimado</t>
  </si>
  <si>
    <t>PARCELAS RELATIVAS A DESPESAS DE RATEIO DA ADM. CENTRAL</t>
  </si>
  <si>
    <t>Administração Central</t>
  </si>
  <si>
    <t>PARCELAS RELATIVAS AS DESPESAS FINANCEIRAS</t>
  </si>
  <si>
    <t>3.1</t>
  </si>
  <si>
    <t>Despesas Financeiras</t>
  </si>
  <si>
    <t>PARCELAS RELATIVAS A SEGUROS, RISCOS E GARANTIAS DE OBRA</t>
  </si>
  <si>
    <t>4.1</t>
  </si>
  <si>
    <t>Seguros + Garantias</t>
  </si>
  <si>
    <t>4.2</t>
  </si>
  <si>
    <t>Riscos</t>
  </si>
  <si>
    <t>PARCELAS RELATIVAS À INCIDENCIA DE TRIBUTOS</t>
  </si>
  <si>
    <t>5.1</t>
  </si>
  <si>
    <t>Imposto sobre Serviços - ISS</t>
  </si>
  <si>
    <t>5.2</t>
  </si>
  <si>
    <t>Impostos que incidem sobre faturamento - PIS</t>
  </si>
  <si>
    <t>5.3</t>
  </si>
  <si>
    <t>Impostos que incidem sobre faturamento - COFINS</t>
  </si>
  <si>
    <t>5.4</t>
  </si>
  <si>
    <t>Contribuição Previdenciaria</t>
  </si>
  <si>
    <t>(1-("5.1"+"5.2"+"5.3"+"5.4"))</t>
  </si>
  <si>
    <t>DEMONSTRATIVO DE COMPOSIÇÃO DA ADMINISTRAÇÃO LOCAL</t>
  </si>
  <si>
    <t>Quartil Adotado</t>
  </si>
  <si>
    <r>
      <rPr>
        <b/>
        <sz val="14"/>
        <color indexed="8"/>
        <rFont val="Calibri"/>
        <family val="2"/>
      </rPr>
      <t>BDI</t>
    </r>
    <r>
      <rPr>
        <sz val="11"/>
        <color theme="1"/>
        <rFont val="Calibri"/>
        <family val="2"/>
        <scheme val="minor"/>
      </rPr>
      <t xml:space="preserve"> adotado</t>
    </r>
  </si>
  <si>
    <r>
      <rPr>
        <b/>
        <sz val="14"/>
        <color indexed="8"/>
        <rFont val="Calibri"/>
        <family val="2"/>
      </rPr>
      <t>Taxa Administração local</t>
    </r>
    <r>
      <rPr>
        <sz val="11"/>
        <color theme="1"/>
        <rFont val="Calibri"/>
        <family val="2"/>
        <scheme val="minor"/>
      </rPr>
      <t xml:space="preserve"> adotada</t>
    </r>
  </si>
  <si>
    <t xml:space="preserve">SERVIÇO </t>
  </si>
  <si>
    <t>VALORES EM R$</t>
  </si>
  <si>
    <t xml:space="preserve"> Mês 1</t>
  </si>
  <si>
    <t>Subtotal</t>
  </si>
  <si>
    <t>% Total</t>
  </si>
  <si>
    <t>Subtotal desembolso mensal</t>
  </si>
  <si>
    <t>Subtotal com ADM e BDI</t>
  </si>
  <si>
    <t>Percentual sobre total</t>
  </si>
  <si>
    <t>1.2</t>
  </si>
  <si>
    <t>CRONOGRAMA FÍSICO FINANCEIRO INSTALAÇÃO DE POSTE DE ENERGIA ELÉTRICA PARA O PESM - NÚCLEO PADRE DÓRIA</t>
  </si>
  <si>
    <t>Cód. REFERÊNCIA</t>
  </si>
  <si>
    <t>BOLETINS DE REFERÊNCIA</t>
  </si>
  <si>
    <t>DEMOLIÇÃO - PEIC</t>
  </si>
  <si>
    <t>Casa Yoon Moon Kim</t>
  </si>
  <si>
    <t>Casa Principal</t>
  </si>
  <si>
    <t>Barracão</t>
  </si>
  <si>
    <t>Lavanderia</t>
  </si>
  <si>
    <t>Casa do Fundo</t>
  </si>
  <si>
    <t>Castelo D'água</t>
  </si>
  <si>
    <t>Largura</t>
  </si>
  <si>
    <t>Comp.</t>
  </si>
  <si>
    <t>Altura</t>
  </si>
  <si>
    <t>Piso de concreto</t>
  </si>
  <si>
    <t>Telhado de barro</t>
  </si>
  <si>
    <t>Telhado de Fibrocimento</t>
  </si>
  <si>
    <t>Alvenaria de Elevação</t>
  </si>
  <si>
    <t>Parede de madeira</t>
  </si>
  <si>
    <t>04.03.040</t>
  </si>
  <si>
    <t>Retirada de telhamento perfil e material qualquer, exceto barro</t>
  </si>
  <si>
    <t>Retirada de peças lineares em madeira com seção até 60 cm²</t>
  </si>
  <si>
    <t>04.02.020</t>
  </si>
  <si>
    <t>05.04.060</t>
  </si>
  <si>
    <t>m³</t>
  </si>
  <si>
    <t>05.07.040</t>
  </si>
  <si>
    <t>03.02.040</t>
  </si>
  <si>
    <t>03.01.040</t>
  </si>
  <si>
    <t>Demolição manual de concreto armado</t>
  </si>
  <si>
    <t xml:space="preserve">Portas </t>
  </si>
  <si>
    <t>Janelas</t>
  </si>
  <si>
    <t>Coeficiente de Adm. Local indicado pelo Acordão TCU-Plenario nº2622/2013 para obras de "CONSTRUÇÃO DE EDIFÍCIOS"</t>
  </si>
  <si>
    <t>Componentes do BDI indicado pelo Acordão TCU-Plenario nº2622/2013 para obras de "CONSTRUÇÃO DE EDIFÍCIOS"</t>
  </si>
  <si>
    <t>1.7</t>
  </si>
  <si>
    <t>1.8</t>
  </si>
  <si>
    <t>1.9</t>
  </si>
  <si>
    <t>1.10</t>
  </si>
  <si>
    <t>1.11</t>
  </si>
  <si>
    <t>1.13</t>
  </si>
  <si>
    <t>1.16</t>
  </si>
  <si>
    <t>04.11.020</t>
  </si>
  <si>
    <t>Retirada de aparelho sanitário incluindo acessórios</t>
  </si>
  <si>
    <t>04.30.060</t>
  </si>
  <si>
    <t>Remoção de reservatório em fibrocimento até 1000 litros</t>
  </si>
  <si>
    <t>04.30.100</t>
  </si>
  <si>
    <t>1.19</t>
  </si>
  <si>
    <t>1.20</t>
  </si>
  <si>
    <t>Unidade</t>
  </si>
  <si>
    <t>Qtd.</t>
  </si>
  <si>
    <t>Composição 01</t>
  </si>
  <si>
    <t>H</t>
  </si>
  <si>
    <t>E9676 - SICRO</t>
  </si>
  <si>
    <t>COMPOSIÇÃO 01</t>
  </si>
  <si>
    <t xml:space="preserve">Embarcação para transporte de residúos </t>
  </si>
  <si>
    <t>Embarcação de transporte de pessoal e apoio logístico - 90 kW (Custo produtivo) - Capacidade 2.2T</t>
  </si>
  <si>
    <t>Embarcação de transporte de pessoal e apoio logístico - 90 kW (Custo improdutivo) - Capacidade 2.2T</t>
  </si>
  <si>
    <t>KG</t>
  </si>
  <si>
    <t>Suporte de perfil metálico galvanizado</t>
  </si>
  <si>
    <t>UN</t>
  </si>
  <si>
    <t>M3XKM</t>
  </si>
  <si>
    <t>Transporte de material escavado - rocha</t>
  </si>
  <si>
    <t>M3</t>
  </si>
  <si>
    <t>M2</t>
  </si>
  <si>
    <t>Escoramento com estacas pranchas metálicas - profundidade até 8 m</t>
  </si>
  <si>
    <t>Escoramento com estacas pranchas metálicas - profundidade até 6 m</t>
  </si>
  <si>
    <t>Escoramento com estacas pranchas metálicas - profundidade até 4 m</t>
  </si>
  <si>
    <t>Retirada de estrutura metálica</t>
  </si>
  <si>
    <t>CJ</t>
  </si>
  <si>
    <t>M</t>
  </si>
  <si>
    <t>L</t>
  </si>
  <si>
    <t>T</t>
  </si>
  <si>
    <t>Grelha em aço inoxidável com fecho rotativo, DN= 150mm</t>
  </si>
  <si>
    <t>Grelha em aço inoxidável com fecho rotativo, DN= 100mm</t>
  </si>
  <si>
    <t>PAR</t>
  </si>
  <si>
    <t>MXMES</t>
  </si>
  <si>
    <t>Colocação de placa em suporte de madeira / metálico - solo</t>
  </si>
  <si>
    <t>Plantio de grama pelo processo hidrossemeadura</t>
  </si>
  <si>
    <t>Atuador Floating de 40Nm, sinal de controle 3 e 2 pontos, tensão de entrada AC/DC 24V, IP 54</t>
  </si>
  <si>
    <t>Câmara frigorífica para congelados</t>
  </si>
  <si>
    <t>Câmara frigorífica para resfriados</t>
  </si>
  <si>
    <t>Sela para cruzeta de madeira</t>
  </si>
  <si>
    <t>Conector de emenda tipo BNC para cabo coaxial RG 59</t>
  </si>
  <si>
    <t>Acoplador a relé 24 VCC/VAC - 1 contato reversível</t>
  </si>
  <si>
    <t>Axm</t>
  </si>
  <si>
    <t>Suporte para isolador roldana tipo DM, padrão TELEBRÁS</t>
  </si>
  <si>
    <t>Isolador roldana em porcelana de 72 x 72 mm</t>
  </si>
  <si>
    <t>União angular para vergalhão, diâmetro de 3/8´</t>
  </si>
  <si>
    <t>Módulo de expansão para 8 canais de entrada analógica</t>
  </si>
  <si>
    <t>Transmissor de pressão diferencial, operação de 0 a 750 Pa</t>
  </si>
  <si>
    <t>Unidade de disco rígido (HD) externo de 5 TB</t>
  </si>
  <si>
    <t>Painel repetidor de detecção e alarme de incêndio tipo endereçável</t>
  </si>
  <si>
    <t>Guia organizadora de cabos para rack, 19´ 2 U</t>
  </si>
  <si>
    <t>Bandeja deslizante para rack, 19´ x 800 mm</t>
  </si>
  <si>
    <t>Bandeja fixa para rack, 19´ x 500 mm</t>
  </si>
  <si>
    <t>Guia organizadora de cabos para rack, 19´ 1 U</t>
  </si>
  <si>
    <t>Caixa em PVC de 4´ x 4´</t>
  </si>
  <si>
    <t>Caixa em PVC de 4´ x 2´</t>
  </si>
  <si>
    <t>Transformador de potência trifásico de 500 kVA, classe 15 kV, a óleo</t>
  </si>
  <si>
    <t>Transformador de potência trifásico de 45 kVA, classe 15 kV, a seco</t>
  </si>
  <si>
    <t>Transformador de potência trifásico de 300 kVA, classe 15 kV, a seco</t>
  </si>
  <si>
    <t>Transformador de potência trifásico de 500 kVA, classe 15 kV, a seco</t>
  </si>
  <si>
    <t>Cabo de cobre flexível de 240 mm², isolamento 0,6/1kV - isolação HEPR 90°C</t>
  </si>
  <si>
    <t>Cabo de cobre flexível de 185 mm², isolamento 0,6/1kV - isolação HEPR 90°C</t>
  </si>
  <si>
    <t>Cabo de cobre flexível de 120 mm², isolamento 0,6/1kV - isolação HEPR 90°C</t>
  </si>
  <si>
    <t>Cabo de cobre flexível de 95 mm², isolamento 0,6/1kV - isolação HEPR 90°C</t>
  </si>
  <si>
    <t>Cabo de cobre flexível de 70 mm², isolamento 0,6/1kV - isolação HEPR 90°C</t>
  </si>
  <si>
    <t>Cabo de cobre flexível de 50 mm², isolamento 0,6/1kV - isolação HEPR 90°C</t>
  </si>
  <si>
    <t>Cabo de cobre flexível de 35 mm², isolamento 0,6/1kV - isolação HEPR 90°C</t>
  </si>
  <si>
    <t>Cabo de cobre flexível de 25 mm², isolamento 0,6/1kV - isolação HEPR 90°C</t>
  </si>
  <si>
    <t>Cabo de cobre flexível de 16 mm², isolamento 0,6/1kV - isolação HEPR 90°C</t>
  </si>
  <si>
    <t>Cabo de cobre flexível de 10 mm², isolamento 0,6/1kV - isolação HEPR 90°C</t>
  </si>
  <si>
    <t>Cabo de cobre flexível de 6 mm², isolamento 0,6/1kV - isolação HEPR 90°C</t>
  </si>
  <si>
    <t>Cabo de cobre flexível de 4 mm², isolamento 0,6/1kV - isolação HEPR 90°C</t>
  </si>
  <si>
    <t>Cabo de cobre flexível de 2,5 mm², isolamento 0,6/1kV - isolação HEPR 90°C</t>
  </si>
  <si>
    <t>Cabo de cobre flexível de 1,5 mm², isolamento 0,6/1kV - isolação HEPR 90°C</t>
  </si>
  <si>
    <t>Suporte para 1 isolador de baixa tensão</t>
  </si>
  <si>
    <t>Suporte para 2 isoladores de baixa tensão</t>
  </si>
  <si>
    <t>Suporte para 3 isoladores de baixa tensão</t>
  </si>
  <si>
    <t>Suporte para 4 isoladores de baixa tensão</t>
  </si>
  <si>
    <t>Bucha para passagem interna/externa com isolação para 15 kV</t>
  </si>
  <si>
    <t>Niple duplo galvanizado de 2´</t>
  </si>
  <si>
    <t>Coluna semafórica simples 101 mm x 6 m</t>
  </si>
  <si>
    <t>Abertura para vão de luminária em forro de PVC modular</t>
  </si>
  <si>
    <t>Marco de bronze com grelha em aço inoxidável de 12x12cm</t>
  </si>
  <si>
    <t>Recarga de extintor de água pressurizada</t>
  </si>
  <si>
    <t>Recarga de extintor de gás carbônico</t>
  </si>
  <si>
    <t>Recarga de extintor de pó químico seco</t>
  </si>
  <si>
    <t>Filtro ´Y´ corpo em bronze, pressão de serviço até 20,7 bar (PN 20), DN= 2´</t>
  </si>
  <si>
    <t>Filtro ´Y´ corpo em bronze, pressão de serviço até 20,7 bar (PN 20), DN= 1 1/2´</t>
  </si>
  <si>
    <t>Grelha hemisférica em ferro fundido de 6´</t>
  </si>
  <si>
    <t>Grelha hemisférica em ferro fundido de 2´</t>
  </si>
  <si>
    <t>Grelha hemisférica em ferro fundido de 3´</t>
  </si>
  <si>
    <t>Grelha hemisférica em ferro fundido de 4´</t>
  </si>
  <si>
    <t>Visor de fluxo com janela simples, corpo em ferro fundido ou aço carbono, DN = 1´</t>
  </si>
  <si>
    <t>Válvula de gaveta em ferro fundido com bolsa, DN= 100mm</t>
  </si>
  <si>
    <t>Válvula de retenção tipo portinhola simples em ferro fundido, flangeada, DN= 6´</t>
  </si>
  <si>
    <t>Limpeza, pré marcação e pré pintura de solo</t>
  </si>
  <si>
    <t>Coifa em aço inoxidável com filtro e exaustor axial - área de 7,51 até 16,00 m²</t>
  </si>
  <si>
    <t>Coifa em aço inoxidável com filtro e exaustor axial - área de 3,01 até 7,50 m²</t>
  </si>
  <si>
    <t>Coifa em aço inoxidável com filtro e exaustor axial - área até 3,00 m²</t>
  </si>
  <si>
    <t>Placa de identificação em alumínio para WC, com desenho universal de acessibilidade</t>
  </si>
  <si>
    <t>Arbusto Moréia - h= 0,50 m</t>
  </si>
  <si>
    <t>Terra vegetal orgânica comum</t>
  </si>
  <si>
    <t>TX</t>
  </si>
  <si>
    <t>Taxa de mobilização e desmobilização de equipe e equipamentos para execução de piso epóxi</t>
  </si>
  <si>
    <t>Furação de piso elevado telescópico em chapa de aço</t>
  </si>
  <si>
    <t>Brete para instalação superior em porta chapa/grade de segurança</t>
  </si>
  <si>
    <t>Batente em chapa de aço SAE 1010/1020, espessura de 3/16´, para obras de segurança</t>
  </si>
  <si>
    <t>Caixilho em alumínio tipo veneziana com vidro, linha comercial</t>
  </si>
  <si>
    <t>Grade de proteção para caixilhos</t>
  </si>
  <si>
    <t>Barra antipânico para porta dupla com travamentos horizontal e vertical completa, com maçaneta tipo alavanca e chave, para vãos de 1,70 a 2,60 m</t>
  </si>
  <si>
    <t>Barra antipânico para porta dupla com travamentos horizontal e vertical completa, com maçaneta tipo alavanca e chave, para vãos de 1,40 a 1,60 m</t>
  </si>
  <si>
    <t>Telha de barro tipo romana</t>
  </si>
  <si>
    <t>Telha de barro tipo italiana</t>
  </si>
  <si>
    <t>Telha de barro tipo plan</t>
  </si>
  <si>
    <t>Telha de barro tipo francesa</t>
  </si>
  <si>
    <t>DM3</t>
  </si>
  <si>
    <t>Fornecimento e montagem de estrutura tubular em aço ASTM-A572 Grau 50, sem pintura</t>
  </si>
  <si>
    <t>Fornecimento e montagem de estrutura em aço ASTM-A572 Grau 50, sem pintura</t>
  </si>
  <si>
    <t>Lousa em laminado melamínico, branco - linha comercial</t>
  </si>
  <si>
    <t>Folha de madeira sarrafeada, revestida nas 2 faces com laminado melamínico</t>
  </si>
  <si>
    <t>M3MES</t>
  </si>
  <si>
    <t>Forma em polipropileno (cubeta) e acessórios para laje nervurada com dimensões variáveis - locação</t>
  </si>
  <si>
    <t>Taxa de mobilização e desmobilização de equipamentos para execução de corte em concreto armado</t>
  </si>
  <si>
    <t>Luva de couro para proteção de luva isolante</t>
  </si>
  <si>
    <t>UNMES</t>
  </si>
  <si>
    <t>Perfuração rotativa para poço profundo em solos e/ou rocha metassedimentar alterada em geral, diâmetro de 20" (508 mm)</t>
  </si>
  <si>
    <t>Perfuração roto-pneumática para poço profundo em rocha sã (basalto), diâmetro de 14" (350 mm)</t>
  </si>
  <si>
    <t>Taxa de mobilização e desmobilização de equipamentos para execução de perfuração para poço profundo - profundidade acima de 200 m e até 300 m</t>
  </si>
  <si>
    <t>Taxa de mobilização e desmobilização de equipamentos para execução de perfuração para poço profundo - profundidade acima de 300 m</t>
  </si>
  <si>
    <t>Perfuração rotativa para poço profundo em rocha sã (basalto), diâmetro de 14" (350 mm)</t>
  </si>
  <si>
    <t>Perfuração roto-pneumática para poço profundo em rocha sã (basalto), diâmetro de 18" (450 mm)</t>
  </si>
  <si>
    <t>Perfuração roto-pneumática para poço profundo em rocha sã (basalto), diâmetro de 12" (300 mm)</t>
  </si>
  <si>
    <t>Taxa de mobilização e desmobilização de equipamentos para execução de perfuração para poço profundo - profundidade até 200 m</t>
  </si>
  <si>
    <t>Taxa de mobilização e desmobilização de equipamentos para execução de bombeamento, limpeza, desenvolvimento e teste de vazão</t>
  </si>
  <si>
    <t>Perfuração roto-pneumática para poço profundo em rocha sã (basalto), diâmetro de 10" (250 mm)</t>
  </si>
  <si>
    <t>Perfuração roto-pneumática para poço profundo em rocha sã (basalto), diâmetro de 8" (200 mm)</t>
  </si>
  <si>
    <t>Perfuração roto-pneumática para poço profundo em rocha sã (basalto), diâmetro de 6" (150 mm)</t>
  </si>
  <si>
    <t>Cimentação de boca do poço profundo, entre perfuração de maior diâmetro (cimentação do espaço anular)</t>
  </si>
  <si>
    <t>Desinfecção de poço profundo</t>
  </si>
  <si>
    <t>Estaca escavada com injeção ou microestaca, diâmetro de 25 cm</t>
  </si>
  <si>
    <t>Estaca escavada com injeção ou microestaca, diâmetro de 20 cm</t>
  </si>
  <si>
    <t>Estaca escavada com injeção ou microestaca, diâmetro de 16 cm</t>
  </si>
  <si>
    <t>Taxa de mobilização e desmobilização de equipamentos para execução de estaca tipo Raiz em rocha</t>
  </si>
  <si>
    <t>Estaca tipo hélice contínua, diâmetro de 70 cm em solo</t>
  </si>
  <si>
    <t>Estaca tipo Strauss, diâmetro de 45 cm até 60 t</t>
  </si>
  <si>
    <t>Estaca tipo hélice contínua, diâmetro de 80 cm em solo</t>
  </si>
  <si>
    <t>Estaca tipo hélice contínua, diâmetro de 50 cm em solo</t>
  </si>
  <si>
    <t>Estaca tipo hélice contínua, diâmetro de 40 cm em solo</t>
  </si>
  <si>
    <t>Estaca tipo hélice contínua, diâmetro de 25 cm em solo</t>
  </si>
  <si>
    <t>Estaca escavada mecanicamente, diâmetro de 40 cm até 50 t</t>
  </si>
  <si>
    <t>Estaca escavada mecanicamente, diâmetro de 35 cm até 40 t</t>
  </si>
  <si>
    <t>Estaca escavada mecanicamente, diâmetro de 30 cm até 30 t</t>
  </si>
  <si>
    <t>Estaca escavada mecanicamente, diâmetro de 25 cm até 20 t</t>
  </si>
  <si>
    <t>Estaca tipo hélice contínua, diâmetro de 30 cm em solo</t>
  </si>
  <si>
    <t>Estaca tipo hélice contínua, diâmetro de 60 cm em solo</t>
  </si>
  <si>
    <t>Estaca tipo hélice contínua, diâmetro de 35 cm em solo</t>
  </si>
  <si>
    <t>Taxa de mobilização e desmobilização de equipamentos para execução de estaca tipo hélice contínua em solo</t>
  </si>
  <si>
    <t>Estaca tipo Strauss, diâmetro de 38 cm até 40 t</t>
  </si>
  <si>
    <t>Estaca tipo Strauss, diâmetro de 32 cm até 30 t</t>
  </si>
  <si>
    <t>Estaca tipo Strauss, diâmetro de 25 cm até 20 t</t>
  </si>
  <si>
    <t>Taxa de mobilização e desmobilização de equipamentos para execução de tubulão escavado mecanicamente</t>
  </si>
  <si>
    <t>Taxa de mobilização e desmobilização de equipamentos para execução de estaca tipo Raiz em solo</t>
  </si>
  <si>
    <t>Taxa de mobilização e desmobilização de equipamentos para execução de estaca tipo Strauss</t>
  </si>
  <si>
    <t>Taxa de mobilização e desmobilização de equipamentos para execução de estaca escavada</t>
  </si>
  <si>
    <t>Estaca pré-moldada protendida cravada para 60t</t>
  </si>
  <si>
    <t>Estaca pré-moldada protendida cravada para 50t</t>
  </si>
  <si>
    <t>Estaca pré-moldada protendida cravada para 40t</t>
  </si>
  <si>
    <t>Estaca pré-moldada protendida cravada para 30t</t>
  </si>
  <si>
    <t>Estaca pré-moldada protendida cravada para 20t</t>
  </si>
  <si>
    <t>Taxa de mobilização e desmobilização de equipamentos para execução de estaca pré-moldada</t>
  </si>
  <si>
    <t>Taxa de mobilização e desmobilização de equipamentos para execução de sondagem</t>
  </si>
  <si>
    <t>Taxa de mobilização e desmobilização de equipamentos para execução de sondagem rotativa</t>
  </si>
  <si>
    <t>Locação de duto coletor de entulho</t>
  </si>
  <si>
    <t>Taxa de destinação de resíduo sólido em aterro, tipo solo/terra</t>
  </si>
  <si>
    <t>Taxa de destinação de resíduo sólido em aterro, tipo inerte</t>
  </si>
  <si>
    <t>CJxDI</t>
  </si>
  <si>
    <t>Taxa de mobilização e desmobilização de equipamentos para execução de rebaixamento de lençol freático</t>
  </si>
  <si>
    <t>Taxa de mobilização e desmobilização de equipamentos para execução de estacas escavadas com injeção ou microestaca</t>
  </si>
  <si>
    <t>Referência</t>
  </si>
  <si>
    <t>Data Base:</t>
  </si>
  <si>
    <t>DO ESTADO DE SÃO PAULO</t>
  </si>
  <si>
    <t>COMPANHIA DE DESENVOLVIMENTO HABITACIONAL E URBANO</t>
  </si>
  <si>
    <t>Banco de madeira com encosto e pés em ferro fundido pintado</t>
  </si>
  <si>
    <t>98.02.210</t>
  </si>
  <si>
    <t>Mobiliario</t>
  </si>
  <si>
    <t>98.02</t>
  </si>
  <si>
    <t>ARQUITETURA DE INTERIORES</t>
  </si>
  <si>
    <t>98</t>
  </si>
  <si>
    <t>97.05.140</t>
  </si>
  <si>
    <t>97.05.130</t>
  </si>
  <si>
    <t>Cantoneira de borracha para sinalização em estacionamento e proteção de coluna, de 750 x 100 x 100 mm e espessura 10 mm</t>
  </si>
  <si>
    <t>97.05.080</t>
  </si>
  <si>
    <t>Manta de borracha para sinalização em estacionamento e proteção de coluna e parede, de 1000 x 750 mm e espessura 10 mm</t>
  </si>
  <si>
    <t>97.05.070</t>
  </si>
  <si>
    <t>Placas, porticos e sinalizacao viaria</t>
  </si>
  <si>
    <t>97.05</t>
  </si>
  <si>
    <t>Sinalização com pictograma em tinta acrílica</t>
  </si>
  <si>
    <t>97.03.010</t>
  </si>
  <si>
    <t>Pintura de letras e pictogramas</t>
  </si>
  <si>
    <t>97.03</t>
  </si>
  <si>
    <t>Placa de sinalização em PVC para ambientes</t>
  </si>
  <si>
    <t>97.02.210</t>
  </si>
  <si>
    <t>Placa de sinalização em PVC, com indicação de proibição normativa</t>
  </si>
  <si>
    <t>97.02.198</t>
  </si>
  <si>
    <t>Placa de sinalização em PVC, com indicação de alerta</t>
  </si>
  <si>
    <t>97.02.197</t>
  </si>
  <si>
    <t>Placa de sinalização em PVC fotoluminescente, com identificação de pavimentos</t>
  </si>
  <si>
    <t>97.02.196</t>
  </si>
  <si>
    <t>Placa de sinalização em PVC fotoluminescente (240x120mm), com indicação de rota de evacuação e saída de emergência</t>
  </si>
  <si>
    <t>97.02.195</t>
  </si>
  <si>
    <t>Placa de sinalização em PVC fotoluminescente (150x150mm), com indicação de equipamentos de combate à incêndio e alarme</t>
  </si>
  <si>
    <t>97.02.194</t>
  </si>
  <si>
    <t>Placa de sinalização em PVC fotoluminescente (200x200mm), com indicação de equipamentos de alarme, detecção e extinção de incêndio</t>
  </si>
  <si>
    <t>97.02.193</t>
  </si>
  <si>
    <t>Placa de identificação em acrílico com texto em vinil</t>
  </si>
  <si>
    <t>97.02.190</t>
  </si>
  <si>
    <t>Placa de identificação em PVC com texto em vinil</t>
  </si>
  <si>
    <t>97.02.036</t>
  </si>
  <si>
    <t>Placa comemorativa em aço inoxidável escovado</t>
  </si>
  <si>
    <t>97.02.030</t>
  </si>
  <si>
    <t>Placas, porticos e obeliscos arquitetônicos</t>
  </si>
  <si>
    <t>97.02</t>
  </si>
  <si>
    <t>SINALIZACAO E COMUNICACAO VISUAL</t>
  </si>
  <si>
    <t>97</t>
  </si>
  <si>
    <t>CJDIA</t>
  </si>
  <si>
    <t>Equipe para serviços de conservação de pavimentação de vias</t>
  </si>
  <si>
    <t>70.20.021</t>
  </si>
  <si>
    <t>KM</t>
  </si>
  <si>
    <t>Transporte de equipamentos com caminhão carroceria em rodovia pavimentada</t>
  </si>
  <si>
    <t>70.20.020</t>
  </si>
  <si>
    <t>Ondulação transversal em massa asfáltica - lombada tipo "B" - conservação de vias urbanas sem execução de recapeamento</t>
  </si>
  <si>
    <t>70.20.011</t>
  </si>
  <si>
    <t>Ondulação transversal em massa asfáltica - lombada tipo "A" - conservação de vias urbanas sem execução de recapeamento</t>
  </si>
  <si>
    <t>70.20.010</t>
  </si>
  <si>
    <t>Faixa elevada para travessia de pedestres em massa asfáltica - lombafaixa - conservação de vias sem execução de recapeamento</t>
  </si>
  <si>
    <t>70.20.001</t>
  </si>
  <si>
    <t>Dispositivo viário / transporte</t>
  </si>
  <si>
    <t>70.20</t>
  </si>
  <si>
    <t>Tachão tipo I monodirecional refletivo - resina</t>
  </si>
  <si>
    <t>70.06.041</t>
  </si>
  <si>
    <t>Tachão tipo I bidirecional refletivo - resina</t>
  </si>
  <si>
    <t>70.06.040</t>
  </si>
  <si>
    <t>Tacha tipo II monodirecional refletiva - resina</t>
  </si>
  <si>
    <t>70.06.034</t>
  </si>
  <si>
    <t>Tacha tipo II bidirecional refletiva - resina</t>
  </si>
  <si>
    <t>70.06.033</t>
  </si>
  <si>
    <t>Tacha tipo I monodirecional refletiva - resina</t>
  </si>
  <si>
    <t>70.06.032</t>
  </si>
  <si>
    <t>Tacha tipo I bidirecional refletiva - resina</t>
  </si>
  <si>
    <t>70.06.031</t>
  </si>
  <si>
    <t>Tachão tipo I monodirecional refletivo</t>
  </si>
  <si>
    <t>70.06.021</t>
  </si>
  <si>
    <t>Tachão tipo I bidirecional refletivo</t>
  </si>
  <si>
    <t>70.06.020</t>
  </si>
  <si>
    <t>Tacha tipo II monodirecional refletiva</t>
  </si>
  <si>
    <t>70.06.014</t>
  </si>
  <si>
    <t>Tacha tipo II bidirecional refletiva</t>
  </si>
  <si>
    <t>70.06.013</t>
  </si>
  <si>
    <t>Tacha tipo I monodirecional refletiva</t>
  </si>
  <si>
    <t>70.06.012</t>
  </si>
  <si>
    <t>Tacha tipo I bidirecional refletiva</t>
  </si>
  <si>
    <t>70.06.011</t>
  </si>
  <si>
    <t>Segregador (bate-roda) refletivo - resina</t>
  </si>
  <si>
    <t>70.06.001</t>
  </si>
  <si>
    <t>Tachas e tachoes</t>
  </si>
  <si>
    <t>70.06</t>
  </si>
  <si>
    <t>Grupo focal veicular com lâmpada LED, com anteparo e suportes de fixação</t>
  </si>
  <si>
    <t>70.05.020</t>
  </si>
  <si>
    <t>Grupo focal para pedestre com lâmpada LED e contador regressivo</t>
  </si>
  <si>
    <t>70.05.011</t>
  </si>
  <si>
    <t>Luminária LED 20W com braço, para travessia de pedestre</t>
  </si>
  <si>
    <t>70.05.006</t>
  </si>
  <si>
    <t>Botoeira sonora para deficientes visuais</t>
  </si>
  <si>
    <t>70.05.002</t>
  </si>
  <si>
    <t>Botoeira convencional para pedestre</t>
  </si>
  <si>
    <t>70.05.001</t>
  </si>
  <si>
    <t>Sinalizacao semaforica e complementar</t>
  </si>
  <si>
    <t>70.05</t>
  </si>
  <si>
    <t>70.04.007</t>
  </si>
  <si>
    <t>Coluna dupla (PP), diâmetro de 2 x 2 1/2´ e comprimento de 3,6 m</t>
  </si>
  <si>
    <t>70.04.006</t>
  </si>
  <si>
    <t>Braço (P-55) para fixação em poste de concreto</t>
  </si>
  <si>
    <t>70.04.005</t>
  </si>
  <si>
    <t>Coluna (P-57) para fixação de placa de orientação, com braço projetado</t>
  </si>
  <si>
    <t>70.04.004</t>
  </si>
  <si>
    <t>Coluna dupla (P-53) para fixação de placa de orientação</t>
  </si>
  <si>
    <t>70.04.003</t>
  </si>
  <si>
    <t>Coluna simples (P-51), para fixação de placa de orientação</t>
  </si>
  <si>
    <t>70.04.002</t>
  </si>
  <si>
    <t>Coluna simples (PP), diâmetro de 2 1/2´ e comprimento de 3,6 m</t>
  </si>
  <si>
    <t>70.04.001</t>
  </si>
  <si>
    <t>Coluna cônica</t>
  </si>
  <si>
    <t>70.04</t>
  </si>
  <si>
    <t>Placa para sinalização viária em alumínio composto, totalmente refletiva com película III/III - área maior que 2,0 m²</t>
  </si>
  <si>
    <t>70.03.013</t>
  </si>
  <si>
    <t>Placa para sinalização viária em alumínio composto, totalmente refletiva com película III/III - área até 2,0 m²</t>
  </si>
  <si>
    <t>70.03.012</t>
  </si>
  <si>
    <t>Placa para sinalização viária em alumínio composto, totalmente refletiva com película IA/IA - área até 2,0 m²</t>
  </si>
  <si>
    <t>70.03.010</t>
  </si>
  <si>
    <t>Placa para sinalização viária em chapa de alumínio, totalmente refletiva com película III/III - área maior que 2,0 m²</t>
  </si>
  <si>
    <t>70.03.009</t>
  </si>
  <si>
    <t>Placa para sinalização viária em chapa de alumínio, totalmente refletiva com película III/III - área até 2,0 m²</t>
  </si>
  <si>
    <t>70.03.008</t>
  </si>
  <si>
    <t>Placa para sinalização viária em chapa de alumínio, totalmente refletiva com película IA/IA - área até 2,0 m²</t>
  </si>
  <si>
    <t>70.03.006</t>
  </si>
  <si>
    <t>Placa para sinalização viária em chapa de aço, totalmente refletiva com película III/III - área até 2,0 m²</t>
  </si>
  <si>
    <t>70.03.003</t>
  </si>
  <si>
    <t>Placa para sinalização viária em chapa de aço, totalmente refletiva com película IA/IA - área até 2,0 m²</t>
  </si>
  <si>
    <t>70.03.001</t>
  </si>
  <si>
    <t>Sinalizacao vertical</t>
  </si>
  <si>
    <t>70.03</t>
  </si>
  <si>
    <t>Sinalização horizontal em tinta a base de resina acrílica emulsionada em água</t>
  </si>
  <si>
    <t>70.02.022</t>
  </si>
  <si>
    <t>Sinalização horizontal em termoplástico de alto relevo</t>
  </si>
  <si>
    <t>70.02.021</t>
  </si>
  <si>
    <t>Sinalização horizontal em plástico a frio manual, para faixas</t>
  </si>
  <si>
    <t>70.02.020</t>
  </si>
  <si>
    <t>Sinalização horizontal em massa termoplástica à quente por extrusão, espessura de 3,0 mm, para legendas</t>
  </si>
  <si>
    <t>70.02.017</t>
  </si>
  <si>
    <t>Sinalização horizontal em massa termoplástica à quente por extrusão, espessura de 3,0 mm, para faixas</t>
  </si>
  <si>
    <t>70.02.016</t>
  </si>
  <si>
    <t>Sinalização horizontal em massa termoplástica à quente por aspersão, espessura de 1,5 mm, para faixas</t>
  </si>
  <si>
    <t>70.02.014</t>
  </si>
  <si>
    <t>Sinalização horizontal em laminado elastoplástico retrorefletivo e antiderrapante, para símbolos e letras</t>
  </si>
  <si>
    <t>70.02.013</t>
  </si>
  <si>
    <t>Sinalização horizontal em laminado elastoplástico retrorefletivo e antiderrapante, para faixas</t>
  </si>
  <si>
    <t>70.02.012</t>
  </si>
  <si>
    <t>Sinalização horizontal com tinta vinílica ou acrílica</t>
  </si>
  <si>
    <t>70.02.010</t>
  </si>
  <si>
    <t>70.02.001</t>
  </si>
  <si>
    <t>Sinalizacao horizontal</t>
  </si>
  <si>
    <t>70.02</t>
  </si>
  <si>
    <t>Defensa semimaleavel simples</t>
  </si>
  <si>
    <t>70.01.050</t>
  </si>
  <si>
    <t>Ondulação transversal em massa asfáltica - lombada tipo "B" de vias com execução de recapeamento</t>
  </si>
  <si>
    <t>70.01.031</t>
  </si>
  <si>
    <t>Ondulação transversal em massa asfáltica - lombada tipo "A" de vias com execução de recapeamento</t>
  </si>
  <si>
    <t>70.01.030</t>
  </si>
  <si>
    <t>Faixa elevada para travessia de pedestres em massa asfáltica - lombofaixa de vias com execução de recapeamento</t>
  </si>
  <si>
    <t>70.01.003</t>
  </si>
  <si>
    <t>Dispositivo viario</t>
  </si>
  <si>
    <t>70.01</t>
  </si>
  <si>
    <t>SINALIZACAO VIARIA</t>
  </si>
  <si>
    <t>70</t>
  </si>
  <si>
    <t>Caixa de emenda ventilada, em polipropileno, para até 200 pares</t>
  </si>
  <si>
    <t>69.20.350</t>
  </si>
  <si>
    <t>Tomada para TV, tipo pino Jack, com placa</t>
  </si>
  <si>
    <t>69.20.340</t>
  </si>
  <si>
    <t>Bloco de distribuição para 10 pares</t>
  </si>
  <si>
    <t>69.20.300</t>
  </si>
  <si>
    <t>Tomada blindada para VHF/UHF, CATV e FM, frequência 5 MHz a 1 GHz</t>
  </si>
  <si>
    <t>69.20.290</t>
  </si>
  <si>
    <t>Divisor interno com 1 entrada e 4 saídas - 75 Ohms</t>
  </si>
  <si>
    <t>69.20.280</t>
  </si>
  <si>
    <t>Divisor interno com 1 entrada e 2 saídas - 75 Ohms</t>
  </si>
  <si>
    <t>69.20.270</t>
  </si>
  <si>
    <t>Protetor de surto híbrido para rede de telecomunicações</t>
  </si>
  <si>
    <t>69.20.260</t>
  </si>
  <si>
    <t>Painel frontal cego - 19´ x 2 U</t>
  </si>
  <si>
    <t>69.20.250</t>
  </si>
  <si>
    <t>Painel frontal cego - 19´ x 1 U</t>
  </si>
  <si>
    <t>69.20.248</t>
  </si>
  <si>
    <t>Calha de aço com 12 tomadas 2P+T - 250 V, com cabo</t>
  </si>
  <si>
    <t>69.20.240</t>
  </si>
  <si>
    <t>Calha de aço com 8 tomadas 2P+T - 250 V, com cabo</t>
  </si>
  <si>
    <t>69.20.230</t>
  </si>
  <si>
    <t>69.20.220</t>
  </si>
  <si>
    <t>Bandeja fixa para rack, 19´ x 800 mm</t>
  </si>
  <si>
    <t>69.20.210</t>
  </si>
  <si>
    <t>69.20.200</t>
  </si>
  <si>
    <t>Cordão óptico duplex, multimodo com conector LC/LC - 2,5 m</t>
  </si>
  <si>
    <t>69.20.180</t>
  </si>
  <si>
    <t>Calha de aço com 4 tomadas 2P+T - 250 V, com cabo</t>
  </si>
  <si>
    <t>69.20.170</t>
  </si>
  <si>
    <t>Bloco de ligação com engate rápido para 10 pares, BER-10</t>
  </si>
  <si>
    <t>69.20.140</t>
  </si>
  <si>
    <t>Bloco de ligação interna para 10 pares, BLI-10</t>
  </si>
  <si>
    <t>69.20.130</t>
  </si>
  <si>
    <t>Tampa para caixa R2, padrão TELEBRÁS</t>
  </si>
  <si>
    <t>69.20.110</t>
  </si>
  <si>
    <t>Tampa para caixa R1, padrão TELEBRÁS</t>
  </si>
  <si>
    <t>69.20.100</t>
  </si>
  <si>
    <t>Fita em aço inoxidável para poste de 0,50 m x 19 mm, com fecho em aço inoxidável</t>
  </si>
  <si>
    <t>69.20.070</t>
  </si>
  <si>
    <t>69.20.050</t>
  </si>
  <si>
    <t>69.20.040</t>
  </si>
  <si>
    <t>Arame de espinar em aço inoxidável nu, para TV a cabo</t>
  </si>
  <si>
    <t>69.20.010</t>
  </si>
  <si>
    <t>Reparos, conservacoes e complementos - GRUPO 69</t>
  </si>
  <si>
    <t>69.20</t>
  </si>
  <si>
    <t>Antena WI-FI dual band access point, bandas simultâneas - 1750Mbps</t>
  </si>
  <si>
    <t>69.10.152</t>
  </si>
  <si>
    <t xml:space="preserve">Amplificador de potência para VHF e CATV-50 dB, frequência 54 a 750 MHz  </t>
  </si>
  <si>
    <t>69.10.130</t>
  </si>
  <si>
    <t>Telecomunicacoes</t>
  </si>
  <si>
    <t>69.10</t>
  </si>
  <si>
    <t>Transceptor Gigabit SX - LC conectável de formato pequeno (SFP)</t>
  </si>
  <si>
    <t>69.09.370</t>
  </si>
  <si>
    <t>Patch cords de 2,00 ou 3,00 m - RJ-45 / RJ-45 - categoria 6A</t>
  </si>
  <si>
    <t>69.09.360</t>
  </si>
  <si>
    <t>Voice panel de 50 portas - categoria 3</t>
  </si>
  <si>
    <t>69.09.300</t>
  </si>
  <si>
    <t>Patch panel de 24 portas - categoria 6</t>
  </si>
  <si>
    <t>69.09.260</t>
  </si>
  <si>
    <t>Patch cords de 1,50 ou 3,00 m - RJ-45 / RJ-45 - categoria 6A</t>
  </si>
  <si>
    <t>69.09.250</t>
  </si>
  <si>
    <t>Sistema de rede</t>
  </si>
  <si>
    <t>69.09</t>
  </si>
  <si>
    <t>Distribuidor interno óptico 1U de até 24 fibras - completo</t>
  </si>
  <si>
    <t>69.08.012</t>
  </si>
  <si>
    <t>Equipamentos para informatica</t>
  </si>
  <si>
    <t>69.08</t>
  </si>
  <si>
    <t>Sistema ininterrupto de energia, trifásico on line senoidal de 40 kVA (380/220 V), com autonomia de 15 minutos</t>
  </si>
  <si>
    <t>69.06.390</t>
  </si>
  <si>
    <t>Sistema ininterrupto de energia, trifásico on line senoidal de 7,5 kVA (220/110 V), com autonomia de 15 minutos</t>
  </si>
  <si>
    <t>69.06.320</t>
  </si>
  <si>
    <t>Sistema ininterrupto de energia, trifásico on line senoidal de 50 kVA (220/110 V), com autonomia de 15 minutos</t>
  </si>
  <si>
    <t>69.06.300</t>
  </si>
  <si>
    <t>Sistema ininterrupto de energia, trifásico on line senoidal de 10 kVA (220/110 V), com autonomia de 10 a 15 minutos</t>
  </si>
  <si>
    <t>69.06.290</t>
  </si>
  <si>
    <t>Sistema ininterrupto de energia, trifásico on line senoidal de 5 kVA (220/110 V), com autonomia de 15 minutos</t>
  </si>
  <si>
    <t>69.06.280</t>
  </si>
  <si>
    <t>Sistema ininterrupto de energia, trifásico on line de 20 kVA (380/220 V), com autonomia de 15 minutos</t>
  </si>
  <si>
    <t>69.06.240</t>
  </si>
  <si>
    <t>Sistema ininterrupto de energia, trifásico on line de 80 kVA (220/127 V), com autonomia de 15 minutos</t>
  </si>
  <si>
    <t>69.06.220</t>
  </si>
  <si>
    <t>Sistema ininterrupto de energia, trifásico on line de 60 kVA (220/127 V), com autonomia de 15 minutos</t>
  </si>
  <si>
    <t>69.06.210</t>
  </si>
  <si>
    <t>Sistema ininterrupto de energia, trifásico on line de 20 kVA (220/127 V), com autonomia de 15 minutos</t>
  </si>
  <si>
    <t>69.06.200</t>
  </si>
  <si>
    <t>Sistema ininterrupto de energia, trifásico on line senoidal de 10 kVA (220 V/110 V), com autonomia de 2 horas</t>
  </si>
  <si>
    <t>69.06.120</t>
  </si>
  <si>
    <t>Sistema ininterrupto de energia, monofásico de 600 VA (127 V/127 V), com autonomia de 10 a 15 minutos</t>
  </si>
  <si>
    <t>69.06.110</t>
  </si>
  <si>
    <t>Sistema ininterrupto de energia, monofásico, com potência entre 5 a 7,5 kVA</t>
  </si>
  <si>
    <t>69.06.100</t>
  </si>
  <si>
    <t>Sistema ininterrupto de energia, monofásico on line senoidal de 5 kVA (220 V/110 V), com autonomia de 15 minutos</t>
  </si>
  <si>
    <t>69.06.080</t>
  </si>
  <si>
    <t>Sistema ininterrupto de energia, monofásico, com potência de 2 kVA</t>
  </si>
  <si>
    <t>69.06.050</t>
  </si>
  <si>
    <t>Sistema ininterrupto de energia, trifásico on line senoidal de 15 kVA (208 V/110 V), com autonomia de 15 minutos</t>
  </si>
  <si>
    <t>69.06.040</t>
  </si>
  <si>
    <t>Sistema ininterrupto de energia, trifásico on line de 20 kVA (220 V/208 V-108 V), com autonomia 15 minutos</t>
  </si>
  <si>
    <t>69.06.030</t>
  </si>
  <si>
    <t>Sistema ininterrupto de energia, trifásico on line de 10 kVA (220 V/220 V), com autonomia de 15 minutos</t>
  </si>
  <si>
    <t>69.06.020</t>
  </si>
  <si>
    <t>Sistemas ininterruptos de energia</t>
  </si>
  <si>
    <t>69.06</t>
  </si>
  <si>
    <t>Estabilizador eletrônico de tensão, trifásico, com potência de 40 kVA</t>
  </si>
  <si>
    <t>69.05.230</t>
  </si>
  <si>
    <t>Estabilizador eletrônico de tensão, monofásico, com potência de 10 kVA</t>
  </si>
  <si>
    <t>69.05.040</t>
  </si>
  <si>
    <t>Estabilizador eletrônico de tensão, monofásico, com potência de 5 kVA</t>
  </si>
  <si>
    <t>69.05.010</t>
  </si>
  <si>
    <t>Estabilizacao de tensao</t>
  </si>
  <si>
    <t>69.05</t>
  </si>
  <si>
    <t>Central PABX híbrida de telefonia para 8 linhas tronco e 128 ramais digital e analógico</t>
  </si>
  <si>
    <t>69.03.410</t>
  </si>
  <si>
    <t>Central PABX híbrida de telefonia para 8 linhas tronco e 24 a 32 ramais digital e analógico</t>
  </si>
  <si>
    <t>69.03.400</t>
  </si>
  <si>
    <t>Conector RJ-45 fêmea - categoria 6A</t>
  </si>
  <si>
    <t>69.03.360</t>
  </si>
  <si>
    <t>Conector RJ-45 fêmea - categoria 6</t>
  </si>
  <si>
    <t>69.03.340</t>
  </si>
  <si>
    <t>Caixa de tomada em poliamida e tampa para piso elevado, com 4 alojamentos para elétrica e até 8 alojamentos para telefonia e dados</t>
  </si>
  <si>
    <t>69.03.310</t>
  </si>
  <si>
    <t>Central de Pabx para 2 linhas e 8 ramais</t>
  </si>
  <si>
    <t>69.03.301</t>
  </si>
  <si>
    <t>Caixa subterrânea de entrada de telefonia, tipo R2 (1050 x 550 x 800) mm, padrão TELEBRÁS, com tampa</t>
  </si>
  <si>
    <t>69.03.140</t>
  </si>
  <si>
    <t>Caixa subterrânea de entrada de telefonia, tipo R1 (550 x 350 x 550) mm, padrão TELEBRÁS, com tampa</t>
  </si>
  <si>
    <t>69.03.130</t>
  </si>
  <si>
    <t>Aparelho telefônico multifrequencial, com teclas ´FLASH´, ´HOOK´, ´PAUSE´, ´LND´, ´MODE´</t>
  </si>
  <si>
    <t>69.03.090</t>
  </si>
  <si>
    <t>Distribuicao e comando, caixas e equipamentos especificos</t>
  </si>
  <si>
    <t>69.03</t>
  </si>
  <si>
    <t>TELEFONIA, LOGICA E TRANSMISSAO DE DADOS, EQUIPAMENTOS E SISTEMA</t>
  </si>
  <si>
    <t>69</t>
  </si>
  <si>
    <t>Bengala em PVC para ramal de entrada, diâmetro de 32 mm</t>
  </si>
  <si>
    <t>68.20.120</t>
  </si>
  <si>
    <t>Cruzeta em aço carbono galvanizado perfil ´L´ 75 x 75 x 8 mm, comprimento 2500 mm</t>
  </si>
  <si>
    <t>68.20.050</t>
  </si>
  <si>
    <t>Braçadeira circular em aço carbono galvanizado, diâmetro nominal de 140 até 300 mm</t>
  </si>
  <si>
    <t>68.20.040</t>
  </si>
  <si>
    <t>Recolocação de poste de madeira</t>
  </si>
  <si>
    <t>68.20.010</t>
  </si>
  <si>
    <t>Reparos, conservacoes e complementos - GRUPO 68</t>
  </si>
  <si>
    <t>68.20</t>
  </si>
  <si>
    <t>Armação secundária tipo 4C - 6R</t>
  </si>
  <si>
    <t>68.02.140</t>
  </si>
  <si>
    <t>Armação secundária tipo 2C - 3R</t>
  </si>
  <si>
    <t>68.02.120</t>
  </si>
  <si>
    <t>Armação secundária tipo 1C - 3R</t>
  </si>
  <si>
    <t>68.02.110</t>
  </si>
  <si>
    <t>Armação secundária tipo 1C - 2R</t>
  </si>
  <si>
    <t>68.02.100</t>
  </si>
  <si>
    <t>Estrutura tipo N4</t>
  </si>
  <si>
    <t>68.02.090</t>
  </si>
  <si>
    <t>Estrutura tipo N2</t>
  </si>
  <si>
    <t>68.02.070</t>
  </si>
  <si>
    <t>Estrutura tipo M4</t>
  </si>
  <si>
    <t>68.02.060</t>
  </si>
  <si>
    <t>Estrutura tipo M1 - N3</t>
  </si>
  <si>
    <t>68.02.050</t>
  </si>
  <si>
    <t>Estrutura tipo N3</t>
  </si>
  <si>
    <t>68.02.040</t>
  </si>
  <si>
    <t>Estrutura tipo M2</t>
  </si>
  <si>
    <t>68.02.030</t>
  </si>
  <si>
    <t>Estrutura tipo M1</t>
  </si>
  <si>
    <t>68.02.020</t>
  </si>
  <si>
    <t>Estai</t>
  </si>
  <si>
    <t>68.02.010</t>
  </si>
  <si>
    <t>Estrutura especifica</t>
  </si>
  <si>
    <t>68.02</t>
  </si>
  <si>
    <t>Poste de concreto circular, 1000 kg, H = 12,00 m</t>
  </si>
  <si>
    <t>68.01.850</t>
  </si>
  <si>
    <t>Poste de concreto circular, 600 kg, H = 12,00 m</t>
  </si>
  <si>
    <t>68.01.810</t>
  </si>
  <si>
    <t>Poste de concreto circular, 600 kg, H = 11,00 m</t>
  </si>
  <si>
    <t>68.01.800</t>
  </si>
  <si>
    <t>Poste de concreto circular, 400 kg, H = 12,00 m</t>
  </si>
  <si>
    <t>68.01.760</t>
  </si>
  <si>
    <t>Poste de concreto circular, 400 kg, H = 11,00 m</t>
  </si>
  <si>
    <t>68.01.750</t>
  </si>
  <si>
    <t>Poste de concreto circular, 400 kg, H = 10,00 m</t>
  </si>
  <si>
    <t>68.01.740</t>
  </si>
  <si>
    <t>Poste de concreto circular, 400 kg, H = 9,00 m</t>
  </si>
  <si>
    <t>68.01.730</t>
  </si>
  <si>
    <t>Poste de concreto circular, 300 kg, H = 9,00 m</t>
  </si>
  <si>
    <t>68.01.670</t>
  </si>
  <si>
    <t>Poste de concreto circular, 200 kg, H = 12,00 m</t>
  </si>
  <si>
    <t>68.01.650</t>
  </si>
  <si>
    <t>Poste de concreto circular, 200 kg, H = 11,00 m</t>
  </si>
  <si>
    <t>68.01.640</t>
  </si>
  <si>
    <t>Poste de concreto circular, 200 kg, H = 10,00 m</t>
  </si>
  <si>
    <t>68.01.630</t>
  </si>
  <si>
    <t>Poste de concreto circular, 200 kg, H = 9,00 m</t>
  </si>
  <si>
    <t>68.01.620</t>
  </si>
  <si>
    <t>Poste de concreto circular, 200 kg, H = 7,00 m</t>
  </si>
  <si>
    <t>68.01.600</t>
  </si>
  <si>
    <t>Posteamento</t>
  </si>
  <si>
    <t>68.01</t>
  </si>
  <si>
    <t>ELETRIFICACAO, EQUIPAMENTOS E SISTEMA</t>
  </si>
  <si>
    <t>68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</si>
  <si>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</si>
  <si>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67.02.503</t>
  </si>
  <si>
    <t>Elaboração de projeto de sistema de estação compacta de tratamento de esgoto para vazão máxima horária 12 l/s e atendimento classe II, assessoria, documentação e aprovação na CETESB</t>
  </si>
  <si>
    <t>67.02.502</t>
  </si>
  <si>
    <t>Sistema de tratamento de efluente por reator anaeróbio (UASB) e filtro aeróbio (FAS), para obras de segurança com vazão máxima horária 12 l/s</t>
  </si>
  <si>
    <t>67.02.410</t>
  </si>
  <si>
    <t>Tanque em fibra de vidro (PRFV) com quebra ondas, capacidade de 25.000 l e misturador interno vertical em aço inoxidável</t>
  </si>
  <si>
    <t>67.02.400</t>
  </si>
  <si>
    <t>Sistema de tratamento de águas cinzas e aproveitamento de águas pluviais, para reuso em fins não potáveis, vazão de 2 m³/h</t>
  </si>
  <si>
    <t>67.02.330</t>
  </si>
  <si>
    <t>Comporta em fibra de vidro (stop log) - espessura de 10 mm</t>
  </si>
  <si>
    <t>67.02.320</t>
  </si>
  <si>
    <t>Peneira estática em poliéster reforçado de fibra de vidro (PRFV) com tela de aço inoxidável AISI 304, malha de 1,5 mm, vazão de 50 l/s</t>
  </si>
  <si>
    <t>67.02.301</t>
  </si>
  <si>
    <t>Cesto em chapa de aço inoxidável com espessura de 1,5 mm e furos de 1/2´</t>
  </si>
  <si>
    <t>67.02.280</t>
  </si>
  <si>
    <t>Grade média em aço carbono, espaçamento de 2 cm com barras chatas de 1´ x 3/8´</t>
  </si>
  <si>
    <t>67.02.240</t>
  </si>
  <si>
    <t>Tela galvanizada revestida em poliamida, malha de 10 mm</t>
  </si>
  <si>
    <t>67.02.210</t>
  </si>
  <si>
    <t>Medidor de vazão tipo calha Parshall com garganta W= 3´</t>
  </si>
  <si>
    <t>67.02.160</t>
  </si>
  <si>
    <t>Tratamento</t>
  </si>
  <si>
    <t>67.02</t>
  </si>
  <si>
    <t>CAPTACAO, ADUCAO E TRATAMENTO DE AGUA E ESGOTO, EQUIPAMENTOS E SISTEMA</t>
  </si>
  <si>
    <t>67</t>
  </si>
  <si>
    <t>Switch Gigabit 24 portas com capacidade de 10/100/1000/Mbps</t>
  </si>
  <si>
    <t>66.20.225</t>
  </si>
  <si>
    <t>Switch Gigabit para servidor central com 24 portas frontais e 4 portas SFP, capacidade 10 / 100 / 1000 Mbps</t>
  </si>
  <si>
    <t>66.20.221</t>
  </si>
  <si>
    <t>Instalação de câmera móvel para CFTV</t>
  </si>
  <si>
    <t>66.20.212</t>
  </si>
  <si>
    <t>Instalação de câmera fixa para CFTV</t>
  </si>
  <si>
    <t>66.20.202</t>
  </si>
  <si>
    <t>66.20.170</t>
  </si>
  <si>
    <t>66.20.150</t>
  </si>
  <si>
    <t>Reparos, conservacoes e complementos - GRUPO 66</t>
  </si>
  <si>
    <t>66.20</t>
  </si>
  <si>
    <t>Unidade gerenciadora digital vídeo em rede (NVR) de até 32 câmeras IP, armazenamento de 48 TB, 2 interface de rede Gigabit Ethernet e 16 entradas de alarme</t>
  </si>
  <si>
    <t>66.08.620</t>
  </si>
  <si>
    <t>Unidade gerenciadora digital de vídeo em rede (NVR) de até 16 câmeras IP, armazenamento de 12 TB, 1 interface de rede Gigabit Ethernet e 4 entradas de alarme</t>
  </si>
  <si>
    <t>66.08.610</t>
  </si>
  <si>
    <t>Unidade gerenciadora digital de vídeo em rede (NVR) de até 8 câmeras IP, armazenamento de 6 TB, 1 interface de rede Fast Ethernet</t>
  </si>
  <si>
    <t>66.08.600</t>
  </si>
  <si>
    <t>Estação de monitoramento "WorkStation" para até 3 monitores - memória RAM de 16 GB</t>
  </si>
  <si>
    <t>66.08.401</t>
  </si>
  <si>
    <t>Estação de monitoramento "WorkStation" para até 3 monitores - memória RAM de 8 GB</t>
  </si>
  <si>
    <t>66.08.400</t>
  </si>
  <si>
    <t>66.08.340</t>
  </si>
  <si>
    <t>Câmera fixa colorida com domo, para áreas internas e externas - 5 MP</t>
  </si>
  <si>
    <t>66.08.328</t>
  </si>
  <si>
    <t>Câmera fixa colorida tipo bullet, para áreas internas e externas - 1,3 MP</t>
  </si>
  <si>
    <t>66.08.326</t>
  </si>
  <si>
    <t>Câmera fixa colorida compacta com domo, para áreas internas e externas - 1,3 MP</t>
  </si>
  <si>
    <t>66.08.324</t>
  </si>
  <si>
    <t>Amplificador de linha VHF / UHF com conector de F-50 dB</t>
  </si>
  <si>
    <t>66.08.270</t>
  </si>
  <si>
    <t>Modulador de canais VHF / UHF / CATV / CFTV</t>
  </si>
  <si>
    <t>66.08.260</t>
  </si>
  <si>
    <t>Ponto de acesso de dados (Access Point), uso interno, compatível com PoE 802.3af</t>
  </si>
  <si>
    <t>66.08.258</t>
  </si>
  <si>
    <t>Monitor LCD ou LED colorido, tela plana de 21,5´</t>
  </si>
  <si>
    <t>66.08.131</t>
  </si>
  <si>
    <t>Rack fechado de piso padrão metálico, 19 x 44 Us x 770 mm</t>
  </si>
  <si>
    <t>66.08.115</t>
  </si>
  <si>
    <t>Rack fechado de piso padrão metálico, 19 x 24 Us x 570 mm</t>
  </si>
  <si>
    <t>66.08.111</t>
  </si>
  <si>
    <t>Rack fechado padrão metálico, 19 x 20 Us x 470 mm</t>
  </si>
  <si>
    <t>66.08.110</t>
  </si>
  <si>
    <t>Rack fechado padrão metálico, 19 x 12 Us x 470 mm</t>
  </si>
  <si>
    <t>66.08.100</t>
  </si>
  <si>
    <t>Mesa controladora híbrida para até 32 câmeras IPs, com teclado e joystick, compatível com sistema de CFTV, IP ou analógico</t>
  </si>
  <si>
    <t>66.08.061</t>
  </si>
  <si>
    <t>Equipamentos para sistema de seguranca, vigilancia e controle</t>
  </si>
  <si>
    <t>66.08</t>
  </si>
  <si>
    <t>Controlador de acesso com identificação por impressão digital (biometria) e software de gerenciamento</t>
  </si>
  <si>
    <t>66.02.560</t>
  </si>
  <si>
    <t>Central de alarme microprocessada, para até 125 zonas</t>
  </si>
  <si>
    <t>66.02.500</t>
  </si>
  <si>
    <t>Vídeo porteiro eletrônico colorido, com um interfone</t>
  </si>
  <si>
    <t>66.02.460</t>
  </si>
  <si>
    <t>Sistema eletrônico de automatização de portão deslizante, para esforços maior de 800 kg e até 1400 kg</t>
  </si>
  <si>
    <t>66.02.240</t>
  </si>
  <si>
    <t>Sistema eletrônico de automatização de portão deslizante, para esforços até 800 kg</t>
  </si>
  <si>
    <t>66.02.239</t>
  </si>
  <si>
    <t>Porteiro eletrônico com um interfone</t>
  </si>
  <si>
    <t>66.02.130</t>
  </si>
  <si>
    <t>Detector de metais, tipo portal, microprocessado</t>
  </si>
  <si>
    <t>66.02.090</t>
  </si>
  <si>
    <t>Repetidora de sinais de ocorrências, do painel sinóptico da central de alarme</t>
  </si>
  <si>
    <t>66.02.060</t>
  </si>
  <si>
    <t>Controle de acessos e alarme</t>
  </si>
  <si>
    <t>66.02</t>
  </si>
  <si>
    <t>SEGURANCA, VIGILANCIA E CONTROLE, EQUIPAMENTO E SISTEMA</t>
  </si>
  <si>
    <t>66</t>
  </si>
  <si>
    <t>65.02.100</t>
  </si>
  <si>
    <t>Camara frigorifica para congelado</t>
  </si>
  <si>
    <t>65.02</t>
  </si>
  <si>
    <t>65.01.210</t>
  </si>
  <si>
    <t>Camara frigorifica para resfriado</t>
  </si>
  <si>
    <t>65.01</t>
  </si>
  <si>
    <t>RESFRIAMENTO E CONSERVACAO DE MATERIAL PERECIVEL</t>
  </si>
  <si>
    <t>65</t>
  </si>
  <si>
    <t>62.20.350</t>
  </si>
  <si>
    <t>62.20.340</t>
  </si>
  <si>
    <t>62.20.330</t>
  </si>
  <si>
    <t>Reparos, conservacoes e complementos - GRUPO 62</t>
  </si>
  <si>
    <t>62.20</t>
  </si>
  <si>
    <t>Mesa lateral em aço inoxidável com prateleira inferior, largura até 700 mm</t>
  </si>
  <si>
    <t>62.04.090</t>
  </si>
  <si>
    <t>Mesa em aço inoxidável, largura até 700 mm</t>
  </si>
  <si>
    <t>62.04.070</t>
  </si>
  <si>
    <t>Tanque duplo com pés em aço inoxidável de 1600 x 700 x 850 mm</t>
  </si>
  <si>
    <t>62.04.060</t>
  </si>
  <si>
    <t>Mobiliario e acessorios</t>
  </si>
  <si>
    <t>62.04</t>
  </si>
  <si>
    <t>COZINHA, REFEITORIO, LAVANDERIA INDUSTRIAL E EQUIPAMENTOS</t>
  </si>
  <si>
    <t>62</t>
  </si>
  <si>
    <t>Chapéu tipo chinês para duto galvanizado de 35cm</t>
  </si>
  <si>
    <t>61.20.452</t>
  </si>
  <si>
    <t>Duto em chapa de aço galvanizado</t>
  </si>
  <si>
    <t>61.20.450</t>
  </si>
  <si>
    <t>Ligação típica, (cavalete), para ar condicionado ´fancoil´, diâmetro de 1 1/4´</t>
  </si>
  <si>
    <t>61.20.130</t>
  </si>
  <si>
    <t>Ligação típica, (cavalete), para ar condicionado ´fancoil´, diâmetro de 1´</t>
  </si>
  <si>
    <t>61.20.120</t>
  </si>
  <si>
    <t>Ligação típica, (cavalete), para ar condicionado ´fancoil´, diâmetro de 3/4´</t>
  </si>
  <si>
    <t>61.20.110</t>
  </si>
  <si>
    <t>Ligação típica, (cavalete), para ar condicionado ´fancoil´, diâmetro de 1/2´</t>
  </si>
  <si>
    <t>61.20.100</t>
  </si>
  <si>
    <t>Cortina de ar com duas velocidades, para vão de 1,50 m</t>
  </si>
  <si>
    <t>61.20.092</t>
  </si>
  <si>
    <t>Cortina de ar com duas velocidades, para vão de 1,20 m</t>
  </si>
  <si>
    <t>61.20.040</t>
  </si>
  <si>
    <t>Reparos, conservacoes e complementos - GRUPO 61</t>
  </si>
  <si>
    <t>61.20</t>
  </si>
  <si>
    <t>Módulo de expansão para 8 canais de entrada e saída digitais</t>
  </si>
  <si>
    <t>61.15.201</t>
  </si>
  <si>
    <t>61.15.196</t>
  </si>
  <si>
    <t>Módulo de expansão para 4 canais de saída analógica</t>
  </si>
  <si>
    <t>61.15.191</t>
  </si>
  <si>
    <t>Controlador lógico programável para 16 entradas/16 saídas</t>
  </si>
  <si>
    <t>61.15.181</t>
  </si>
  <si>
    <t>Transmissor de temperatura e umidade para dutos, alta precisão, corrente de 0 a 20 mA, alimentação 12Vcc a 30Vcc</t>
  </si>
  <si>
    <t>61.15.174</t>
  </si>
  <si>
    <t>Transmissor de pressão compacto, escala de pressão 0 a 10 Bar, sinal de saída 4 - 20 mA</t>
  </si>
  <si>
    <t>61.15.172</t>
  </si>
  <si>
    <t>61.15.170</t>
  </si>
  <si>
    <t>Termostato de segurança com temperatura ajustável de 90°C - 110°C</t>
  </si>
  <si>
    <t>61.15.164</t>
  </si>
  <si>
    <t>Sensor de temperatura ambiente PT100</t>
  </si>
  <si>
    <t>61.15.160</t>
  </si>
  <si>
    <t>Relé de corrente ajustável de 0 a 200 A</t>
  </si>
  <si>
    <t>61.15.150</t>
  </si>
  <si>
    <t>Repetidor de sinal I/I e V/I</t>
  </si>
  <si>
    <t>61.15.140</t>
  </si>
  <si>
    <t>Chave de fluxo para ar</t>
  </si>
  <si>
    <t>61.15.130</t>
  </si>
  <si>
    <t>61.15.120</t>
  </si>
  <si>
    <t>Válvula esfera duas vias flangeada, diâmetro 3´</t>
  </si>
  <si>
    <t>61.15.110</t>
  </si>
  <si>
    <t>Atuador proporcional de 10 Nm, tensão de entrada AC/DC 24 V - IP 54</t>
  </si>
  <si>
    <t>61.15.100</t>
  </si>
  <si>
    <t>Válvula esfera motorizada de duas vias de atuador proporcional diâmetro 2´ a 2 1/2´</t>
  </si>
  <si>
    <t>61.15.090</t>
  </si>
  <si>
    <t>Válvula duas vias on/off retorno elétrico diâmetro 1/2´ a 3/4´</t>
  </si>
  <si>
    <t>61.15.080</t>
  </si>
  <si>
    <t>Válvula borboleta na configuração wafer motorizada atuador floating diâmetro 3´ a 4´</t>
  </si>
  <si>
    <t>61.15.070</t>
  </si>
  <si>
    <t>Válvula de balanceamento diâmetro 1´ a 2 1/2´</t>
  </si>
  <si>
    <t>61.15.060</t>
  </si>
  <si>
    <t>Válvula motorizada esfera, com duas vias atuador floating, diâmetro 3/4´ a 1 1/2´</t>
  </si>
  <si>
    <t>61.15.050</t>
  </si>
  <si>
    <t>61.15.040</t>
  </si>
  <si>
    <t>Transformador abaixador, entrada 110/220V, saída 24V+24V, corrente secundário 6A</t>
  </si>
  <si>
    <t>61.15.030</t>
  </si>
  <si>
    <t>Tomada simples de sobrepor universal 2P+T - 10 A - 250 V</t>
  </si>
  <si>
    <t>61.15.020</t>
  </si>
  <si>
    <t>Fonte de alimentação universal bivolt com saída de 24 V - 1,5 A - 35 W</t>
  </si>
  <si>
    <t>61.15.010</t>
  </si>
  <si>
    <t>Controles para Fan-Coil e CAG</t>
  </si>
  <si>
    <t>61.15</t>
  </si>
  <si>
    <t>Ventilador centrífugo de dupla aspiração "limite-load", vazão 20.000 m³/h, pressão 50 mmCA - 380/660 V / 60 Hz</t>
  </si>
  <si>
    <t>61.14.100</t>
  </si>
  <si>
    <t>Caixa ventiladora com ventilador centrífugo, vazão 1.190 m³/h, pressão 37 mmCA - 220/380 V / 60Hz</t>
  </si>
  <si>
    <t>61.14.080</t>
  </si>
  <si>
    <t>Caixa ventiladora com ventilador centrífugo, vazão 1.710 m³/h, pressão 35 mmCA - 220/380 V / 60Hz</t>
  </si>
  <si>
    <t>61.14.070</t>
  </si>
  <si>
    <t>Caixa ventiladora com ventilador centrífugo, vazão 10.000 m³/h, pressão 30 mmCA - 220/380 V / 60Hz</t>
  </si>
  <si>
    <t>61.14.051</t>
  </si>
  <si>
    <t>Caixa ventiladora com ventilador centrífugo, vazão 8.800 m³/h, pressão 35 mmCA - 220/380 V / 60Hz</t>
  </si>
  <si>
    <t>61.14.050</t>
  </si>
  <si>
    <t>Caixa ventiladora com ventilador centrífugo, vazão 28.000 m³/h, pressão 30 mmCA - 220 / 380 V / 60HZ</t>
  </si>
  <si>
    <t>61.14.015</t>
  </si>
  <si>
    <t>Caixa ventiladora com ventilador centrífugo, vazão 4.600 m³/h, pressão 30 mmCA - 220 / 380 V / 60HZ</t>
  </si>
  <si>
    <t>61.14.005</t>
  </si>
  <si>
    <t>Ventilacao</t>
  </si>
  <si>
    <t>61.14</t>
  </si>
  <si>
    <t>Veneziana com tela, tamanho 78,5 x 33 cm</t>
  </si>
  <si>
    <t>61.10.584</t>
  </si>
  <si>
    <t>Veneziana com tela, tamanho 38,5 x 33 cm</t>
  </si>
  <si>
    <t>61.10.583</t>
  </si>
  <si>
    <t>Veneziana com tela</t>
  </si>
  <si>
    <t>61.10.582</t>
  </si>
  <si>
    <t>Veneziana com tela e filtro G4</t>
  </si>
  <si>
    <t>61.10.581</t>
  </si>
  <si>
    <t>Grelha de retorno/exaustão com registro, tamanho: 0,41 m² a 0,65 m²</t>
  </si>
  <si>
    <t>61.10.578</t>
  </si>
  <si>
    <t>Grelha de retorno/exaustão com registro, tamanho: 0,20 m² a 0,40 m²</t>
  </si>
  <si>
    <t>61.10.577</t>
  </si>
  <si>
    <t>Grelha de retorno/exaustão com registro, tamanho: 0,14 m² a 0,19 m²</t>
  </si>
  <si>
    <t>61.10.576</t>
  </si>
  <si>
    <t>Grelha de retorno/exaustão com registro, tamanho: 0,07 m² a 0,13 m²</t>
  </si>
  <si>
    <t>61.10.575</t>
  </si>
  <si>
    <t>Grelha de retorno/exaustão com registro, tamanho: 0,03 m² a 0,06 m²</t>
  </si>
  <si>
    <t>61.10.574</t>
  </si>
  <si>
    <t>Grelha de porta, tamanho: 0,03 m² a 0,06 m²</t>
  </si>
  <si>
    <t>61.10.569</t>
  </si>
  <si>
    <t>Grelha de porta, tamanho: 0,07 m² a 0,13 m²</t>
  </si>
  <si>
    <t>61.10.568</t>
  </si>
  <si>
    <t>Grelha de porta, tamanho: 0,14 m² a 0,30 m²</t>
  </si>
  <si>
    <t>61.10.567</t>
  </si>
  <si>
    <t>Grelha de insuflação de ar em alumínio anodizado, de dupla deflexão, tamanho: acima de 0,50 m² até 1,00 m²</t>
  </si>
  <si>
    <t>61.10.566</t>
  </si>
  <si>
    <t>Grelha de insuflação de ar em alumínio anodizado, de dupla deflexão, tamanho: acima de 0,10 m² até 0,50 m²</t>
  </si>
  <si>
    <t>61.10.565</t>
  </si>
  <si>
    <t>Grelha de insuflação de ar em alumínio anodizado, de dupla deflexão, tamanho: até 0,10 m²</t>
  </si>
  <si>
    <t>61.10.564</t>
  </si>
  <si>
    <t>Difusor de insuflação de ar tipo direcional, medindo 45 x 15 cm</t>
  </si>
  <si>
    <t>61.10.550</t>
  </si>
  <si>
    <t>Difusor de insuflação de ar tipo direcional, medindo 30 x 30 cm</t>
  </si>
  <si>
    <t>61.10.530</t>
  </si>
  <si>
    <t>Difusor de plástico, diâmetro 20 cm</t>
  </si>
  <si>
    <t>61.10.514</t>
  </si>
  <si>
    <t>Difusor de plástico, diâmetro 15 cm</t>
  </si>
  <si>
    <t>61.10.513</t>
  </si>
  <si>
    <t>Difusor para insuflamento de ar com plenum, com 2 aberturas</t>
  </si>
  <si>
    <t>61.10.512</t>
  </si>
  <si>
    <t>Difusor para insuflamento de ar com plenum, multivias e colarinho</t>
  </si>
  <si>
    <t>61.10.511</t>
  </si>
  <si>
    <t>Difusor de ar de longo alcance tipo Jet-Nozzles, vazão de ar 1.330 m³/h</t>
  </si>
  <si>
    <t>61.10.510</t>
  </si>
  <si>
    <t>Registro de regulagem de vazão de ar</t>
  </si>
  <si>
    <t>61.10.440</t>
  </si>
  <si>
    <t>Tanque de compensação pressurizado, capacidade (volume mínimo) de 250 litros</t>
  </si>
  <si>
    <t>61.10.430</t>
  </si>
  <si>
    <t>Serviço de instalação de Damper Corta Fogo</t>
  </si>
  <si>
    <t>61.10.410</t>
  </si>
  <si>
    <t>Damper de regulagem manual, tamanho: 0,21 m² a 0,40 m²</t>
  </si>
  <si>
    <t>61.10.403</t>
  </si>
  <si>
    <t>Damper de regulagem manual, tamanho: 0,15 m² a 0,20 m²</t>
  </si>
  <si>
    <t>61.10.402</t>
  </si>
  <si>
    <t>Damper de regulagem manual, tamanho: 0,10 m² a 0,14 m²</t>
  </si>
  <si>
    <t>61.10.401</t>
  </si>
  <si>
    <t>Damper corta fogo (DCF) tipo comporta, com elemento fusível e chave fim de curso.</t>
  </si>
  <si>
    <t>61.10.400</t>
  </si>
  <si>
    <t>Duto em painel rígido de lã de vidro acústico, espessura 25 mm</t>
  </si>
  <si>
    <t>61.10.380</t>
  </si>
  <si>
    <t>Duto flexível aluminizado, seção circular de 20cm (8´)</t>
  </si>
  <si>
    <t>61.10.320</t>
  </si>
  <si>
    <t>Duto flexível aluminizado, seção circular de 15cm (6´)</t>
  </si>
  <si>
    <t>61.10.310</t>
  </si>
  <si>
    <t>Duto flexível aluminizado, seção circular de 10cm (4´)</t>
  </si>
  <si>
    <t>61.10.300</t>
  </si>
  <si>
    <t>Tratamento de ar compacta fancolete hidrônico tipo cassete, capacidade de refrigeração 32.000 Btu/h - 2,6 TR</t>
  </si>
  <si>
    <t>61.10.270</t>
  </si>
  <si>
    <t>Tratamento de ar compacta fancolete hidrônico tipo cassete, capacidade de refrigeração 25.000 Btu/h - 2,1 TR</t>
  </si>
  <si>
    <t>61.10.260</t>
  </si>
  <si>
    <t>Tratamento de ar compacta fancolete hidrônico tipo cassete, capacidade de refrigeração 20.000 Btu/h - 1,6 TR</t>
  </si>
  <si>
    <t>61.10.250</t>
  </si>
  <si>
    <t>Tratamento de ar compacta fancolete hidrônico tipo piso-teto, vazão de ar nominal 2.166 m³/h, capacidade de refrigeração 48.000 Btu/h - 4,0 TR</t>
  </si>
  <si>
    <t>61.10.230</t>
  </si>
  <si>
    <t>Tratamento de ar compacta fancolete hidrônico tipo piso-teto, vazão de ar nominal 1.758 m³/h, capacidade de refrigeração 36.000 Btu/h - 3,0 TR</t>
  </si>
  <si>
    <t>61.10.220</t>
  </si>
  <si>
    <t>Tratamento de ar compacta fancolete hidrônico tipo piso-teto, vazão de ar nominal 1.215 m³/h, capacidade de refrigeração 25.000 Btu/h - 2,1 TR</t>
  </si>
  <si>
    <t>61.10.210</t>
  </si>
  <si>
    <t>Tratamento de ar compacta fancolete hidrônico tipo piso-teto, vazão de ar nominal 637 m³/h, capacidade de refrigeração 14.000 Btu/h - 1,2 TR</t>
  </si>
  <si>
    <t>61.10.200</t>
  </si>
  <si>
    <t>Tratamento de ar (fan-coil) tipo Air Handling Unit de concepção modular, capacidade de 50 TR</t>
  </si>
  <si>
    <t>61.10.120</t>
  </si>
  <si>
    <t>Tratamento de ar (fan-coil) tipo Air Handling Unit de concepção modular, capacidade de 40 TR</t>
  </si>
  <si>
    <t>61.10.110</t>
  </si>
  <si>
    <t>Tratamento de ar (fan-Coil) tipo Air Handling Unit de concepção modular, capacidade de 6 TR</t>
  </si>
  <si>
    <t>61.10.101</t>
  </si>
  <si>
    <t>Tratamento de ar (fan-coil) tipo Air Handling Unit de concepção modular, capacidade de 10 TR</t>
  </si>
  <si>
    <t>61.10.100</t>
  </si>
  <si>
    <t>Resfriadora de líquidos (chiller), com compressor e condensação à ar, capacidade de 20 TR</t>
  </si>
  <si>
    <t>61.10.014</t>
  </si>
  <si>
    <t>Resfriadora de líquidos (chiller), com compressor e condensação à ar, capacidade de 80 TR</t>
  </si>
  <si>
    <t>61.10.012</t>
  </si>
  <si>
    <t>Resfriadora de líquidos (chiller), com compressor e condensação à ar, capacidade de 200-210 TR</t>
  </si>
  <si>
    <t>61.10.010</t>
  </si>
  <si>
    <t>Resfriadora de líquidos (chiller), com compressor e condensação à ar, capacidade de 160 TR</t>
  </si>
  <si>
    <t>61.10.007</t>
  </si>
  <si>
    <t>Resfriadora de líquidos (chiller), com compressor e condensação à ar, capacidade de 120 TR</t>
  </si>
  <si>
    <t>61.10.001</t>
  </si>
  <si>
    <t>Climatizacao</t>
  </si>
  <si>
    <t>61.10</t>
  </si>
  <si>
    <t>Fechamento em vidro laminado para caixa de elevador</t>
  </si>
  <si>
    <t>61.01.800</t>
  </si>
  <si>
    <t>Elevador para passageiros, uso interno com capacidade mínima de 600 kg para quatro paradas, portas unilaterais</t>
  </si>
  <si>
    <t>61.01.770</t>
  </si>
  <si>
    <t>Elevador para passageiros, uso interno com capacidade mínima de 600 kg para quatro paradas, portas bilaterais</t>
  </si>
  <si>
    <t>61.01.760</t>
  </si>
  <si>
    <t>Elevador para passageiros, uso interno com capacidade mínima de 600 kg para três paradas, portas bilaterais</t>
  </si>
  <si>
    <t>61.01.690</t>
  </si>
  <si>
    <t>Elevador para passageiros, uso interno com capacidade mínima de 600 kg para três paradas, portas unilaterais</t>
  </si>
  <si>
    <t>61.01.680</t>
  </si>
  <si>
    <t>Elevador para passageiros, uso interno com capacidade mínima de 600 kg para duas paradas, portas unilaterais</t>
  </si>
  <si>
    <t>61.01.670</t>
  </si>
  <si>
    <t>Elevador</t>
  </si>
  <si>
    <t>61.01</t>
  </si>
  <si>
    <t>CONFORTO MECANICO, EQUIPAMENTO E SISTEMA</t>
  </si>
  <si>
    <t>61</t>
  </si>
  <si>
    <t>55.10.030</t>
  </si>
  <si>
    <t>Remocao de entulho</t>
  </si>
  <si>
    <t>55.10</t>
  </si>
  <si>
    <t>Limpeza e desentupimento manual de tubulação de esgoto predial</t>
  </si>
  <si>
    <t>55.02.060</t>
  </si>
  <si>
    <t>Limpeza e desobstrução de canaletas ou tubulações de águas pluviais</t>
  </si>
  <si>
    <t>55.02.050</t>
  </si>
  <si>
    <t>Limpeza e desobstrução de boca de lobo</t>
  </si>
  <si>
    <t>55.02.040</t>
  </si>
  <si>
    <t>Limpeza de fossa</t>
  </si>
  <si>
    <t>55.02.020</t>
  </si>
  <si>
    <t>Limpeza de caixa de passagem, poço de visita ou bueiro</t>
  </si>
  <si>
    <t>55.02.012</t>
  </si>
  <si>
    <t>Limpeza de caixa de inspeção</t>
  </si>
  <si>
    <t>55.02.010</t>
  </si>
  <si>
    <t>Limpeza e desinfeccao sanitaria</t>
  </si>
  <si>
    <t>55.02</t>
  </si>
  <si>
    <t>Limpeza de superfície com hidrojateamento</t>
  </si>
  <si>
    <t>55.01.140</t>
  </si>
  <si>
    <t>Limpeza e lavagem de superfície revestida com material cerâmico ou pastilhas por hidrojateamento com rejuntamento</t>
  </si>
  <si>
    <t>55.01.130</t>
  </si>
  <si>
    <t>Limpeza complementar e especial de vidros</t>
  </si>
  <si>
    <t>55.01.100</t>
  </si>
  <si>
    <t>Limpeza complementar e especial de peças e aparelhos sanitários</t>
  </si>
  <si>
    <t>55.01.080</t>
  </si>
  <si>
    <t>Limpeza complementar e especial de piso com produtos químicos</t>
  </si>
  <si>
    <t>55.01.070</t>
  </si>
  <si>
    <t>Limpeza complementar com hidrojateamento</t>
  </si>
  <si>
    <t>55.01.030</t>
  </si>
  <si>
    <t>Limpeza final da obra</t>
  </si>
  <si>
    <t>55.01.020</t>
  </si>
  <si>
    <t>Limpeza de obra</t>
  </si>
  <si>
    <t>55.01</t>
  </si>
  <si>
    <t>LIMPEZA E ARREMATE</t>
  </si>
  <si>
    <t>55</t>
  </si>
  <si>
    <t>Corte para junta de dilatação através de cortadora a gasolina, com serra de disco diamantado segmentado para pavimento de concreto e asfalto</t>
  </si>
  <si>
    <t>54.20.160</t>
  </si>
  <si>
    <t>Reassentamento de pavimentação em lajota de concreto, espessura 10 cm, com rejunte em areia</t>
  </si>
  <si>
    <t>54.20.140</t>
  </si>
  <si>
    <t>Reassentamento de pavimentação em lajota de concreto, espessura 8 cm, com rejunte em areia</t>
  </si>
  <si>
    <t>54.20.130</t>
  </si>
  <si>
    <t>Reassentamento de pavimentação em lajota de concreto, espessura 6 cm, com rejunte em areia</t>
  </si>
  <si>
    <t>54.20.120</t>
  </si>
  <si>
    <t>Reassentamento de paralelepípedos, sem rejunte</t>
  </si>
  <si>
    <t>54.20.110</t>
  </si>
  <si>
    <t>Reassentamento de guia pré-moldada reta e/ou curva</t>
  </si>
  <si>
    <t>54.20.100</t>
  </si>
  <si>
    <t>Bate rodas / limitador de pneus em resina</t>
  </si>
  <si>
    <t>54.20.050</t>
  </si>
  <si>
    <t>Bate-roda em concreto pré-moldado</t>
  </si>
  <si>
    <t>54.20.040</t>
  </si>
  <si>
    <t>Reparos, conservacoes e complementos - GRUPO 54</t>
  </si>
  <si>
    <t>54.20</t>
  </si>
  <si>
    <t>Fibra polimérica (microfibra anticrack), tenacidade mínima 5cN/dtex</t>
  </si>
  <si>
    <t>54.08.011</t>
  </si>
  <si>
    <t>Fibra em polipropileno (macrofibra), resistência residual 4,3+-0,3 Mpa</t>
  </si>
  <si>
    <t>54.08.010</t>
  </si>
  <si>
    <t>Agente de cura química, retardador de evaporação, em pavimento de concreto</t>
  </si>
  <si>
    <t>54.08.005</t>
  </si>
  <si>
    <t>Texturização de superfície de pavimento em concreto com vassoura</t>
  </si>
  <si>
    <t>54.08.002</t>
  </si>
  <si>
    <t>Nivelamento e regularização de superfície e desempeno mecânico através de régua vibratória de pavimento em concreto</t>
  </si>
  <si>
    <t>54.08.001</t>
  </si>
  <si>
    <t>Pavimentação rígida</t>
  </si>
  <si>
    <t>54.08</t>
  </si>
  <si>
    <t>Piso em ladrilho hidráulico tipo rampa várias cores 30 x 30 cm, antiderrapante, assentado com argamassa mista</t>
  </si>
  <si>
    <t>54.07.260</t>
  </si>
  <si>
    <t>Rejuntamento de piso em ladrilho hidráulico (30 x 30 x 2,5 cm), com cimento branco, juntas de 2 mm</t>
  </si>
  <si>
    <t>54.07.240</t>
  </si>
  <si>
    <t>Rejuntamento de piso em ladrilho hidráulico (20 x 20 x 1,8 cm) com argamassa industrializada para rejunte, juntas de 2 mm</t>
  </si>
  <si>
    <t>54.07.210</t>
  </si>
  <si>
    <t>Piso em ladrilho hidráulico várias cores 20 x 20 cm, assentado com argamassa colante industrializada</t>
  </si>
  <si>
    <t>54.07.130</t>
  </si>
  <si>
    <t>Piso em ladrilho hidráulico preto, branco e cinza, assentado com argamassa colante industrializada</t>
  </si>
  <si>
    <t>54.07.110</t>
  </si>
  <si>
    <t>Passeio em mosaico português</t>
  </si>
  <si>
    <t>54.07.040</t>
  </si>
  <si>
    <t>Calcadas e passeios.</t>
  </si>
  <si>
    <t>54.07</t>
  </si>
  <si>
    <t>Sarjeta ou sarjetão moldado no local, tipo PMSP em concreto com fck 25 MPa</t>
  </si>
  <si>
    <t>54.06.170</t>
  </si>
  <si>
    <t>Sarjeta ou sarjetão moldado no local, tipo PMSP em concreto com fck 20 MPa</t>
  </si>
  <si>
    <t>54.06.160</t>
  </si>
  <si>
    <t>Execução de perfil extrusado no local, sem concreto</t>
  </si>
  <si>
    <t>54.06.151</t>
  </si>
  <si>
    <t>Base em concreto com fck de 25 MPa, para guias, sarjetas ou sarjetões</t>
  </si>
  <si>
    <t>54.06.110</t>
  </si>
  <si>
    <t>Base em concreto com fck de 20 MPa, para guias, sarjetas ou sarjetões</t>
  </si>
  <si>
    <t>54.06.100</t>
  </si>
  <si>
    <t>Guia pré-moldada reta tipo PMSP 100 - fck 25 MPa</t>
  </si>
  <si>
    <t>54.06.040</t>
  </si>
  <si>
    <t>Guia pré-moldada curva tipo PMSP 100 - fck 25 MPa</t>
  </si>
  <si>
    <t>54.06.020</t>
  </si>
  <si>
    <t>Guias e sarjetas</t>
  </si>
  <si>
    <t>54.06</t>
  </si>
  <si>
    <t>Piso em placa de concreto permeável drenante, cor natural - espessura de 8 cm</t>
  </si>
  <si>
    <t>54.04.393</t>
  </si>
  <si>
    <t>Piso em placa de concreto permeável drenante, cor natural - espessura de 6 cm</t>
  </si>
  <si>
    <t>54.04.392</t>
  </si>
  <si>
    <t>Bloco diagonal em concreto tipo piso drenante para plantio de grama - espessura de 10 cm</t>
  </si>
  <si>
    <t>54.04.360</t>
  </si>
  <si>
    <t>Pavimentação em lajota de concreto 35 MPa, espessura 8 cm, tipos: raquete, retangular, sextavado e 16 faces, com rejunte em areia</t>
  </si>
  <si>
    <t>54.04.350</t>
  </si>
  <si>
    <t>Pavimentação em lajota de concreto 35 MPa, espessura 6 cm, colorido, tipos: raquete, retangular, sextavado e 16 faces, com rejunte em areia</t>
  </si>
  <si>
    <t>54.04.342</t>
  </si>
  <si>
    <t>Pavimentação em lajota de concreto 35 MPa, espessura 6 cm, cor natural, tipos: raquete, retangular, sextavado e 16 faces, com rejunte em areia</t>
  </si>
  <si>
    <t>54.04.340</t>
  </si>
  <si>
    <t>Rejuntamento de paralelepípedo com asfalto e pedrisco</t>
  </si>
  <si>
    <t>54.04.060</t>
  </si>
  <si>
    <t>Rejuntamento de paralelepípedo com argamassa de cimento e areia 1:3</t>
  </si>
  <si>
    <t>54.04.050</t>
  </si>
  <si>
    <t>Rejuntamento de paralelepípedo com areia</t>
  </si>
  <si>
    <t>54.04.040</t>
  </si>
  <si>
    <t>Pavimentação em paralelepípedo, sem rejunte</t>
  </si>
  <si>
    <t>54.04.030</t>
  </si>
  <si>
    <t>Pavimentacao em paralelepipedos e blocos de concreto</t>
  </si>
  <si>
    <t>54.04</t>
  </si>
  <si>
    <t>Revestimento de pré-misturado a frio</t>
  </si>
  <si>
    <t>54.03.260</t>
  </si>
  <si>
    <t>Revestimento de pré-misturado a quente</t>
  </si>
  <si>
    <t>54.03.250</t>
  </si>
  <si>
    <t>Imprimação betuminosa impermeabilizante</t>
  </si>
  <si>
    <t>54.03.240</t>
  </si>
  <si>
    <t>Imprimação betuminosa ligante</t>
  </si>
  <si>
    <t>54.03.230</t>
  </si>
  <si>
    <t>Restauração de pavimento asfáltico com concreto betuminoso usinado quente - CBUQ</t>
  </si>
  <si>
    <t>54.03.221</t>
  </si>
  <si>
    <t>Camada de rolamento em concreto betuminoso usinado quente - CBUQ</t>
  </si>
  <si>
    <t>54.03.210</t>
  </si>
  <si>
    <t>Concreto asfáltico usinado a quente - Binder</t>
  </si>
  <si>
    <t>54.03.200</t>
  </si>
  <si>
    <t>Pavimentacao flexivel</t>
  </si>
  <si>
    <t>54.03</t>
  </si>
  <si>
    <t>Camada de areia grossa compactada manualmente com compactador</t>
  </si>
  <si>
    <t>54.02.040</t>
  </si>
  <si>
    <t>Revestimento primário com pedra britada, compactação mínima de 95% do PN</t>
  </si>
  <si>
    <t>54.02.030</t>
  </si>
  <si>
    <t>Pavimentacao com pedrisco e revestimento primario</t>
  </si>
  <si>
    <t>54.02</t>
  </si>
  <si>
    <t>Varrição de pavimento para recapeamento</t>
  </si>
  <si>
    <t>54.01.410</t>
  </si>
  <si>
    <t>Abertura de caixa até 25 cm, inclui escavação, compactação, transporte e preparo do sub-leito</t>
  </si>
  <si>
    <t>54.01.400</t>
  </si>
  <si>
    <t>Base de macadame betuminoso</t>
  </si>
  <si>
    <t>54.01.230</t>
  </si>
  <si>
    <t>Base de bica corrida</t>
  </si>
  <si>
    <t>54.01.220</t>
  </si>
  <si>
    <t>Base de brita graduada</t>
  </si>
  <si>
    <t>54.01.210</t>
  </si>
  <si>
    <t>Base de macadame hidráulico</t>
  </si>
  <si>
    <t>54.01.200</t>
  </si>
  <si>
    <t>Compactação do subleito mínimo de 95% do PN</t>
  </si>
  <si>
    <t>54.01.050</t>
  </si>
  <si>
    <t>Abertura e preparo de caixa até 40 cm, compactação do subleito mínimo de 95% do PN e transporte até o raio de 1 km</t>
  </si>
  <si>
    <t>54.01.030</t>
  </si>
  <si>
    <t>Regularização e compactação mecanizada de superfície, sem controle do proctor normal</t>
  </si>
  <si>
    <t>54.01.010</t>
  </si>
  <si>
    <t>Pavimentacao preparo de base</t>
  </si>
  <si>
    <t>54.01</t>
  </si>
  <si>
    <t>PAVIMENTACAO E PASSEIO</t>
  </si>
  <si>
    <t>54</t>
  </si>
  <si>
    <t>Recolocação de bico de sprinkler</t>
  </si>
  <si>
    <t>50.20.200</t>
  </si>
  <si>
    <t>Pintura de extintor de gás carbônico, pó químico seco, ou água pressurizada, com capacidade até 12 kg</t>
  </si>
  <si>
    <t>50.20.170</t>
  </si>
  <si>
    <t>Pintura de extintor de gás carbônico, pó químico seco, ou água pressurizada, com capacidade acima de 12 kg até 20 kg</t>
  </si>
  <si>
    <t>50.20.160</t>
  </si>
  <si>
    <t>50.20.130</t>
  </si>
  <si>
    <t>50.20.120</t>
  </si>
  <si>
    <t>50.20.110</t>
  </si>
  <si>
    <t>Reparos, conservacoes e complementos - GRUPO 50</t>
  </si>
  <si>
    <t>50.20</t>
  </si>
  <si>
    <t>Suporte para extintor de piso em aço inoxidável</t>
  </si>
  <si>
    <t>50.10.220</t>
  </si>
  <si>
    <t>Suporte para extintor de piso em fibra de vidro</t>
  </si>
  <si>
    <t>50.10.210</t>
  </si>
  <si>
    <t>Extintor manual de gás carbônico 5 BC - capacidade de 6 kg</t>
  </si>
  <si>
    <t>50.10.140</t>
  </si>
  <si>
    <t>Extintor manual de pó químico seco ABC - capacidade de 6 kg</t>
  </si>
  <si>
    <t>50.10.120</t>
  </si>
  <si>
    <t>Extintor manual de pó químico seco ABC - capacidade de 4 kg</t>
  </si>
  <si>
    <t>50.10.110</t>
  </si>
  <si>
    <t>Extintor manual de água pressurizada - capacidade de 10 litros</t>
  </si>
  <si>
    <t>50.10.100</t>
  </si>
  <si>
    <t>Extintor sobre rodas de pó químico seco BC - capacidade de 20 kg</t>
  </si>
  <si>
    <t>50.10.096</t>
  </si>
  <si>
    <t>Extintor manual de pó químico seco 20 BC - capacidade de 12 kg</t>
  </si>
  <si>
    <t>50.10.084</t>
  </si>
  <si>
    <t>Extintor manual de pó químico seco BC - capacidade de 8 kg</t>
  </si>
  <si>
    <t>50.10.060</t>
  </si>
  <si>
    <t>Extintor manual de pó químico seco BC - capacidade de 4 kg</t>
  </si>
  <si>
    <t>50.10.058</t>
  </si>
  <si>
    <t>Extintor sobre rodas de gás carbônico - capacidade de 25 kg</t>
  </si>
  <si>
    <t>50.10.050</t>
  </si>
  <si>
    <t>Extintor sobre rodas de gás carbônico - capacidade de 10 kg</t>
  </si>
  <si>
    <t>50.10.030</t>
  </si>
  <si>
    <t>Extintores</t>
  </si>
  <si>
    <t>50.10</t>
  </si>
  <si>
    <t>Sinalizador audiovisual de advertência</t>
  </si>
  <si>
    <t>50.05.492</t>
  </si>
  <si>
    <t>Sinalizador visual de advertência</t>
  </si>
  <si>
    <t>50.05.491</t>
  </si>
  <si>
    <t>Sinalizador audiovisual endereçável com LED</t>
  </si>
  <si>
    <t>50.05.490</t>
  </si>
  <si>
    <t>Módulo isolador, módulo endereçador para audiovisual</t>
  </si>
  <si>
    <t>50.05.470</t>
  </si>
  <si>
    <t>Acionador manual quebra-vidro endereçável</t>
  </si>
  <si>
    <t>50.05.450</t>
  </si>
  <si>
    <t>50.05.440</t>
  </si>
  <si>
    <t>Detector óptico de fumaça com base endereçável</t>
  </si>
  <si>
    <t>50.05.430</t>
  </si>
  <si>
    <t>Sirene eletrônica em caixa metálica de 4 x 4</t>
  </si>
  <si>
    <t>50.05.400</t>
  </si>
  <si>
    <t>Bloco autônomo de iluminação de emergência LED, com autonomia mínima de 3 horas, fluxo luminoso de 2.000 até 3.000 lúmens, equipado com 2 faróis</t>
  </si>
  <si>
    <t>50.05.312</t>
  </si>
  <si>
    <t>Sirene tipo corneta de 12 V</t>
  </si>
  <si>
    <t>50.05.280</t>
  </si>
  <si>
    <t>Central de detecção e alarme de incêndio completa, autonomia de 1 hora para 12 laços, 220 V/12 V</t>
  </si>
  <si>
    <t>50.05.270</t>
  </si>
  <si>
    <t>Central de iluminação de emergência, completa, autonomia 1 hora, para até 240 W</t>
  </si>
  <si>
    <t>50.05.250</t>
  </si>
  <si>
    <t>Sirene audiovisual tipo endereçável</t>
  </si>
  <si>
    <t>50.05.230</t>
  </si>
  <si>
    <t>Detector de gás liquefeito (GLP), gás natural (GN) ou derivados de metano</t>
  </si>
  <si>
    <t>50.05.214</t>
  </si>
  <si>
    <t>Detector termovelocimétrico endereçável com base endereçável</t>
  </si>
  <si>
    <t>50.05.210</t>
  </si>
  <si>
    <t>Acionador manual tipo quebra vidro, em caixa plástica</t>
  </si>
  <si>
    <t>50.05.170</t>
  </si>
  <si>
    <t>Módulo para adaptação de luminária de emergência, autonomia 90 minutos para lâmpada fluorescente de 32 W</t>
  </si>
  <si>
    <t>50.05.160</t>
  </si>
  <si>
    <t>Luminária de emergência LED de sobrepor, para teto ou parede, autonomia mínima 2 horas</t>
  </si>
  <si>
    <t>50.05.072</t>
  </si>
  <si>
    <t>Central de iluminação de emergência, completa, para até 6.000 W</t>
  </si>
  <si>
    <t>50.05.060</t>
  </si>
  <si>
    <t>Destravador magnético (eletroímã) para porta corta-fogo de 24 Vcc</t>
  </si>
  <si>
    <t>50.05.022</t>
  </si>
  <si>
    <t>Iluminacao e sinalizacao de emergencia</t>
  </si>
  <si>
    <t>50.05</t>
  </si>
  <si>
    <t>Válvula de governo completa com alarme VGA, corpo em ferro fundido, extremidades flangeadas e DN = 6´</t>
  </si>
  <si>
    <t>50.02.080</t>
  </si>
  <si>
    <t>Bico de sprinkler resposta rápida, posição para cima, temperatura nominal 68°C</t>
  </si>
  <si>
    <t>50.02.060</t>
  </si>
  <si>
    <t>Alarme hidráulico tipo gongo</t>
  </si>
  <si>
    <t>50.02.050</t>
  </si>
  <si>
    <t>Bico de sprinkler resposta rápida, posição pendente, temperatura nominal 68°C</t>
  </si>
  <si>
    <t>50.02.020</t>
  </si>
  <si>
    <t>Registro e valvula controladora</t>
  </si>
  <si>
    <t>50.02</t>
  </si>
  <si>
    <t>Abrigo para registro de recalque tipo coluna, completo - inclusive tubulações e válvulas</t>
  </si>
  <si>
    <t>50.01.340</t>
  </si>
  <si>
    <t>Abrigo de hidrante de 2 1/2´ completo - inclusive mangueira de 30 m (2 x 15 m)</t>
  </si>
  <si>
    <t>50.01.330</t>
  </si>
  <si>
    <t>Abrigo de hidrante de 1 1/2´ completo - inclusive mangueira de 30 m (2 x 15 m)</t>
  </si>
  <si>
    <t>50.01.320</t>
  </si>
  <si>
    <t>Esguicho latão com engate rápido, DN= 1 1/2´, jato regulável</t>
  </si>
  <si>
    <t>50.01.220</t>
  </si>
  <si>
    <t>Chave para conexão de engate rápido</t>
  </si>
  <si>
    <t>50.01.210</t>
  </si>
  <si>
    <t>Tampão de engate rápido em latão, DN= 1 1/2´, com corrente</t>
  </si>
  <si>
    <t>50.01.200</t>
  </si>
  <si>
    <t>Tampão de engate rápido em latão, DN= 2 1/2´, com corrente</t>
  </si>
  <si>
    <t>50.01.190</t>
  </si>
  <si>
    <t>Hidrante de coluna com duas saídas, 4´x 2 1/2´ - simples</t>
  </si>
  <si>
    <t>50.01.180</t>
  </si>
  <si>
    <t>Adaptador de engate rápido em latão de 2 1/2´ x 2 1/2´</t>
  </si>
  <si>
    <t>50.01.170</t>
  </si>
  <si>
    <t>Adaptador de engate rápido em latão de 2 1/2´ x 1 1/2´</t>
  </si>
  <si>
    <t>50.01.160</t>
  </si>
  <si>
    <t>Abrigo simples com suporte, em aço inoxidável escovado, para mangueira de 1 1/2´, porta em vidro temperado jateado - inclusive mangueira de 30 m (2 x 15 m)</t>
  </si>
  <si>
    <t>50.01.130</t>
  </si>
  <si>
    <t>Esguicho em latão com engate rápido, DN= 2 1/2´, jato regulável</t>
  </si>
  <si>
    <t>50.01.110</t>
  </si>
  <si>
    <t>Mangueira com união de engate rápido, DN= 2 1/2´ (63 mm)</t>
  </si>
  <si>
    <t>50.01.100</t>
  </si>
  <si>
    <t>Botoeira para acionamento de bomba de incêndio tipo quebra-vidro</t>
  </si>
  <si>
    <t>50.01.090</t>
  </si>
  <si>
    <t>Mangueira com união de engate rápido, DN= 1 1/2´ (38 mm)</t>
  </si>
  <si>
    <t>50.01.080</t>
  </si>
  <si>
    <t>Abrigo para hidrante de recalque (embutir e interno)</t>
  </si>
  <si>
    <t>50.01.062</t>
  </si>
  <si>
    <t>Abrigo para hidrante/mangueira (embutir e externo)</t>
  </si>
  <si>
    <t>50.01.060</t>
  </si>
  <si>
    <t>Abrigo duplo para hidrante/mangueira, com visor e suporte (embutir e externo)</t>
  </si>
  <si>
    <t>50.01.030</t>
  </si>
  <si>
    <t>Hidrantes e acessorios</t>
  </si>
  <si>
    <t>50.01</t>
  </si>
  <si>
    <t>DETECCAO, COMBATE E PREVENCAO A INCÊNDIO</t>
  </si>
  <si>
    <t>50</t>
  </si>
  <si>
    <t>Sifão ladrão em polietileno para extravasão, diâmetro de 100mm</t>
  </si>
  <si>
    <t>49.16.051</t>
  </si>
  <si>
    <t>Realimentador automático, DN= 1´</t>
  </si>
  <si>
    <t>49.16.050</t>
  </si>
  <si>
    <t>Acessorios hidraulicos para agua de reuso</t>
  </si>
  <si>
    <t>49.16</t>
  </si>
  <si>
    <t>Anel pré-moldado de concreto com diâmetro de 3,00 m</t>
  </si>
  <si>
    <t>49.15.100</t>
  </si>
  <si>
    <t>Anel pré-moldado de concreto com diâmetro de 1,80 m</t>
  </si>
  <si>
    <t>49.15.060</t>
  </si>
  <si>
    <t>Anel pré-moldado de concreto com diâmetro de 1,50 m</t>
  </si>
  <si>
    <t>49.15.050</t>
  </si>
  <si>
    <t>Anel pré-moldado de concreto com diâmetro de 1,20 m</t>
  </si>
  <si>
    <t>49.15.040</t>
  </si>
  <si>
    <t>Anel pré-moldado de concreto com diâmetro de 0,80 m</t>
  </si>
  <si>
    <t>49.15.030</t>
  </si>
  <si>
    <t>Anel pré-moldado de concreto com diâmetro de 0,60 m</t>
  </si>
  <si>
    <t>49.15.010</t>
  </si>
  <si>
    <t>Anel e aduela pre-moldados</t>
  </si>
  <si>
    <t>49.15</t>
  </si>
  <si>
    <t>Tampão pré-moldado de concreto armado para sumidouro com diâmetro externo de 2,00 m</t>
  </si>
  <si>
    <t>49.14.071</t>
  </si>
  <si>
    <t>SM01 Sumidouro - poço absorvente</t>
  </si>
  <si>
    <t>49.14.061</t>
  </si>
  <si>
    <t>Fossa séptica câmara única com anéis pré-moldados em concreto, diâmetro externo de 2,50 m, altura útil de 4,00 m</t>
  </si>
  <si>
    <t>49.14.030</t>
  </si>
  <si>
    <t>Fossa séptica câmara única com anéis pré-moldados em concreto, diâmetro externo de 2,50 m, altura útil de 2,50 m</t>
  </si>
  <si>
    <t>49.14.020</t>
  </si>
  <si>
    <t>Fossa séptica câmara única com anéis pré-moldados em concreto, diâmetro externo de 1,50 m, altura útil de 1,50 m</t>
  </si>
  <si>
    <t>49.14.010</t>
  </si>
  <si>
    <t>Fossa septica</t>
  </si>
  <si>
    <t>49.14</t>
  </si>
  <si>
    <t>Filtro biológico anaeróbio com anéis pré-moldados de concreto diâmetro de 2,84 m - h= 2,50 m</t>
  </si>
  <si>
    <t>49.13.040</t>
  </si>
  <si>
    <t>Filtro biológico anaeróbio com anéis pré-moldados de concreto diâmetro de 2,40 m - h= 2,00 m</t>
  </si>
  <si>
    <t>49.13.030</t>
  </si>
  <si>
    <t>Filtro biológico anaeróbio com anéis pré-moldados de concreto diâmetro de 2,00 m - h= 2,00 m</t>
  </si>
  <si>
    <t>49.13.020</t>
  </si>
  <si>
    <t>Filtro biológico anaeróbio com anéis pré-moldados de concreto diâmetro de 1,40 m - h= 2,00 m</t>
  </si>
  <si>
    <t>49.13.010</t>
  </si>
  <si>
    <t>Filtro anaerobio</t>
  </si>
  <si>
    <t>49.13</t>
  </si>
  <si>
    <t>Poço de visita em alvenaria tipo PMSP - balão</t>
  </si>
  <si>
    <t>49.12.140</t>
  </si>
  <si>
    <t>Chaminé para poço de visita tipo PMSP em alvenaria, diâmetro interno 70 cm - pescoço</t>
  </si>
  <si>
    <t>49.12.120</t>
  </si>
  <si>
    <t>Poço de visita de 1,60 x 1,60 x 1,60 m - tipo PMSP</t>
  </si>
  <si>
    <t>49.12.110</t>
  </si>
  <si>
    <t>Boca de leão simples tipo PMSP com grelha</t>
  </si>
  <si>
    <t>49.12.058</t>
  </si>
  <si>
    <t>Boca de lobo tripla tipo PMSP com tampa de concreto</t>
  </si>
  <si>
    <t>49.12.050</t>
  </si>
  <si>
    <t>Boca de lobo dupla tipo PMSP com tampa de concreto</t>
  </si>
  <si>
    <t>49.12.030</t>
  </si>
  <si>
    <t>Boca de lobo simples tipo PMSP com tampa de concreto</t>
  </si>
  <si>
    <t>49.12.010</t>
  </si>
  <si>
    <t>Poco de visita, boca de lobo, caixa de passagem e afins</t>
  </si>
  <si>
    <t>49.12</t>
  </si>
  <si>
    <t>Canaleta com grelha abre-fecha, em alumínio, saída central ou vertical, largura 46mm</t>
  </si>
  <si>
    <t>49.11.141</t>
  </si>
  <si>
    <t>Canaleta com grelha em alumínio, saída central / vertical, largura de 46 mm</t>
  </si>
  <si>
    <t>49.11.140</t>
  </si>
  <si>
    <t>Canaleta com grelha em alumínio, largura de 80 mm</t>
  </si>
  <si>
    <t>49.11.130</t>
  </si>
  <si>
    <t>Canaletas e afins</t>
  </si>
  <si>
    <t>49.11</t>
  </si>
  <si>
    <t>Caixa de areia em PVC, diâmetro nominal de 100 mm</t>
  </si>
  <si>
    <t>49.08.250</t>
  </si>
  <si>
    <t>Caixa de passagem e inspecao</t>
  </si>
  <si>
    <t>49.08</t>
  </si>
  <si>
    <t>Grelha com calha e cesto coletor para piso em aço inoxidável, largura de 20 cm</t>
  </si>
  <si>
    <t>49.06.560</t>
  </si>
  <si>
    <t>Grelha com calha e cesto coletor para piso em aço inoxidável, largura de 15 cm</t>
  </si>
  <si>
    <t>49.06.550</t>
  </si>
  <si>
    <t>Tampão em ferro fundido com tampa articulada, de 900 mm, classe D 400 (ruptura &gt; 400kN</t>
  </si>
  <si>
    <t>49.06.486</t>
  </si>
  <si>
    <t>Tampão em ferro fundido com tampa articulada, de 400 x 600 mm, classe 15 (ruptura &gt; 1500 kg)</t>
  </si>
  <si>
    <t>49.06.480</t>
  </si>
  <si>
    <t>Tampão em ferro fundido de 600 x 600 mm, classe B 125 (ruptura &gt; 125 kN)</t>
  </si>
  <si>
    <t>49.06.460</t>
  </si>
  <si>
    <t>Tampão em ferro fundido de 500 x 500 mm, classe B 125 (ruptura &gt; 125 kN)</t>
  </si>
  <si>
    <t>49.06.450</t>
  </si>
  <si>
    <t>Tampão em ferro fundido de 400 x 400 mm, classe B 125 (ruptura &gt; 125 kN)</t>
  </si>
  <si>
    <t>49.06.440</t>
  </si>
  <si>
    <t>Tampão em ferro fundido de 300 x 300 mm, classe B 125 (ruptura &gt; 125 kN)</t>
  </si>
  <si>
    <t>49.06.430</t>
  </si>
  <si>
    <t>Tampão em ferro fundido, diâmetro de 600 mm, classe D 400 (ruptura&gt; 400 kN)</t>
  </si>
  <si>
    <t>49.06.420</t>
  </si>
  <si>
    <t>Tampão em ferro fundido, diâmetro de 600 mm, classe C 300 (ruptura &gt; 300 kN)</t>
  </si>
  <si>
    <t>49.06.410</t>
  </si>
  <si>
    <t>Tampão em ferro fundido, diâmetro de 600 mm, classe B 125 (ruptura &gt; 125 kN)</t>
  </si>
  <si>
    <t>49.06.400</t>
  </si>
  <si>
    <t>Captador pluvial em aço inoxidável e grelha em alumínio, com mecanismo anti-vórtice, DN= 75 mm</t>
  </si>
  <si>
    <t>49.06.210</t>
  </si>
  <si>
    <t>Captador pluvial em aço inoxidável e grelha em alumínio, com mecanismo anti-vórtice, DN= 50 mm</t>
  </si>
  <si>
    <t>49.06.200</t>
  </si>
  <si>
    <t>49.06.196</t>
  </si>
  <si>
    <t>49.06.194</t>
  </si>
  <si>
    <t>Grelha pré-moldada em concreto, com furos redondos, 79,5 x 24,5 x 8 cm</t>
  </si>
  <si>
    <t>49.06.190</t>
  </si>
  <si>
    <t>Grelha em alumínio fundido para caixas e canaletas - linha comercial</t>
  </si>
  <si>
    <t>49.06.170</t>
  </si>
  <si>
    <t>Grelha quadriculada em ferro fundido para caixas e canaletas</t>
  </si>
  <si>
    <t>49.06.160</t>
  </si>
  <si>
    <t>49.06.110</t>
  </si>
  <si>
    <t>49.06.080</t>
  </si>
  <si>
    <t>Grelha articulada em ferro fundido tipo boca de leão</t>
  </si>
  <si>
    <t>49.06.072</t>
  </si>
  <si>
    <t>49.06.030</t>
  </si>
  <si>
    <t>Grelha em ferro fundido para caixas e canaletas</t>
  </si>
  <si>
    <t>49.06.020</t>
  </si>
  <si>
    <t>49.06.010</t>
  </si>
  <si>
    <t>Grelhas e tampas</t>
  </si>
  <si>
    <t>49.06</t>
  </si>
  <si>
    <t>Ralo sifonado em ferro fundido de 150 x 240 x 75 mm, com grelha</t>
  </si>
  <si>
    <t>49.05.040</t>
  </si>
  <si>
    <t>Ralo seco em ferro fundido, 100 x 165 x 50 mm, com grelha metálica saída vertical</t>
  </si>
  <si>
    <t>49.05.020</t>
  </si>
  <si>
    <t>Ralo em ferro fundido</t>
  </si>
  <si>
    <t>49.05</t>
  </si>
  <si>
    <t>Ralo seco em PVC rígido de 100 x 40 mm, com grelha</t>
  </si>
  <si>
    <t>49.04.010</t>
  </si>
  <si>
    <t>Ralo em PVC rigido</t>
  </si>
  <si>
    <t>49.04</t>
  </si>
  <si>
    <t>Caixa de gordura em PVC com tampa reforçada - capacidade 19 litros</t>
  </si>
  <si>
    <t>49.03.036</t>
  </si>
  <si>
    <t>Caixa de gordura premoldada com tampa - capacidade 18 litros</t>
  </si>
  <si>
    <t>49.03.022</t>
  </si>
  <si>
    <t>Caixa de gordura em alvenaria, 600 x 600 x 600 mm</t>
  </si>
  <si>
    <t>49.03.020</t>
  </si>
  <si>
    <t>Caixa de gordura</t>
  </si>
  <si>
    <t>49.03</t>
  </si>
  <si>
    <t>Caixa sifonada de PVC rígido de 250 x 230 x 75 mm, com tampa cega</t>
  </si>
  <si>
    <t>49.01.070</t>
  </si>
  <si>
    <t>Caixa sifonada de PVC rígido de 250 x 172 x 50 mm, com tampa cega</t>
  </si>
  <si>
    <t>49.01.050</t>
  </si>
  <si>
    <t>Caixa sifonada de PVC rígido de 150 x 185 x 75 mm, com grelha</t>
  </si>
  <si>
    <t>49.01.040</t>
  </si>
  <si>
    <t>Caixa sifonada de PVC rígido de 150 x 150 x 50 mm, com grelha</t>
  </si>
  <si>
    <t>49.01.030</t>
  </si>
  <si>
    <t>Caixa sifonada de PVC rígido de 100 x 150 x 50 mm, com grelha</t>
  </si>
  <si>
    <t>49.01.020</t>
  </si>
  <si>
    <t>Caixa sifonada de PVC rígido de 100 x 100 x 50 mm, com grelha</t>
  </si>
  <si>
    <t>49.01.016</t>
  </si>
  <si>
    <t>Caixas sifonadas de PVC rigido</t>
  </si>
  <si>
    <t>49.01</t>
  </si>
  <si>
    <t>CAIXA, RALO, GRELHA E ACESSORIO HIDRAULICO</t>
  </si>
  <si>
    <t>49</t>
  </si>
  <si>
    <t>Limpeza de caixa d´água acima de 10.000 litros</t>
  </si>
  <si>
    <t>48.20.060</t>
  </si>
  <si>
    <t>Limpeza de caixa d´água de 1.001 até 10.000 litros</t>
  </si>
  <si>
    <t>48.20.040</t>
  </si>
  <si>
    <t>Limpeza de caixa d´água até 1.000 litros</t>
  </si>
  <si>
    <t>48.20.020</t>
  </si>
  <si>
    <t>Reparos, conservacoes e complementos - GRUPO 48</t>
  </si>
  <si>
    <t>48.20</t>
  </si>
  <si>
    <t>Torneira de boia, tipo registro automático de entrada, DN= 3´</t>
  </si>
  <si>
    <t>48.05.070</t>
  </si>
  <si>
    <t>Torneira de boia, DN= 2 1/2´</t>
  </si>
  <si>
    <t>48.05.052</t>
  </si>
  <si>
    <t>Torneira de boia, DN= 2´</t>
  </si>
  <si>
    <t>48.05.050</t>
  </si>
  <si>
    <t>Torneira de boia, DN= 1 1/2´</t>
  </si>
  <si>
    <t>48.05.040</t>
  </si>
  <si>
    <t>Torneira de boia, DN= 1 1/4´</t>
  </si>
  <si>
    <t>48.05.030</t>
  </si>
  <si>
    <t>Torneira de boia, DN= 1´</t>
  </si>
  <si>
    <t>48.05.020</t>
  </si>
  <si>
    <t>Torneira de boia, DN= 3/4´</t>
  </si>
  <si>
    <t>48.05.010</t>
  </si>
  <si>
    <t>Torneira de boia</t>
  </si>
  <si>
    <t>48.05</t>
  </si>
  <si>
    <t>Reservatório em concreto armado cilíndrico, vertical, bipartido, método construtivo em formas deslizantes, diâmetro interno de 5,5m a 6,00m, altura de 25,00m a 30,00m</t>
  </si>
  <si>
    <t>48.04.391</t>
  </si>
  <si>
    <t>Reservatório em concreto armado cilíndrico, vertical, bipartido, método construtivo em formas deslizantes, diâmetro interno de 3,50m a 4,00m, altura de 15,00m a 25,00m</t>
  </si>
  <si>
    <t>48.04.381</t>
  </si>
  <si>
    <t>Reservatorio em concreto</t>
  </si>
  <si>
    <t>48.04</t>
  </si>
  <si>
    <t>Reservatório metálico cilíndrico horizontal - capacidade de 10.000 litros</t>
  </si>
  <si>
    <t>48.03.138</t>
  </si>
  <si>
    <t>Reservatório metálico cilíndrico horizontal - capacidade de 5.000 litros</t>
  </si>
  <si>
    <t>48.03.130</t>
  </si>
  <si>
    <t>Reservatório metálico cilíndrico horizontal - capacidade de 3.000 litros</t>
  </si>
  <si>
    <t>48.03.112</t>
  </si>
  <si>
    <t>Reservatorio metalico</t>
  </si>
  <si>
    <t>48.03</t>
  </si>
  <si>
    <t>Reservatório em polietileno com tampa de rosca - capacidade de 500 litros</t>
  </si>
  <si>
    <t>48.02.401</t>
  </si>
  <si>
    <t>Reservatório em polietileno com tampa de rosca - capacidade de 1.000 litros</t>
  </si>
  <si>
    <t>48.02.400</t>
  </si>
  <si>
    <t>Reservatório em polietileno de alta densidade (cisterna) com antioxidante e proteção contra raios ultravioleta (UV) - capacidade de 10.000 litros</t>
  </si>
  <si>
    <t>48.02.310</t>
  </si>
  <si>
    <t>Reservatório em polietileno de alta densidade (cisterna) com antioxidante e proteção contra raios ultravioleta (UV) - capacidade de 5.000 litros</t>
  </si>
  <si>
    <t>48.02.300</t>
  </si>
  <si>
    <t>Reservatório em polietileno com tampa de encaixar - capacidade de 10.000 litros</t>
  </si>
  <si>
    <t>48.02.207</t>
  </si>
  <si>
    <t>Reservatório em polietileno com tampa de encaixar - capacidade de 5.000 litros</t>
  </si>
  <si>
    <t>48.02.206</t>
  </si>
  <si>
    <t>Reservatório em polietileno com tampa de encaixar - capacidade de 3.000 litros</t>
  </si>
  <si>
    <t>48.02.205</t>
  </si>
  <si>
    <t>Reservatório em polietileno com tampa de encaixar - capacidade de 2.000 litros</t>
  </si>
  <si>
    <t>48.02.204</t>
  </si>
  <si>
    <t>Reservatório de fibra de vidro - capacidade de 20.000 litros</t>
  </si>
  <si>
    <t>48.02.009</t>
  </si>
  <si>
    <t>Reservatório de fibra de vidro - capacidade de 15.000 litros</t>
  </si>
  <si>
    <t>48.02.008</t>
  </si>
  <si>
    <t>Reservatorio em material sintetico</t>
  </si>
  <si>
    <t>48.02</t>
  </si>
  <si>
    <t>RESERVATORIO E TANQUE PARA LIQUIDOS E GASES</t>
  </si>
  <si>
    <t>48</t>
  </si>
  <si>
    <t>47.20.330</t>
  </si>
  <si>
    <t>47.20.320</t>
  </si>
  <si>
    <t>Chave de fluxo de água com retardo para tubulações com diâmetro nominal de 1´ a 6´ - conexão BSP</t>
  </si>
  <si>
    <t>47.20.300</t>
  </si>
  <si>
    <t>Chave de fluxo tipo palheta para tubulação de líquidos</t>
  </si>
  <si>
    <t>47.20.190</t>
  </si>
  <si>
    <t>Filtro Y em aço carbono, classe 150 libras, conexões flangeadas, DN= 4´</t>
  </si>
  <si>
    <t>47.20.181</t>
  </si>
  <si>
    <t>Regulador de segundo estágio para gás, uso industrial, vazão até 12 kg GLP/hora</t>
  </si>
  <si>
    <t>47.20.120</t>
  </si>
  <si>
    <t>Regulador de primeiro estágio de alta pressão até 1,3 kgf/cm², vazão de 50 kg GLP/hora</t>
  </si>
  <si>
    <t>47.20.100</t>
  </si>
  <si>
    <t>Regulador de primeiro estágio de alta pressão até 2 kgf/cm², vazão de 90 kg GLP/hora</t>
  </si>
  <si>
    <t>47.20.080</t>
  </si>
  <si>
    <t>Pigtail flexível, revestido com borracha sintética resistente, DN= 7/16´ comprimento até 1,00 m</t>
  </si>
  <si>
    <t>47.20.070</t>
  </si>
  <si>
    <t>Filtro ´Y´ em ferro fundido, classe 125 libras para vapor saturado, com extremidades rosqueáveis, DN= 2´</t>
  </si>
  <si>
    <t>47.20.030</t>
  </si>
  <si>
    <t>Filtro ´Y´ em bronze para gás combustível, DN= 2´</t>
  </si>
  <si>
    <t>47.20.020</t>
  </si>
  <si>
    <t>Pigtail em latão para manômetro, DN= 1/2´</t>
  </si>
  <si>
    <t>47.20.010</t>
  </si>
  <si>
    <t>Reparos, conservacoes e complementos - GRUPO 47</t>
  </si>
  <si>
    <t>47.20</t>
  </si>
  <si>
    <t>Registro regulador de vazão para torneira, misturador e bidê, em ABS com canopla, DN= 1/2´</t>
  </si>
  <si>
    <t>47.14.200</t>
  </si>
  <si>
    <t>Registro de pressão em PVC rígido, soldável, DN= 25mm (3/4´)</t>
  </si>
  <si>
    <t>47.14.020</t>
  </si>
  <si>
    <t>Registro e / ou valvula em PVC rigido ou ABS</t>
  </si>
  <si>
    <t>47.14</t>
  </si>
  <si>
    <t>Ventosa de tríplice função em ferro dúctil flangeada, classe PN-10/16/25, DN= 50mm</t>
  </si>
  <si>
    <t>47.12.350</t>
  </si>
  <si>
    <t>Ventosa simples rosqueada em ferro dúctil, classe PN-25, DN= 3/4´</t>
  </si>
  <si>
    <t>47.12.340</t>
  </si>
  <si>
    <t>Válvula de gaveta em ferro dúctil com flanges, classe PN-10, DN= 150mm</t>
  </si>
  <si>
    <t>47.12.330</t>
  </si>
  <si>
    <t>Válvula de gaveta em ferro dúctil com flanges, classe PN-10, DN= 100mm</t>
  </si>
  <si>
    <t>47.12.320</t>
  </si>
  <si>
    <t>Válvula de gaveta em ferro dúctil com flanges, classe PN-10, DN= 300mm</t>
  </si>
  <si>
    <t>47.12.310</t>
  </si>
  <si>
    <t>Válvula globo auto-operada hidraulicamente, comandada por solenóide, em ferro dúctil, classe PN-10, DN= 100mm</t>
  </si>
  <si>
    <t>47.12.300</t>
  </si>
  <si>
    <t>Válvula globo auto-operada hidraulicamente, comandada por solenóide, em ferro dúctil, classe PN-10, DN= 50mm</t>
  </si>
  <si>
    <t>47.12.290</t>
  </si>
  <si>
    <t>Válvula globo auto-operada hidraulicamente, em ferro dúctil, classe PN-10/16, DN= 50mm</t>
  </si>
  <si>
    <t>47.12.280</t>
  </si>
  <si>
    <t>Válvula de gaveta em ferro dúctil com flanges, classe PN-10, DN= 80mm</t>
  </si>
  <si>
    <t>47.12.270</t>
  </si>
  <si>
    <t>Válvula de gaveta em ferro dúctil com flanges, classe PN-10, DN= 200mm</t>
  </si>
  <si>
    <t>47.12.040</t>
  </si>
  <si>
    <t>Registro e / ou valvula em ferro ductil</t>
  </si>
  <si>
    <t>47.12</t>
  </si>
  <si>
    <t>Pressostato diferencial ajustável, caixa à prova de água, unidade sensora em aço inoxidável 316, faixa de operação entre 1,4 a 14 bar, para fluídos corrosivos, DN=1/2´</t>
  </si>
  <si>
    <t>47.11.111</t>
  </si>
  <si>
    <t>Manômetro com mostrador de 4´, escalas: 0-4 / 0-7 / 0-10 / 0-17 / 0-21 / 0-28 kg/cm²</t>
  </si>
  <si>
    <t>47.11.100</t>
  </si>
  <si>
    <t>Termômetro bimetálico, mostrador com 4´, saída angular, escala 0-100°C</t>
  </si>
  <si>
    <t>47.11.080</t>
  </si>
  <si>
    <t>Pressostato diferencial ajustável mecânico, montagem inferior com diâmetro de 1/2" e/ou 1/4", faixa de operação até 16 bar</t>
  </si>
  <si>
    <t>47.11.021</t>
  </si>
  <si>
    <t>Aparelho de medicao e controle</t>
  </si>
  <si>
    <t>47.11</t>
  </si>
  <si>
    <t>Purgador termodinâmico com filtro incorporado, em aço inoxidável forjado, pressão de 0,25 a 42 kg/cm², temperatura até 425°C, DN= 1/2´</t>
  </si>
  <si>
    <t>47.10.010</t>
  </si>
  <si>
    <t>Registro e / ou valvula em aco inoxidavel forjado</t>
  </si>
  <si>
    <t>47.10</t>
  </si>
  <si>
    <t>Válvula globo em aço carbono forjado, classe 800 libras para vapor e classe 2000 libras para água, óleo e gás, DN= 2´</t>
  </si>
  <si>
    <t>47.09.040</t>
  </si>
  <si>
    <t>Válvula globo em aço carbono forjado, classe 800 libras para vapor e classe 2000 libras para água, óleo e gás, DN= 1 1/2´</t>
  </si>
  <si>
    <t>47.09.030</t>
  </si>
  <si>
    <t>Válvula globo em aço carbono forjado, classe 800 libras para vapor e classe 2000 libras para água, óleo e gás, DN= 1´</t>
  </si>
  <si>
    <t>47.09.020</t>
  </si>
  <si>
    <t>Válvula globo em aço carbono forjado, classe 800 libras para vapor e classe 2000 libras para água, óleo e gás, DN= 3/4´</t>
  </si>
  <si>
    <t>47.09.010</t>
  </si>
  <si>
    <t>Registro e / ou valvula em aco carbono forjado</t>
  </si>
  <si>
    <t>47.09</t>
  </si>
  <si>
    <t>Válvula de esfera em aço carbono fundido, passagem plena, extremidades rosqueáveis, classe 300 libras para vapor saturado, DN= 2"</t>
  </si>
  <si>
    <t>47.07.090</t>
  </si>
  <si>
    <t>Válvula de esfera em aço carbono fundido, passagem plena, extremidades rosqueáveis, classe 300 libras para vapor e classe 600 libras para água, óleo e gás, DN= 1.1/4"</t>
  </si>
  <si>
    <t>47.07.031</t>
  </si>
  <si>
    <t>Válvula de esfera em aço carbono fundido, passagem plena, extremidades rosqueáveis, classe 300 libras para vapor e classe 600 libras para água, óleo e gás, DN= 1"</t>
  </si>
  <si>
    <t>47.07.030</t>
  </si>
  <si>
    <t>Válvula de esfera em aço carbono fundido, passagem plena, extremidades rosqueáveis, classe 300 libras para vapor e classe 600 libras para água, óleo e gás, DN= 3/4"</t>
  </si>
  <si>
    <t>47.07.020</t>
  </si>
  <si>
    <t>Válvula de esfera em aço carbono fundido, passagem plena, extremidades rosqueáveis, classe 300 libras para vapor e classe 600 libras para água, óleo e gás, DN= 1/2"</t>
  </si>
  <si>
    <t>47.07.010</t>
  </si>
  <si>
    <t>Registro e / ou valvula em aco carbono fundido</t>
  </si>
  <si>
    <t>47.07</t>
  </si>
  <si>
    <t>Válvula de retenção vertical em ferro fundido com flange, classe 125 libras, DN= 4´</t>
  </si>
  <si>
    <t>47.06.350</t>
  </si>
  <si>
    <t>Válvula de gaveta em ferro fundido, haste ascendente com flange, classe 125 libras, DN= 6´</t>
  </si>
  <si>
    <t>47.06.340</t>
  </si>
  <si>
    <t>Válvula de gaveta em ferro fundido, haste ascendente com flange, classe 125 libras, DN= 4´</t>
  </si>
  <si>
    <t>47.06.330</t>
  </si>
  <si>
    <t>Válvula de governo (retenção e alarme) completa, corpo em ferro fundido, classe 125 libras, DN= 4´</t>
  </si>
  <si>
    <t>47.06.320</t>
  </si>
  <si>
    <t>47.06.310</t>
  </si>
  <si>
    <t>47.06.180</t>
  </si>
  <si>
    <t>Válvula de segurança em ferro fundido rosqueada com pressão de ajuste 6,1 até 10,0kgf/cm², DN= 3/4´</t>
  </si>
  <si>
    <t>47.06.110</t>
  </si>
  <si>
    <t>Válvula de segurança em ferro fundido rosqueada com pressão de ajuste 0,4 até 0,75kgf/cm², DN= 2´</t>
  </si>
  <si>
    <t>47.06.100</t>
  </si>
  <si>
    <t>Válvula de retenção tipo portinhola dupla em ferro fundido, DN= 4´</t>
  </si>
  <si>
    <t>47.06.090</t>
  </si>
  <si>
    <t>Válvula de retenção tipo portinhola simples em ferro fundido, DN= 4´</t>
  </si>
  <si>
    <t>47.06.080</t>
  </si>
  <si>
    <t>Válvula de gaveta em ferro fundido com bolsa, DN= 200 mm</t>
  </si>
  <si>
    <t>47.06.070</t>
  </si>
  <si>
    <t>Válvula de gaveta em ferro fundido com bolsa, DN= 150 mm</t>
  </si>
  <si>
    <t>47.06.060</t>
  </si>
  <si>
    <t>47.06.051</t>
  </si>
  <si>
    <t>Válvula de retenção tipo portinhola dupla em ferro fundido, DN= 6´</t>
  </si>
  <si>
    <t>47.06.050</t>
  </si>
  <si>
    <t>Válvula de retenção de pé com crivo em ferro fundido, flangeada, DN= 6´</t>
  </si>
  <si>
    <t>47.06.040</t>
  </si>
  <si>
    <t>Válvula de gaveta em ferro fundido, haste ascendente com flange, classe 125 libras, DN= 2´</t>
  </si>
  <si>
    <t>47.06.030</t>
  </si>
  <si>
    <t>Registro e / ou valvula em ferro fundido</t>
  </si>
  <si>
    <t>47.06</t>
  </si>
  <si>
    <t>Válvula de gaveta em bronze com fecho rápido, DN= 1 1/2´</t>
  </si>
  <si>
    <t>47.05.580</t>
  </si>
  <si>
    <t>Válvula redutora de pressão de ação direta em bronze, extremidade roscada, para água, ar, óleo e gás, PE= 200 psi e PS= 20 à 90 psi, DN= 2´</t>
  </si>
  <si>
    <t>47.05.460</t>
  </si>
  <si>
    <t>Válvula redutora de pressão de ação direta em bronze, extremidade roscada, para água, ar, óleo e gás, PE= 200 psi e PS= 20 à 90 psi, DN= 1 1/4´</t>
  </si>
  <si>
    <t>47.05.450</t>
  </si>
  <si>
    <t>Válvula de gaveta em bronze, haste não ascendente, classe 125 libras para vapor e classe 200 libras para água, óleo e gás, DN= 3´</t>
  </si>
  <si>
    <t>47.05.430</t>
  </si>
  <si>
    <t>Válvula de gaveta em bronze, haste não ascendente, classe 125 libras para vapor e classe 200 libras para água, óleo e gás, DN= 2 1/2´</t>
  </si>
  <si>
    <t>47.05.420</t>
  </si>
  <si>
    <t>Válvula de gaveta em bronze, haste não ascendente, classe 125 libras para vapor e classe 200 libras para água, óleo e gás, DN= 1 1/2´</t>
  </si>
  <si>
    <t>47.05.410</t>
  </si>
  <si>
    <t>Válvula de gaveta em bronze, haste não ascendente, classe 125 libras para vapor e classe 200 libras para água, óleo e gás, DN= 1.1/4´</t>
  </si>
  <si>
    <t>47.05.406</t>
  </si>
  <si>
    <t>Válvula de gaveta em bronze, haste não ascendente, classe 125 libras para vapor e classe 200 libras para água, óleo e gás, DN= 1´</t>
  </si>
  <si>
    <t>47.05.400</t>
  </si>
  <si>
    <t>Válvula de gaveta em bronze, haste não ascendente, classe 125 libras para vapor e classe 200 libras para água, óleo e gás, DN= 3/4´</t>
  </si>
  <si>
    <t>47.05.398</t>
  </si>
  <si>
    <t>Válvula globo em bronze, classe 150 libras para vapor saturado e 300 libras para água, óleo e gás, DN= 4´</t>
  </si>
  <si>
    <t>47.05.394</t>
  </si>
  <si>
    <t>Válvula globo em bronze, classe 150 libras para vapor saturado e 300 libras para água, óleo e gás, DN= 3´</t>
  </si>
  <si>
    <t>47.05.392</t>
  </si>
  <si>
    <t>Válvula globo em bronze, classe 150 libras para vapor saturado e 300 libras para água, óleo e gás, DN= 2 1/2´</t>
  </si>
  <si>
    <t>47.05.390</t>
  </si>
  <si>
    <t>Válvula globo em bronze, classe 150 libras para vapor saturado e 300 libras para água, óleo e gás, DN= 2´</t>
  </si>
  <si>
    <t>47.05.370</t>
  </si>
  <si>
    <t>Válvula globo em bronze, classe 150 libras para vapor saturado e 300 libras para água, óleo e gás, DN= 1 1/2´</t>
  </si>
  <si>
    <t>47.05.360</t>
  </si>
  <si>
    <t>Válvula globo em bronze, classe 150 libras para vapor saturado e 300 libras para água, óleo e gás, DN= 1´</t>
  </si>
  <si>
    <t>47.05.350</t>
  </si>
  <si>
    <t>Válvula globo em bronze, classe 150 libras para vapor saturado e 300 libras para água, óleo e gás, DN= 3/4´</t>
  </si>
  <si>
    <t>47.05.340</t>
  </si>
  <si>
    <t>Válvula de gaveta em bronze, haste não ascendente, classe 150 libras para vapor saturado e 300 libras para água, óleo e gás, DN= 2´</t>
  </si>
  <si>
    <t>47.05.310</t>
  </si>
  <si>
    <t>Válvula de gaveta em bronze, haste não ascendente, classe 150 libras para vapor saturado e 300 libras para água, óleo e gás, DN= 4´</t>
  </si>
  <si>
    <t>47.05.300</t>
  </si>
  <si>
    <t>Válvula de gaveta em bronze, haste ascendente, classe 150 libras para vapor saturado e 300 libras para água, óleo e gás, DN= 4´</t>
  </si>
  <si>
    <t>47.05.296</t>
  </si>
  <si>
    <t>Válvula de gaveta em bronze, haste ascendente, classe 150 libras para vapor saturado e 300 libras para água, óleo e gás, DN= 1/2´</t>
  </si>
  <si>
    <t>47.05.290</t>
  </si>
  <si>
    <t>Válvula globo angular de 45° em bronze, DN= 2 1/2´</t>
  </si>
  <si>
    <t>47.05.280</t>
  </si>
  <si>
    <t>Válvula de retenção de pé com crivo em bronze, DN= 4´</t>
  </si>
  <si>
    <t>47.05.270</t>
  </si>
  <si>
    <t>Válvula de retenção de pé com crivo em bronze, DN= 3´</t>
  </si>
  <si>
    <t>47.05.260</t>
  </si>
  <si>
    <t>Válvula globo em bronze, classe 125 libras para vapor e classe 200 libras para água, óleo e gás, DN= 2´</t>
  </si>
  <si>
    <t>47.05.240</t>
  </si>
  <si>
    <t>Válvula de gaveta em bronze, com haste não ascendente, classe 125 libras para vapor e classe 200 libras para água, óleo e gás, DN= 2´</t>
  </si>
  <si>
    <t>47.05.230</t>
  </si>
  <si>
    <t>Válvula de gaveta em bronze, com haste não ascendente, classe 125 libras para vapor e classe 200 libras para água, óleo e gás, DN= 6´</t>
  </si>
  <si>
    <t>47.05.220</t>
  </si>
  <si>
    <t>Válvula de retenção de pé com crivo em bronze, DN= 2 1/2´</t>
  </si>
  <si>
    <t>47.05.210</t>
  </si>
  <si>
    <t>Válvula de retenção de pé com crivo em bronze, DN= 2´</t>
  </si>
  <si>
    <t>47.05.200</t>
  </si>
  <si>
    <t>Válvula de retenção de pé com crivo em bronze, DN= 1 1/2´</t>
  </si>
  <si>
    <t>47.05.190</t>
  </si>
  <si>
    <t>Válvula de retenção de pé com crivo em bronze, DN= 1 1/4´</t>
  </si>
  <si>
    <t>47.05.180</t>
  </si>
  <si>
    <t>Válvula de retenção de pé com crivo em bronze, DN= 1´</t>
  </si>
  <si>
    <t>47.05.170</t>
  </si>
  <si>
    <t>Válvula de retenção vertical em bronze, DN= 4´</t>
  </si>
  <si>
    <t>47.05.160</t>
  </si>
  <si>
    <t>Válvula de retenção vertical em bronze, DN= 3´</t>
  </si>
  <si>
    <t>47.05.150</t>
  </si>
  <si>
    <t>Válvula de retenção vertical em bronze, DN= 2 1/2´</t>
  </si>
  <si>
    <t>47.05.140</t>
  </si>
  <si>
    <t>Válvula de retenção vertical em bronze, DN= 2´</t>
  </si>
  <si>
    <t>47.05.130</t>
  </si>
  <si>
    <t>Válvula de retenção vertical em bronze, DN= 1 1/2´</t>
  </si>
  <si>
    <t>47.05.120</t>
  </si>
  <si>
    <t>Válvula de retenção vertical em bronze, DN= 1 1/4´</t>
  </si>
  <si>
    <t>47.05.110</t>
  </si>
  <si>
    <t>Válvula de retenção vertical em bronze, DN= 1´</t>
  </si>
  <si>
    <t>47.05.100</t>
  </si>
  <si>
    <t>Válvula de retenção horizontal em bronze, DN= 3´</t>
  </si>
  <si>
    <t>47.05.070</t>
  </si>
  <si>
    <t>Válvula de retenção horizontal em bronze, DN= 2 1/2´</t>
  </si>
  <si>
    <t>47.05.060</t>
  </si>
  <si>
    <t>Válvula de retenção horizontal em bronze, DN= 2´</t>
  </si>
  <si>
    <t>47.05.050</t>
  </si>
  <si>
    <t>Válvula de retenção horizontal em bronze, DN= 1 1/2´</t>
  </si>
  <si>
    <t>47.05.040</t>
  </si>
  <si>
    <t>Válvula de retenção horizontal em bronze, DN= 1 1/4´</t>
  </si>
  <si>
    <t>47.05.030</t>
  </si>
  <si>
    <t>Válvula de retenção horizontal em bronze, DN= 1´</t>
  </si>
  <si>
    <t>47.05.020</t>
  </si>
  <si>
    <t>Válvula de retenção horizontal em bronze, DN= 3/4´</t>
  </si>
  <si>
    <t>47.05.010</t>
  </si>
  <si>
    <t>Registro e / ou valvula em bronze</t>
  </si>
  <si>
    <t>47.05</t>
  </si>
  <si>
    <t>Válvula de descarga com registro próprio, duplo acionamento limitador de fluxo, DN = 1 1/2´</t>
  </si>
  <si>
    <t>47.04.180</t>
  </si>
  <si>
    <t>Válvula de acionamento hidromecânico para ducha, em latão cromado, DN= 3/4´</t>
  </si>
  <si>
    <t>47.04.120</t>
  </si>
  <si>
    <t>Válvula de acionamento hidromecânico para piso</t>
  </si>
  <si>
    <t>47.04.110</t>
  </si>
  <si>
    <t>Válvula de mictório padrão, vazão automática, DN= 3/4´</t>
  </si>
  <si>
    <t>47.04.100</t>
  </si>
  <si>
    <t>Válvula de mictório antivandalismo, DN= 3/4´</t>
  </si>
  <si>
    <t>47.04.090</t>
  </si>
  <si>
    <t>Válvula de descarga externa, tipo alavanca com registro próprio, DN= 1 1/4´ e DN= 1 1/2´</t>
  </si>
  <si>
    <t>47.04.080</t>
  </si>
  <si>
    <t>Válvula de descarga antivandalismo, DN= 1 1/2´</t>
  </si>
  <si>
    <t>47.04.050</t>
  </si>
  <si>
    <t>Válvula de descarga com registro próprio, DN= 1 1/2´</t>
  </si>
  <si>
    <t>47.04.040</t>
  </si>
  <si>
    <t>Válvula de descarga com registro próprio, DN= 1 1/4´</t>
  </si>
  <si>
    <t>47.04.030</t>
  </si>
  <si>
    <t>Válvula de descarga com registro próprio, duplo acionamento limitador de fluxo, DN= 1 1/4´</t>
  </si>
  <si>
    <t>47.04.020</t>
  </si>
  <si>
    <t>Valvula de descarga ou para acionamento de metais sanitarios</t>
  </si>
  <si>
    <t>47.04</t>
  </si>
  <si>
    <t>Registro regulador de vazão para torneira, misturador e bidê, em latão cromado com canopla, DN= 1/2´</t>
  </si>
  <si>
    <t>47.02.210</t>
  </si>
  <si>
    <t>Registro regulador de vazão para chuveiro e ducha em latão cromado com canopla, DN= 1/2´</t>
  </si>
  <si>
    <t>47.02.200</t>
  </si>
  <si>
    <t>Registro de pressão em latão fundido cromado com canopla, DN= 3/4´ - linha especial</t>
  </si>
  <si>
    <t>47.02.110</t>
  </si>
  <si>
    <t>Registro de pressão em latão fundido cromado com canopla, DN= 1/2´ - linha especial</t>
  </si>
  <si>
    <t>47.02.100</t>
  </si>
  <si>
    <t>Registro de gaveta em latão fundido cromado com canopla, DN= 1 1/2´ - linha especial</t>
  </si>
  <si>
    <t>47.02.050</t>
  </si>
  <si>
    <t>Registro de gaveta em latão fundido cromado com canopla, DN= 1 1/4´ - linha especial</t>
  </si>
  <si>
    <t>47.02.040</t>
  </si>
  <si>
    <t>Registro de gaveta em latão fundido cromado com canopla, DN= 1´ - linha especial</t>
  </si>
  <si>
    <t>47.02.030</t>
  </si>
  <si>
    <t>Registro de gaveta em latão fundido cromado com canopla, DN= 3/4´ - linha especial</t>
  </si>
  <si>
    <t>47.02.020</t>
  </si>
  <si>
    <t>Registro de gaveta em latão fundido cromado com canopla, DN= 1/2´ - linha especial</t>
  </si>
  <si>
    <t>47.02.010</t>
  </si>
  <si>
    <t>Registro e / ou valvula em latao fundido com acabamento cromado</t>
  </si>
  <si>
    <t>47.02</t>
  </si>
  <si>
    <t>Válvula de esfera monobloco em latão, passagem plena, acionamento com alavanca, DN= 4´</t>
  </si>
  <si>
    <t>47.01.220</t>
  </si>
  <si>
    <t>Válvula de esfera monobloco em latão, passagem plena, acionamento com alavanca, DN= 2´</t>
  </si>
  <si>
    <t>47.01.210</t>
  </si>
  <si>
    <t>Válvula de esfera monobloco em latão, passagem plena, acionamento com alavanca, DN= 1.1/4´</t>
  </si>
  <si>
    <t>47.01.191</t>
  </si>
  <si>
    <t>Válvula de esfera monobloco em latão, passagem plena, acionamento com alavanca, DN= 1´</t>
  </si>
  <si>
    <t>47.01.190</t>
  </si>
  <si>
    <t>Válvula de esfera monobloco em latão, passagem plena, acionamento com alavanca, DN= 3/4´</t>
  </si>
  <si>
    <t>47.01.180</t>
  </si>
  <si>
    <t>Válvula de esfera monobloco em latão, passagem plena, acionamento com alavanca, DN= 1/2´</t>
  </si>
  <si>
    <t>47.01.170</t>
  </si>
  <si>
    <t>Registro de pressão em latão fundido sem acabamento, DN= 3/4´</t>
  </si>
  <si>
    <t>47.01.130</t>
  </si>
  <si>
    <t>Registro de gaveta em latão fundido sem acabamento, DN= 4´</t>
  </si>
  <si>
    <t>47.01.090</t>
  </si>
  <si>
    <t>Registro de gaveta em latão fundido sem acabamento, DN= 3´</t>
  </si>
  <si>
    <t>47.01.080</t>
  </si>
  <si>
    <t>Registro de gaveta em latão fundido sem acabamento, DN= 2 1/2´</t>
  </si>
  <si>
    <t>47.01.070</t>
  </si>
  <si>
    <t>Registro de gaveta em latão fundido sem acabamento, DN= 2´</t>
  </si>
  <si>
    <t>47.01.060</t>
  </si>
  <si>
    <t>Registro de gaveta em latão fundido sem acabamento, DN= 1 1/2´</t>
  </si>
  <si>
    <t>47.01.050</t>
  </si>
  <si>
    <t>Registro de gaveta em latão fundido sem acabamento, DN= 1 1/4´</t>
  </si>
  <si>
    <t>47.01.040</t>
  </si>
  <si>
    <t>Registro de gaveta em latão fundido sem acabamento, DN= 1´</t>
  </si>
  <si>
    <t>47.01.030</t>
  </si>
  <si>
    <t>Registro de gaveta em latão fundido sem acabamento, DN= 3/4´</t>
  </si>
  <si>
    <t>47.01.020</t>
  </si>
  <si>
    <t>Registro de gaveta em latão fundido sem acabamento, DN= 1/2´</t>
  </si>
  <si>
    <t>47.01.010</t>
  </si>
  <si>
    <t>Registro e / ou valvula em latao fundido sem acabamento</t>
  </si>
  <si>
    <t>47.01</t>
  </si>
  <si>
    <t>VALVULAS E APARELHOS DE MEDICAO E CONTROLE PARA LIQUIDOS E GASES</t>
  </si>
  <si>
    <t>47</t>
  </si>
  <si>
    <t>46.33.211</t>
  </si>
  <si>
    <t>Porta marco para grelha de 12x12 cm, em prolipropileno de alta resistência PP,  preto</t>
  </si>
  <si>
    <t>46.33.210</t>
  </si>
  <si>
    <t>Tampão em polipropileno de alta resistência PP, preto (PxB), DN=110mm</t>
  </si>
  <si>
    <t>46.33.207</t>
  </si>
  <si>
    <t>Tampão em polipropileno de alta resistência PP, preto (PxB), DN=63mm</t>
  </si>
  <si>
    <t>46.33.206</t>
  </si>
  <si>
    <t>Tampa tê de inspeção oval, em polipropileno de alta resistência preto (PxB), DN=110mm</t>
  </si>
  <si>
    <t>46.33.201</t>
  </si>
  <si>
    <t>Prolongamento para caixa sifonada em prolipropileno de alta resistência PP, preto, DN= 125mm</t>
  </si>
  <si>
    <t>46.33.197</t>
  </si>
  <si>
    <t>Caixa sifonada de piso, em polipropileno de alta resistência PP, preto,  DN=125mm, uma saída de 63mm</t>
  </si>
  <si>
    <t>46.33.186</t>
  </si>
  <si>
    <t>Curva 87°30' em polipropileno de alta resistência - PP, preto, tipo PB, DN= 110mm</t>
  </si>
  <si>
    <t>46.33.170</t>
  </si>
  <si>
    <t>Junção 45° simples de redução em polipropileno de alta resistência - PP, preto, tipo PB, DN= 110x63mm</t>
  </si>
  <si>
    <t>46.33.161</t>
  </si>
  <si>
    <t>Junção 45° simples de redução em polipropileno de alta resistência - PP, preto, tipo PB, DN= 110x50mm</t>
  </si>
  <si>
    <t>46.33.160</t>
  </si>
  <si>
    <t>Junção 45° simples de redução em polipropileno de alta resistência - PP, preto, tipo PB, DN= 63x50mm</t>
  </si>
  <si>
    <t>46.33.159</t>
  </si>
  <si>
    <t>Junção 45° simples em polipropileno de alta resistência - PP, preto, tipo PB, DN= 110x110mm</t>
  </si>
  <si>
    <t>46.33.151</t>
  </si>
  <si>
    <t>Junção 45° simples em polipropileno de alta resistência - PP, preto, tipo PB, DN= 63x63mm</t>
  </si>
  <si>
    <t>46.33.150</t>
  </si>
  <si>
    <t>Junção 45° simples em polipropileno de alta resistência - PP, preto, tipo PB, DN= 50x50mm</t>
  </si>
  <si>
    <t>46.33.149</t>
  </si>
  <si>
    <t>Tê 87°30' de inspeção em polipropileno de alta resistência - PP, preto (PxB), DN 110mm</t>
  </si>
  <si>
    <t>46.33.140</t>
  </si>
  <si>
    <t>Tê 87°30' simples de redução em polipropileno de alta resistência - PP, preto, tipo PB, DN= 110x63mm</t>
  </si>
  <si>
    <t>46.33.137</t>
  </si>
  <si>
    <t>Tê 87°30' simples em polipropileno de alta resistência - PP, preto, tipo PB, DN= 110x110mm</t>
  </si>
  <si>
    <t>46.33.132</t>
  </si>
  <si>
    <t>Tê 87°30' simples em polipropileno de alta resistência - PP, preto, tipo PB, DN= 63x63mm</t>
  </si>
  <si>
    <t>46.33.131</t>
  </si>
  <si>
    <t>Tê 87°30' simples em polipropileno de alta resistência - PP, preto, tipo PB, DN= 50x50mm</t>
  </si>
  <si>
    <t>46.33.130</t>
  </si>
  <si>
    <t>Luva de Redução em polipropileno de alta resistência - PP, preto, tipo PB, DN= 110x63mm</t>
  </si>
  <si>
    <t>46.33.118</t>
  </si>
  <si>
    <t>Luva de Redução em polipropileno de alta resistência - PP, preto, tipo PB, DN= 63x50mm</t>
  </si>
  <si>
    <t>46.33.117</t>
  </si>
  <si>
    <t>Luva de Redução em polipropileno de alta resistência - PP, preto, tipo PB, DN= 50x40mm</t>
  </si>
  <si>
    <t>46.33.116</t>
  </si>
  <si>
    <t>Luva dupla em polipropileno de alta resistência - PP,  preto,  DN= 110mm</t>
  </si>
  <si>
    <t>46.33.105</t>
  </si>
  <si>
    <t>Luva dupla em polipropileno de alta resistência - PP,  preto,  DN= 63mm</t>
  </si>
  <si>
    <t>46.33.104</t>
  </si>
  <si>
    <t>Luva dupla em polipropileno de alta resistência - PP,  preto,  DN= 50mm</t>
  </si>
  <si>
    <t>46.33.103</t>
  </si>
  <si>
    <t>Luva dupla em polipropileno de alta resistência - PP,  preto,  DN= 40mm</t>
  </si>
  <si>
    <t>46.33.102</t>
  </si>
  <si>
    <t>Joelho 87°30' em polipropileno de alta resistência - PP, preto, tipo PB, DN= 110mm, com base de apoio</t>
  </si>
  <si>
    <t>46.33.074</t>
  </si>
  <si>
    <t>Joelho 87°30' em polipropileno de alta resistência - PP, preto, tipo PB, DN= 63mm</t>
  </si>
  <si>
    <t>46.33.049</t>
  </si>
  <si>
    <t>Joelho 87°30' em polipropileno de alta resistência - PP, preto, tipo PB, DN= 50mm</t>
  </si>
  <si>
    <t>46.33.048</t>
  </si>
  <si>
    <t>Joelho 87°30' em polipropileno de alta resistência - PP, preto, tipo PB, DN= 40mm</t>
  </si>
  <si>
    <t>46.33.047</t>
  </si>
  <si>
    <t>Joelho 45° em polipropileno de alta resistência - PP, preto, tipo PB, DN= 110mm</t>
  </si>
  <si>
    <t>46.33.023</t>
  </si>
  <si>
    <t>Joelho 45° em polipropileno de alta resistência - PP, preto, tipo PB, DN= 63mm</t>
  </si>
  <si>
    <t>46.33.022</t>
  </si>
  <si>
    <t>Joelho 45° em polipropileno de alta resistência - PP, preto, tipo PB, DN= 50mm</t>
  </si>
  <si>
    <t>46.33.021</t>
  </si>
  <si>
    <t>Joelho 45° em polipropileno de alta resistência, preto, tipo PB, DN= 40mm</t>
  </si>
  <si>
    <t>46.33.020</t>
  </si>
  <si>
    <t>Tubo de esgoto em polipropileno de alta resistência - PP, DN= 110mm, preto, com união deslizante e guarnição elastomérica de duplo lábio</t>
  </si>
  <si>
    <t>46.33.004</t>
  </si>
  <si>
    <t>Tubo de esgoto em polipropileno de alta resistência - PP, DN= 63mm, preto, com união deslizante e guarnição elastomérica de duplo lábio</t>
  </si>
  <si>
    <t>46.33.003</t>
  </si>
  <si>
    <t>Tubo de esgoto em polipropileno de alta resistência - PP, DN= 50mm, preto, com união deslizante e guarnição elastomérica de duplo lábio</t>
  </si>
  <si>
    <t>46.33.002</t>
  </si>
  <si>
    <t>Tubo de esgoto em polipropileno de alta resistência - PP, DN= 40mm, preto, com união deslizante e guarnição elastomérica de duplo lábio</t>
  </si>
  <si>
    <t>46.33.001</t>
  </si>
  <si>
    <t>Tubulacao em PP - aguas pluviais / esgoto</t>
  </si>
  <si>
    <t>46.33</t>
  </si>
  <si>
    <t>Tubo de cobre sem costura, rígido, espessura 1/16" - diâmetro 1.5/8", inclusive conexões</t>
  </si>
  <si>
    <t>46.32.011</t>
  </si>
  <si>
    <t>Tubo de cobre sem costura, rígido, espessura 1/16" - diâmetro 1.1/2", inclusive conexões</t>
  </si>
  <si>
    <t>46.32.010</t>
  </si>
  <si>
    <t>Tubo de cobre sem costura, rígido, espessura 1/16" - diâmetro 1.3/8", inclusive conexões</t>
  </si>
  <si>
    <t>46.32.009</t>
  </si>
  <si>
    <t>Tubo de cobre sem costura, rígido, espessura 1/16" - diâmetro 1.1/4", inclusive conexões</t>
  </si>
  <si>
    <t>46.32.008</t>
  </si>
  <si>
    <t>Tubo de cobre sem costura, rígido, espessura 1/16" - diâmetro 1.1/8", inclusive conexões</t>
  </si>
  <si>
    <t>46.32.007</t>
  </si>
  <si>
    <t>Tubo de cobre sem costura, rígido, espessura 1/16" - diâmetro 1", inclusive conexões</t>
  </si>
  <si>
    <t>46.32.006</t>
  </si>
  <si>
    <t>Tubo de cobre sem costura, rígido, espessura 1/16" - diâmetro 7/8", inclusive conexões</t>
  </si>
  <si>
    <t>46.32.005</t>
  </si>
  <si>
    <t>Tubo de cobre sem costura, rígido, espessura 1/16" - diâmetro 3/4", inclusive conexões</t>
  </si>
  <si>
    <t>46.32.004</t>
  </si>
  <si>
    <t>Tubo de cobre sem costura, rígido, espessura 1/16" - diâmetro 5/8", inclusive conexões</t>
  </si>
  <si>
    <t>46.32.003</t>
  </si>
  <si>
    <t>Tubo de cobre sem costura, rígido, espessura 1/16" - diâmetro 1/2", inclusive conexões</t>
  </si>
  <si>
    <t>46.32.002</t>
  </si>
  <si>
    <t>Tubo de cobre sem costura, rígido, espessura 1/16" - diâmetro 3/8", inclusive conexões</t>
  </si>
  <si>
    <t>46.32.001</t>
  </si>
  <si>
    <t>Tubulacao em cobre rigido, para sistema VRF de ar condicionado</t>
  </si>
  <si>
    <t>46.32</t>
  </si>
  <si>
    <t>Tubo de cobre flexível, espessura 1/32" - diâmetro 3/4", inclusive conexões</t>
  </si>
  <si>
    <t>46.27.110</t>
  </si>
  <si>
    <t>Tubo de cobre flexível, espessura 1/32" - diâmetro 5/8", inclusive conexões</t>
  </si>
  <si>
    <t>46.27.100</t>
  </si>
  <si>
    <t>Tubo de cobre flexível, espessura 1/32" - diâmetro 1/2", inclusive conexões</t>
  </si>
  <si>
    <t>46.27.090</t>
  </si>
  <si>
    <t>Tubo de cobre flexível, espessura 1/32" - diâmetro 3/8", inclusive conexões</t>
  </si>
  <si>
    <t>46.27.080</t>
  </si>
  <si>
    <t>Tubo de cobre flexível, espessura 1/32" - diâmetro 5/16", inclusive conexões</t>
  </si>
  <si>
    <t>46.27.070</t>
  </si>
  <si>
    <t>Tubo de cobre flexível, espessura 1/32" - diâmetro 1/4", inclusive conexões</t>
  </si>
  <si>
    <t>46.27.060</t>
  </si>
  <si>
    <t>Tubo de cobre flexível, espessura 1/32" - diâmetro 3/16", inclusive conexões</t>
  </si>
  <si>
    <t>46.27.050</t>
  </si>
  <si>
    <t>Tubulacao em cobre, para sistema de ar condicionado</t>
  </si>
  <si>
    <t>46.27</t>
  </si>
  <si>
    <t>Junção 45° em ferro fundido, predial SMU, DN= 200 x 200 mm</t>
  </si>
  <si>
    <t>46.26.930</t>
  </si>
  <si>
    <t>Junção 45° em ferro fundido, predial SMU, DN= 200 x 100 mm</t>
  </si>
  <si>
    <t>46.26.920</t>
  </si>
  <si>
    <t>Junção 45° em ferro fundido, predial SMU, DN= 150 x 100 mm</t>
  </si>
  <si>
    <t>46.26.910</t>
  </si>
  <si>
    <t>Junção 45° em ferro fundido, predial SMU, DN= 125 x 100 mm</t>
  </si>
  <si>
    <t>46.26.900</t>
  </si>
  <si>
    <t>Tampão simples em ferro fundido, predial SMU, DN= 200 mm</t>
  </si>
  <si>
    <t>46.26.843</t>
  </si>
  <si>
    <t>Tampão simples em ferro fundido, predial SMU, DN= 150 mm</t>
  </si>
  <si>
    <t>46.26.840</t>
  </si>
  <si>
    <t>Abraçadeira dentada para travamento em aço inoxidável, com parafuso de aço zincado, para tubo em ferro fundido predial SMU, DN= 150 mm</t>
  </si>
  <si>
    <t>46.26.830</t>
  </si>
  <si>
    <t>Abraçadeira dentada para travamento em aço inoxidável, com parafuso de aço zincado, para tubo em ferro fundido predial SMU, DN= 125 mm</t>
  </si>
  <si>
    <t>46.26.825</t>
  </si>
  <si>
    <t>Abraçadeira dentada para travamento em aço inoxidável, com parafuso de aço zincado, para tubo em ferro fundido predial SMU, DN= 100 mm</t>
  </si>
  <si>
    <t>46.26.820</t>
  </si>
  <si>
    <t>Abraçadeira dentada para travamento em aço inoxidável, com parafuso de aço zincado, para tubo em ferro fundido predial SMU, DN= 75 mm</t>
  </si>
  <si>
    <t>46.26.810</t>
  </si>
  <si>
    <t>Abraçadeira dentada para travamento em aço inoxidável, com parafuso de aço zincado, para tubo em ferro fundido predial SMU, DN= 50 mm</t>
  </si>
  <si>
    <t>46.26.800</t>
  </si>
  <si>
    <t>Te de visita em ferro fundido, predial SMU, DN= 200 mm</t>
  </si>
  <si>
    <t>46.26.740</t>
  </si>
  <si>
    <t>Te de visita em ferro fundido, predial SMU, DN= 150 mm</t>
  </si>
  <si>
    <t>46.26.730</t>
  </si>
  <si>
    <t>Te de visita em ferro fundido, predial SMU, DN= 125 mm</t>
  </si>
  <si>
    <t>46.26.720</t>
  </si>
  <si>
    <t>Te de visita em ferro fundido, predial SMU, DN= 100 mm</t>
  </si>
  <si>
    <t>46.26.710</t>
  </si>
  <si>
    <t>Te de visita em ferro fundido, predial SMU, DN= 75 mm</t>
  </si>
  <si>
    <t>46.26.700</t>
  </si>
  <si>
    <t>Redução excêntrica em ferro fundido, predial SMU, DN= 250 x 200 mm</t>
  </si>
  <si>
    <t>46.26.690</t>
  </si>
  <si>
    <t>Redução excêntrica em ferro fundido, predial SMU, DN= 200 x 150 mm</t>
  </si>
  <si>
    <t>46.26.640</t>
  </si>
  <si>
    <t>Redução excêntrica em ferro fundido, predial SMU, DN= 200 x 125 mm</t>
  </si>
  <si>
    <t>46.26.636</t>
  </si>
  <si>
    <t>Redução excêntrica em ferro fundido, predial SMU, DN= 150 x 125 mm</t>
  </si>
  <si>
    <t>46.26.634</t>
  </si>
  <si>
    <t>Redução excêntrica em ferro fundido, predial SMU, DN= 150 x 100 mm</t>
  </si>
  <si>
    <t>46.26.632</t>
  </si>
  <si>
    <t>Redução excêntrica em ferro fundido, predial SMU, DN= 150 x 75 mm</t>
  </si>
  <si>
    <t>46.26.616</t>
  </si>
  <si>
    <t>Redução excêntrica em ferro fundido, predial SMU, DN= 125 x 100 mm</t>
  </si>
  <si>
    <t>46.26.614</t>
  </si>
  <si>
    <t>Redução excêntrica em ferro fundido, predial SMU, DN= 125 x 75 mm</t>
  </si>
  <si>
    <t>46.26.612</t>
  </si>
  <si>
    <t>Redução excêntrica em ferro fundido, predial SMU, DN= 100 x 75 mm</t>
  </si>
  <si>
    <t>46.26.610</t>
  </si>
  <si>
    <t>Redução excêntrica em ferro fundido, predial SMU, DN= 75 x 50 mm</t>
  </si>
  <si>
    <t>46.26.600</t>
  </si>
  <si>
    <t>Junta de união em aço inoxidável para tubo em ferro fundido predial SMU, DN= 250 mm</t>
  </si>
  <si>
    <t>46.26.590</t>
  </si>
  <si>
    <t>Junta de união em aço inoxidável para tubo em ferro fundido predial SMU, DN= 125 mm</t>
  </si>
  <si>
    <t>46.26.580</t>
  </si>
  <si>
    <t>Junção 45° em ferro fundido, predial SMU, DN= 150 x 150 mm</t>
  </si>
  <si>
    <t>46.26.560</t>
  </si>
  <si>
    <t>Junção 45° em ferro fundido, predial SMU, DN= 100 x 100 mm</t>
  </si>
  <si>
    <t>46.26.550</t>
  </si>
  <si>
    <t>Junção 45° em ferro fundido, predial SMU, DN= 100 x 75 mm</t>
  </si>
  <si>
    <t>46.26.540</t>
  </si>
  <si>
    <t>Junção 45° em ferro fundido, predial SMU, DN= 75 x 75 mm</t>
  </si>
  <si>
    <t>46.26.520</t>
  </si>
  <si>
    <t>Junção 45° em ferro fundido, predial SMU, DN= 75 x 50 mm</t>
  </si>
  <si>
    <t>46.26.516</t>
  </si>
  <si>
    <t>Junção 45° em ferro fundido, predial SMU, DN= 50 x 50 mm</t>
  </si>
  <si>
    <t>46.26.510</t>
  </si>
  <si>
    <t>Joelho 88° em ferro fundido, predial SMU, DN= 200 mm</t>
  </si>
  <si>
    <t>46.26.500</t>
  </si>
  <si>
    <t>Joelho 88° em ferro fundido, predial SMU, DN= 150 mm</t>
  </si>
  <si>
    <t>46.26.490</t>
  </si>
  <si>
    <t>Joelho 88° em ferro fundido, predial SMU, DN= 100 mm</t>
  </si>
  <si>
    <t>46.26.480</t>
  </si>
  <si>
    <t>Joelho 88° em ferro fundido, predial SMU, DN= 75 mm</t>
  </si>
  <si>
    <t>46.26.470</t>
  </si>
  <si>
    <t>Joelho 88° em ferro fundido, predial SMU, DN= 50 mm</t>
  </si>
  <si>
    <t>46.26.460</t>
  </si>
  <si>
    <t>Joelho 45° em ferro fundido, predial SMU, DN= 200 mm</t>
  </si>
  <si>
    <t>46.26.440</t>
  </si>
  <si>
    <t>Joelho 45° em ferro fundido, predial SMU, DN= 150 mm</t>
  </si>
  <si>
    <t>46.26.430</t>
  </si>
  <si>
    <t>Joelho 45° em ferro fundido, predial SMU, DN= 125 mm</t>
  </si>
  <si>
    <t>46.26.426</t>
  </si>
  <si>
    <t>Joelho 45° em ferro fundido, predial SMU, DN= 100 mm</t>
  </si>
  <si>
    <t>46.26.420</t>
  </si>
  <si>
    <t>Joelho 45° em ferro fundido, predial SMU, DN= 75 mm</t>
  </si>
  <si>
    <t>46.26.410</t>
  </si>
  <si>
    <t>Joelho 45° em ferro fundido, predial SMU, DN= 50 mm</t>
  </si>
  <si>
    <t>46.26.400</t>
  </si>
  <si>
    <t>Tubo em ferro fundido com ponta e ponta, predial SMU, DN= 250 mm</t>
  </si>
  <si>
    <t>46.26.210</t>
  </si>
  <si>
    <t>Tubo em ferro fundido com ponta e ponta, predial SMU, DN= 125 mm</t>
  </si>
  <si>
    <t>46.26.200</t>
  </si>
  <si>
    <t>Conjunto de ancoragem para tubo em ferro fundido predial SMU, DN= 200 mm</t>
  </si>
  <si>
    <t>46.26.150</t>
  </si>
  <si>
    <t>Conjunto de ancoragem para tubo em ferro fundido predial SMU, DN= 150 mm</t>
  </si>
  <si>
    <t>46.26.140</t>
  </si>
  <si>
    <t>Conjunto de ancoragem para tubo em ferro fundido predial SMU, DN= 125 mm</t>
  </si>
  <si>
    <t>46.26.136</t>
  </si>
  <si>
    <t>Conjunto de ancoragem para tubo em ferro fundido predial SMU, DN= 100 mm</t>
  </si>
  <si>
    <t>46.26.130</t>
  </si>
  <si>
    <t>Conjunto de ancoragem para tubo em ferro fundido predial SMU, DN= 75 mm</t>
  </si>
  <si>
    <t>46.26.120</t>
  </si>
  <si>
    <t>Conjunto de ancoragem para tubo em ferro fundido predial SMU, DN= 50 mm</t>
  </si>
  <si>
    <t>46.26.110</t>
  </si>
  <si>
    <t>Junta de união em aço inoxidável para tubo em ferro fundido predial SMU, DN= 200 mm</t>
  </si>
  <si>
    <t>46.26.100</t>
  </si>
  <si>
    <t>Junta de união em aço inoxidável para tubo em ferro fundido predial SMU, DN= 150 mm</t>
  </si>
  <si>
    <t>46.26.090</t>
  </si>
  <si>
    <t>Junta de união em aço inoxidável para tubo em ferro fundido predial SMU, DN= 100 mm</t>
  </si>
  <si>
    <t>46.26.080</t>
  </si>
  <si>
    <t>Junta de união em aço inoxidável para tubo em ferro fundido predial SMU, DN= 75 mm</t>
  </si>
  <si>
    <t>46.26.070</t>
  </si>
  <si>
    <t>Junta de união em aço inoxidável para tubo em ferro fundido predial SMU, DN= 50 mm</t>
  </si>
  <si>
    <t>46.26.060</t>
  </si>
  <si>
    <t>Tubo em ferro fundido com ponta e ponta, predial SMU, DN= 200 mm</t>
  </si>
  <si>
    <t>46.26.050</t>
  </si>
  <si>
    <t>Tubo em ferro fundido com ponta e ponta, predial SMU, DN= 150 mm</t>
  </si>
  <si>
    <t>46.26.040</t>
  </si>
  <si>
    <t>Tubo em ferro fundido com ponta e ponta, predial SMU, DN= 100 mm</t>
  </si>
  <si>
    <t>46.26.030</t>
  </si>
  <si>
    <t>Tubo em ferro fundido com ponta e ponta, predial SMU, DN= 75 mm</t>
  </si>
  <si>
    <t>46.26.020</t>
  </si>
  <si>
    <t>Tubo em ferro fundido com ponta e ponta, predial SMU, DN= 50 mm</t>
  </si>
  <si>
    <t>46.26.010</t>
  </si>
  <si>
    <t>Tubulacao em ferro fundido predial SMU - esgoto e pluvial</t>
  </si>
  <si>
    <t>46.26</t>
  </si>
  <si>
    <t>Condutor em PVC 88mm, inclusive conexões - AP</t>
  </si>
  <si>
    <t>46.25.050</t>
  </si>
  <si>
    <t>Tubulação em CPVC</t>
  </si>
  <si>
    <t>46.25</t>
  </si>
  <si>
    <t>Tubo de concreto classe EA-3, DN= 1200 mm</t>
  </si>
  <si>
    <t>46.23.180</t>
  </si>
  <si>
    <t>Tubo de concreto classe EA-3, DN= 1000 mm</t>
  </si>
  <si>
    <t>46.23.170</t>
  </si>
  <si>
    <t>Tubo de concreto classe EA-3, DN= 900 mm</t>
  </si>
  <si>
    <t>46.23.160</t>
  </si>
  <si>
    <t>Tubo de concreto classe EA-3, DN= 800 mm</t>
  </si>
  <si>
    <t>46.23.150</t>
  </si>
  <si>
    <t>Tubo de concreto classe EA-3, DN= 700 mm</t>
  </si>
  <si>
    <t>46.23.140</t>
  </si>
  <si>
    <t>Tubo de concreto classe EA-3, DN= 600 mm</t>
  </si>
  <si>
    <t>46.23.130</t>
  </si>
  <si>
    <t>Tubo de concreto classe EA-3, DN= 500 mm</t>
  </si>
  <si>
    <t>46.23.120</t>
  </si>
  <si>
    <t>Tubo de concreto classe EA-3, DN= 400 mm</t>
  </si>
  <si>
    <t>46.23.110</t>
  </si>
  <si>
    <t>Tubulacao em concreto para rede de esgoto sanitario</t>
  </si>
  <si>
    <t>46.23</t>
  </si>
  <si>
    <t>Tubo de aço carbono preto com costura Schedule 40, DN= 12´ - inclusive conexões</t>
  </si>
  <si>
    <t>46.21.150</t>
  </si>
  <si>
    <t>Tubo de aço carbono preto com costura Schedule 40, DN= 10´ - inclusive conexões</t>
  </si>
  <si>
    <t>46.21.140</t>
  </si>
  <si>
    <t>Tubo de aço carbono preto sem costura Schedule 40, DN= 8´ - inclusive conexões</t>
  </si>
  <si>
    <t>46.21.110</t>
  </si>
  <si>
    <t>Tubo de aço carbono preto sem costura Schedule 40, DN= 6´ - inclusive conexões</t>
  </si>
  <si>
    <t>46.21.100</t>
  </si>
  <si>
    <t>Tubo de aço carbono preto sem costura Schedule 40, DN= 5´ - inclusive conexões</t>
  </si>
  <si>
    <t>46.21.090</t>
  </si>
  <si>
    <t>Tubo de aço carbono preto sem costura Schedule 40, DN= 4´ - inclusive conexões</t>
  </si>
  <si>
    <t>46.21.080</t>
  </si>
  <si>
    <t>Tubo de aço carbono preto sem costura Schedule 40, DN= 3 1/2´ - inclusive conexões</t>
  </si>
  <si>
    <t>46.21.066</t>
  </si>
  <si>
    <t>Tubo de aço carbono preto sem costura Schedule 40, DN= 3´ - inclusive conexões</t>
  </si>
  <si>
    <t>46.21.060</t>
  </si>
  <si>
    <t>Tubo de aço carbono preto sem costura Schedule 40, DN= 2 1/2´ - inclusive conexões</t>
  </si>
  <si>
    <t>46.21.056</t>
  </si>
  <si>
    <t>Tubo de aço carbono preto sem costura Schedule 40, DN= 2´ - inclusive conexões</t>
  </si>
  <si>
    <t>46.21.046</t>
  </si>
  <si>
    <t>Tubo de aço carbono preto sem costura Schedule 40, DN= 1 1/2´ - inclusive conexões</t>
  </si>
  <si>
    <t>46.21.040</t>
  </si>
  <si>
    <t>Tubo de aço carbono preto sem costura Schedule 40, DN= 1 1/4´ - inclusive conexões</t>
  </si>
  <si>
    <t>46.21.036</t>
  </si>
  <si>
    <t>Tubo de aço carbono preto sem costura Schedule 40, DN= 1´ - inclusive conexões</t>
  </si>
  <si>
    <t>46.21.012</t>
  </si>
  <si>
    <t>Tubulacao em aco preto schedule</t>
  </si>
  <si>
    <t>46.21</t>
  </si>
  <si>
    <t>Assentamento de tubo de concreto com diâmetro de 700 até 1500 mm</t>
  </si>
  <si>
    <t>46.20.020</t>
  </si>
  <si>
    <t>Assentamento de tubo de concreto com diâmetro até 600 mm</t>
  </si>
  <si>
    <t>46.20.010</t>
  </si>
  <si>
    <t>Reparos, conservacoes e complementos - GRUPO 46</t>
  </si>
  <si>
    <t>46.20</t>
  </si>
  <si>
    <t>Redução concêntrica em ferro fundido, com flanges, classe PN-10, DN= 250mm x 150/200mm</t>
  </si>
  <si>
    <t>46.19.630</t>
  </si>
  <si>
    <t>Redução concêntrica em ferro fundido, com flanges, classe PN-10, DN= 200mm x 100/150mm</t>
  </si>
  <si>
    <t>46.19.620</t>
  </si>
  <si>
    <t>Redução concêntrica em ferro fundido, com flanges, classe PN-10, DN= 150mm x 80/100mm</t>
  </si>
  <si>
    <t>46.19.610</t>
  </si>
  <si>
    <t>Redução concêntrica em ferro fundido, com flanges, classe PN-10, DN= 100mm x 80mm</t>
  </si>
  <si>
    <t>46.19.600</t>
  </si>
  <si>
    <t>Redução concêntrica em ferro fundido, com flanges, classe PN-10, DN= 80 x 50mm</t>
  </si>
  <si>
    <t>46.19.590</t>
  </si>
  <si>
    <t>Redução excêntrica em ferro fundido, com flanges, classe PN-10, DN= 250mm x 150/200mm</t>
  </si>
  <si>
    <t>46.19.530</t>
  </si>
  <si>
    <t>Redução excêntrica em ferro fundido, com flanges, classe PN-10, DN= 200mm x 100/150mm</t>
  </si>
  <si>
    <t>46.19.520</t>
  </si>
  <si>
    <t>Redução excêntrica em ferro fundido, com flanges, classe PN-10, DN= 150mm x 80/100mm</t>
  </si>
  <si>
    <t>46.19.510</t>
  </si>
  <si>
    <t>Redução excêntrica em ferro fundido, com flanges, classe PN-10, DN= 100mm x 80mm</t>
  </si>
  <si>
    <t>46.19.500</t>
  </si>
  <si>
    <t>Tubulacao flangeada em ferro ductil para redes de saneamento.</t>
  </si>
  <si>
    <t>46.19</t>
  </si>
  <si>
    <t>Junta Gibault em ferro fundido, DN= 100 mm, completa</t>
  </si>
  <si>
    <t>46.18.570</t>
  </si>
  <si>
    <t>Junta Gibault em ferro fundido, DN= 80mm, completa</t>
  </si>
  <si>
    <t>46.18.560</t>
  </si>
  <si>
    <t>Te em ferro fundido, com flanges, classe PN-10, DN= 150mm, com derivações de 80 até 150mm</t>
  </si>
  <si>
    <t>46.18.430</t>
  </si>
  <si>
    <t>Te em ferro fundido, com flanges, classe PN-10, DN= 100mm, com derivações de 80 até 100mm</t>
  </si>
  <si>
    <t>46.18.420</t>
  </si>
  <si>
    <t>Te em ferro fundido, com flanges, classe PN-10, DN= 80mm, com derivação de 80mm</t>
  </si>
  <si>
    <t>46.18.410</t>
  </si>
  <si>
    <t>Curva de 90° em ferro fundido, com flanges, classe PN-10, DN= 150mm</t>
  </si>
  <si>
    <t>46.18.190</t>
  </si>
  <si>
    <t>Curva de 90° em ferro fundido, com flanges, classe PN-10, DN= 100mm</t>
  </si>
  <si>
    <t>46.18.180</t>
  </si>
  <si>
    <t>Curva de 90° em ferro fundido, com flanges, classe PN-10, DN= 80mm</t>
  </si>
  <si>
    <t>46.18.170</t>
  </si>
  <si>
    <t>Curva de 90° em ferro fundido com flanges, classe PN-10, DN= 50mm</t>
  </si>
  <si>
    <t>46.18.168</t>
  </si>
  <si>
    <t>Flange avulso em ferro fundido, classe PN-10, DN= 300mm</t>
  </si>
  <si>
    <t>46.18.140</t>
  </si>
  <si>
    <t>Flange avulso em ferro fundido, classe PN-10, DN= 250mm</t>
  </si>
  <si>
    <t>46.18.130</t>
  </si>
  <si>
    <t>Flange avulso em ferro fundido, classe PN-10, DN= 200mm</t>
  </si>
  <si>
    <t>46.18.120</t>
  </si>
  <si>
    <t>Flange avulso em ferro fundido, classe PN-10, DN= 150mm</t>
  </si>
  <si>
    <t>46.18.110</t>
  </si>
  <si>
    <t>Flange avulso em ferro fundido, classe PN-10, DN= 100mm</t>
  </si>
  <si>
    <t>46.18.100</t>
  </si>
  <si>
    <t>Flange avulso em ferro fundido, classe PN-10, DN= 80mm</t>
  </si>
  <si>
    <t>46.18.090</t>
  </si>
  <si>
    <t>Flange avulso em ferro fundido, classe PN-10, DN= 50mm</t>
  </si>
  <si>
    <t>46.18.089</t>
  </si>
  <si>
    <t>Tubo em ferro fundido com ponta e ponta TCLA - DN= 300mm, sem juntas e conexões</t>
  </si>
  <si>
    <t>46.18.060</t>
  </si>
  <si>
    <t>Tubo em ferro fundido com ponta e ponta TCLA - DN= 250mm, sem juntas e conexões</t>
  </si>
  <si>
    <t>46.18.050</t>
  </si>
  <si>
    <t>Tubo em ferro fundido com ponta e ponta TCLA - DN= 200mm, sem juntas e conexões</t>
  </si>
  <si>
    <t>46.18.040</t>
  </si>
  <si>
    <t>Tubo em ferro fundido com ponta e ponta TCLA - DN= 150mm, sem juntas e conexões</t>
  </si>
  <si>
    <t>46.18.030</t>
  </si>
  <si>
    <t>Tubo em ferro fundido com ponta e ponta TCLA - DN= 100mm, sem juntas e conexões</t>
  </si>
  <si>
    <t>46.18.020</t>
  </si>
  <si>
    <t>Tubo em ferro fundido com ponta e ponta TCLA - DN= 80mm, sem juntas e conexões</t>
  </si>
  <si>
    <t>46.18.010</t>
  </si>
  <si>
    <t>Tubulacao flangeada em ferro ductil para redes de saneamento</t>
  </si>
  <si>
    <t>46.18</t>
  </si>
  <si>
    <t>Tubo em polietileno de alta densidade DE=225 mm - PN-10, inclusive conexões</t>
  </si>
  <si>
    <t>46.15.113</t>
  </si>
  <si>
    <t>Tubo em polietileno de alta densidade DE=200 mm - PN-10, inclusive conexões</t>
  </si>
  <si>
    <t>46.15.112</t>
  </si>
  <si>
    <t>Tubo em polietileno de alta densidade DE=160 mm - PN-10, inclusive conexões</t>
  </si>
  <si>
    <t>46.15.111</t>
  </si>
  <si>
    <t>Tubulacao em PEAD - recalque de tratamento de esgoto</t>
  </si>
  <si>
    <t>46.15</t>
  </si>
  <si>
    <t>Tubo de ferro fundido classe k-9 com junta elástica, DN= 350mm, inclusive conexões</t>
  </si>
  <si>
    <t>46.14.560</t>
  </si>
  <si>
    <t>Tubo de ferro fundido classe K-9 com junta elástica, DN= 300mm, inclusive conexões</t>
  </si>
  <si>
    <t>46.14.550</t>
  </si>
  <si>
    <t>Tubo de ferro fundido classe k-9 com junta elástica, DN= 250mm, inclusive conexões</t>
  </si>
  <si>
    <t>46.14.540</t>
  </si>
  <si>
    <t>Tubo de ferro fundido classe K-9 com junta elástica, DN= 200mm, inclusive conexões</t>
  </si>
  <si>
    <t>46.14.530</t>
  </si>
  <si>
    <t>Tubo de ferro fundido classe K-9 com junta elástica, DN= 150mm, inclusive conexões</t>
  </si>
  <si>
    <t>46.14.520</t>
  </si>
  <si>
    <t>Tubo de ferro fundido classe K-9 com junta elástica, DN= 100mm, inclusive conexões</t>
  </si>
  <si>
    <t>46.14.510</t>
  </si>
  <si>
    <t>Tubo de ferro fundido classe k-9 com junta elástica, DN= 80mm, inclusive conexões</t>
  </si>
  <si>
    <t>46.14.490</t>
  </si>
  <si>
    <t>Tubo de ferro fundido classe K-7 com junta elástica, DN= 300mm, inclusive conexões</t>
  </si>
  <si>
    <t>46.14.060</t>
  </si>
  <si>
    <t>Tubo de ferro fundido classe K-7 com junta elástica, DN= 350mm, inclusive conexões</t>
  </si>
  <si>
    <t>46.14.050</t>
  </si>
  <si>
    <t>Tubo de ferro fundido classe K-7 com junta elástica, DN= 250mm, inclusive conexões</t>
  </si>
  <si>
    <t>46.14.040</t>
  </si>
  <si>
    <t>Tubo de ferro fundido classe K-7 com junta elástica, DN= 200mm, inclusive conexões</t>
  </si>
  <si>
    <t>46.14.030</t>
  </si>
  <si>
    <t>Tubo de ferro fundido classe K-7 com junta elástica, DN= 150mm, inclusive conexões</t>
  </si>
  <si>
    <t>46.14.020</t>
  </si>
  <si>
    <t>Tubulacao em ferro ductil para redes de saneamento</t>
  </si>
  <si>
    <t>46.14</t>
  </si>
  <si>
    <t>Tubo em polietileno de alta densidade corrugado, DN/DI= 1200 mm</t>
  </si>
  <si>
    <t>46.13.107</t>
  </si>
  <si>
    <t>Tubo em polietileno de alta densidade corrugado, DN/DI= 1000 mm</t>
  </si>
  <si>
    <t>46.13.106</t>
  </si>
  <si>
    <t>Tubo em polietileno de alta densidade corrugado, DN/DI= 800 mm</t>
  </si>
  <si>
    <t>46.13.105</t>
  </si>
  <si>
    <t>Tubo em polietileno de alta densidade corrugado, DN/DI= 600 mm</t>
  </si>
  <si>
    <t>46.13.104</t>
  </si>
  <si>
    <t>Tubo em polietileno de alta densidade corrugado, DN/DI= 500 mm</t>
  </si>
  <si>
    <t>46.13.103</t>
  </si>
  <si>
    <t>Tubo em polietileno de alta densidade corrugado, DN/DI= 400 mm</t>
  </si>
  <si>
    <t>46.13.102</t>
  </si>
  <si>
    <t>Tubo em polietileno de alta densidade corrugado, DN/DI= 300 mm</t>
  </si>
  <si>
    <t>46.13.101</t>
  </si>
  <si>
    <t>Tubo em polietileno de alta densidade corrugado, DN/DI= 250 mm</t>
  </si>
  <si>
    <t>46.13.100</t>
  </si>
  <si>
    <t>Tubo em polietileno de alta densidade corrugado perfurado, DN= 8´, inclusive conexões</t>
  </si>
  <si>
    <t>46.13.030</t>
  </si>
  <si>
    <t>Tubo em polietileno de alta densidade corrugado perfurado, DN= 6´, inclusive conexões</t>
  </si>
  <si>
    <t>46.13.026</t>
  </si>
  <si>
    <t>Tubo em polietileno de alta densidade corrugado perfurado, DN= 4´, inclusive conexões</t>
  </si>
  <si>
    <t>46.13.020</t>
  </si>
  <si>
    <t>Tubo em polietileno de alta densidade corrugado perfurado, DN= 3´, inclusive conexões</t>
  </si>
  <si>
    <t>46.13.010</t>
  </si>
  <si>
    <t>Tubo em polietileno de alta densidade corrugado perfurado, DN= 2 1/2´, inclusive conexões</t>
  </si>
  <si>
    <t>46.13.006</t>
  </si>
  <si>
    <t>Tubulacao em PEAD corrugado perfurado para rede drenagem</t>
  </si>
  <si>
    <t>46.13</t>
  </si>
  <si>
    <t>Meio tubo de concreto, DN= 200mm</t>
  </si>
  <si>
    <t>46.12.340</t>
  </si>
  <si>
    <t>Tubo de concreto (PA-2), DN= 300mm</t>
  </si>
  <si>
    <t>46.12.330</t>
  </si>
  <si>
    <t>Tubo de concreto (PA-1), DN= 300mm</t>
  </si>
  <si>
    <t>46.12.320</t>
  </si>
  <si>
    <t>Tubo de concreto (PA-2), DN= 900mm</t>
  </si>
  <si>
    <t>46.12.310</t>
  </si>
  <si>
    <t>Tubo de concreto (PA-2), DN= 500mm</t>
  </si>
  <si>
    <t>46.12.300</t>
  </si>
  <si>
    <t>Tubo de concreto (PA-2), DN= 700mm</t>
  </si>
  <si>
    <t>46.12.290</t>
  </si>
  <si>
    <t>Tubo de concreto (PA-3), DN= 400mm</t>
  </si>
  <si>
    <t>46.12.280</t>
  </si>
  <si>
    <t>Tubo de concreto (PA-2), DN= 400mm</t>
  </si>
  <si>
    <t>46.12.270</t>
  </si>
  <si>
    <t>Tubo de concreto (PA-1), DN= 400mm</t>
  </si>
  <si>
    <t>46.12.260</t>
  </si>
  <si>
    <t>Tubo de concreto (PA-2), DN= 1500mm</t>
  </si>
  <si>
    <t>46.12.250</t>
  </si>
  <si>
    <t>Meio tubo de concreto, DN= 600mm</t>
  </si>
  <si>
    <t>46.12.240</t>
  </si>
  <si>
    <t>Meio tubo de concreto, DN= 400mm</t>
  </si>
  <si>
    <t>46.12.220</t>
  </si>
  <si>
    <t>Meio tubo de concreto, DN= 300mm</t>
  </si>
  <si>
    <t>46.12.210</t>
  </si>
  <si>
    <t>Tubo de concreto (PA-3), DN= 1000mm</t>
  </si>
  <si>
    <t>46.12.200</t>
  </si>
  <si>
    <t>Tubo de concreto (PA-3), DN= 800mm</t>
  </si>
  <si>
    <t>46.12.190</t>
  </si>
  <si>
    <t>Tubo de concreto (PA-3), DN= 600mm</t>
  </si>
  <si>
    <t>46.12.180</t>
  </si>
  <si>
    <t>Tubo de concreto (PA-2), DN= 1000mm</t>
  </si>
  <si>
    <t>46.12.170</t>
  </si>
  <si>
    <t>Tubo de concreto (PA-2), DN= 800mm</t>
  </si>
  <si>
    <t>46.12.160</t>
  </si>
  <si>
    <t>Tubo de concreto (PA-2), DN= 600mm</t>
  </si>
  <si>
    <t>46.12.150</t>
  </si>
  <si>
    <t>Tubo de concreto (PA-1), DN= 1200mm</t>
  </si>
  <si>
    <t>46.12.140</t>
  </si>
  <si>
    <t>Tubo de concreto (PA-1), DN= 1000mm</t>
  </si>
  <si>
    <t>46.12.120</t>
  </si>
  <si>
    <t>Tubo de concreto (PA-1), DN= 800mm</t>
  </si>
  <si>
    <t>46.12.100</t>
  </si>
  <si>
    <t>Tubo de concreto (PA-1), DN= 600mm</t>
  </si>
  <si>
    <t>46.12.080</t>
  </si>
  <si>
    <t>Tubo de concreto (PS-2), DN= 500mm</t>
  </si>
  <si>
    <t>46.12.070</t>
  </si>
  <si>
    <t>Tubo de concreto (PS-2), DN= 400mm</t>
  </si>
  <si>
    <t>46.12.060</t>
  </si>
  <si>
    <t>Tubo de concreto (PS-2), DN= 300mm</t>
  </si>
  <si>
    <t>46.12.050</t>
  </si>
  <si>
    <t>Tubo de concreto (PS-1), DN= 400mm</t>
  </si>
  <si>
    <t>46.12.020</t>
  </si>
  <si>
    <t>Tubo de concreto (PS-1), DN= 300mm</t>
  </si>
  <si>
    <t>46.12.010</t>
  </si>
  <si>
    <t>Tubulacao em concreto para rede de aguas pluviais</t>
  </si>
  <si>
    <t>46.12</t>
  </si>
  <si>
    <t>Tubo de cobre classe E, DN= 66mm (2 1/2´), inclusive conexões</t>
  </si>
  <si>
    <t>46.10.250</t>
  </si>
  <si>
    <t>Tubo de cobre classe E, DN= 54mm (2´), inclusive conexões</t>
  </si>
  <si>
    <t>46.10.240</t>
  </si>
  <si>
    <t>Tubo de cobre classe E, DN= 42mm (1 1/2´), inclusive conexões</t>
  </si>
  <si>
    <t>46.10.230</t>
  </si>
  <si>
    <t>Tubo de cobre classe E, DN= 35mm (1 1/4´), inclusive conexões</t>
  </si>
  <si>
    <t>46.10.220</t>
  </si>
  <si>
    <t>Tubo de cobre classe E, DN= 28mm (1´), inclusive conexões</t>
  </si>
  <si>
    <t>46.10.210</t>
  </si>
  <si>
    <t>Tubo de cobre classe E, DN= 22mm (3/4´), inclusive conexões</t>
  </si>
  <si>
    <t>46.10.200</t>
  </si>
  <si>
    <t>Tubo de cobre classe A, DN= 104mm (4´), inclusive conexões</t>
  </si>
  <si>
    <t>46.10.090</t>
  </si>
  <si>
    <t>Tubo de cobre classe A, DN= 79mm (3´), inclusive conexões</t>
  </si>
  <si>
    <t>46.10.080</t>
  </si>
  <si>
    <t>Tubo de cobre classe A, DN= 66mm (2 1/2´), inclusive conexões</t>
  </si>
  <si>
    <t>46.10.070</t>
  </si>
  <si>
    <t>Tubo de cobre classe A, DN= 54mm (2´), inclusive conexões</t>
  </si>
  <si>
    <t>46.10.060</t>
  </si>
  <si>
    <t>Tubo de cobre classe A, DN= 42mm (1 1/2´), inclusive conexões</t>
  </si>
  <si>
    <t>46.10.050</t>
  </si>
  <si>
    <t>Tubo de cobre classe A, DN= 35mm (1 1/4´), inclusive conexões</t>
  </si>
  <si>
    <t>46.10.040</t>
  </si>
  <si>
    <t>Tubo de cobre classe A, DN= 28mm (1´), inclusive conexões</t>
  </si>
  <si>
    <t>46.10.030</t>
  </si>
  <si>
    <t>Tubo de cobre classe A, DN= 22mm (3/4´), inclusive conexões</t>
  </si>
  <si>
    <t>46.10.020</t>
  </si>
  <si>
    <t>Tubo de cobre classe A, DN= 15mm (1/2´), inclusive conexões</t>
  </si>
  <si>
    <t>46.10.010</t>
  </si>
  <si>
    <t>Tubulacao em cobre para agua quente, gas e vapor</t>
  </si>
  <si>
    <t>46.10</t>
  </si>
  <si>
    <t>Bucha de redução em ferro fundido, linha predial tradicional, DN= 150 x 100 mm</t>
  </si>
  <si>
    <t>46.09.420</t>
  </si>
  <si>
    <t>Bucha de redução em ferro fundido, linha predial tradicional, DN= 100 x 75 mm</t>
  </si>
  <si>
    <t>46.09.410</t>
  </si>
  <si>
    <t>Bucha de redução em ferro fundido, linha predial tradicional, DN= 75 x 50 mm</t>
  </si>
  <si>
    <t>46.09.400</t>
  </si>
  <si>
    <t>Te sanitário 87° 30´ em ferro fundido, linha predial tradicional, DN= 100 x 100 mm</t>
  </si>
  <si>
    <t>46.09.370</t>
  </si>
  <si>
    <t>Te sanitário 87° 30´ em ferro fundido, linha predial tradicional, DN= 100 x 75 mm</t>
  </si>
  <si>
    <t>46.09.360</t>
  </si>
  <si>
    <t>Te sanitário 87° 30´ em ferro fundido, linha predial tradicional, DN= 100 x 50 mm</t>
  </si>
  <si>
    <t>46.09.350</t>
  </si>
  <si>
    <t>Te sanitário 87° 30´ em ferro fundido, linha predial tradicional, DN= 75 x 75 mm</t>
  </si>
  <si>
    <t>46.09.340</t>
  </si>
  <si>
    <t>Te sanitário 87° 30´ em ferro fundido, linha predial tradicional, DN= 75 x 50 mm</t>
  </si>
  <si>
    <t>46.09.330</t>
  </si>
  <si>
    <t>Te sanitário 87° 30´ em ferro fundido, linha predial tradicional, DN= 50 x 50 mm</t>
  </si>
  <si>
    <t>46.09.320</t>
  </si>
  <si>
    <t>Junção dupla 45° em ferro fundido, linha predial tradicional, DN= 100 mm</t>
  </si>
  <si>
    <t>46.09.300</t>
  </si>
  <si>
    <t>Junção 45° em ferro fundido, linha predial tradicional, DN= 150 x 100 mm</t>
  </si>
  <si>
    <t>46.09.290</t>
  </si>
  <si>
    <t>Junção 45° em ferro fundido, linha predial tradicional, DN= 100 x 100 mm</t>
  </si>
  <si>
    <t>46.09.280</t>
  </si>
  <si>
    <t>Junção 45° em ferro fundido, linha predial tradicional, DN= 100 x 75 mm</t>
  </si>
  <si>
    <t>46.09.270</t>
  </si>
  <si>
    <t>Junção 45° em ferro fundido, linha predial tradicional, DN= 100 x 50 mm</t>
  </si>
  <si>
    <t>46.09.260</t>
  </si>
  <si>
    <t>Junção 45° em ferro fundido, linha predial tradicional, DN= 75 x 75 mm</t>
  </si>
  <si>
    <t>46.09.250</t>
  </si>
  <si>
    <t>Junção 45° em ferro fundido, linha predial tradicional, DN= 75 x 50 mm</t>
  </si>
  <si>
    <t>46.09.240</t>
  </si>
  <si>
    <t>Junção 45° em ferro fundido, linha predial tradicional, DN= 50 x 50 mm</t>
  </si>
  <si>
    <t>46.09.230</t>
  </si>
  <si>
    <t>Placa cega em ferro fundido, linha predial tradicional, DN= 100 mm</t>
  </si>
  <si>
    <t>46.09.210</t>
  </si>
  <si>
    <t>Placa cega em ferro fundido, linha predial tradicional, DN= 75 mm</t>
  </si>
  <si>
    <t>46.09.200</t>
  </si>
  <si>
    <t>Luva bolsa e bolsa em ferro fundido, linha predial tradicional, DN= 150 mm</t>
  </si>
  <si>
    <t>46.09.180</t>
  </si>
  <si>
    <t>Luva bolsa e bolsa em ferro fundido, linha predial tradicional, DN= 100 mm</t>
  </si>
  <si>
    <t>46.09.170</t>
  </si>
  <si>
    <t>Luva bolsa e bolsa em ferro fundido, linha predial tradicional, DN= 75 mm</t>
  </si>
  <si>
    <t>46.09.160</t>
  </si>
  <si>
    <t>Luva bolsa e bolsa em ferro fundido, linha predial tradicional, DN= 50 mm</t>
  </si>
  <si>
    <t>46.09.150</t>
  </si>
  <si>
    <t>Joelho 87° 30´ em ferro fundido, linha predial tradicional, DN= 150 mm</t>
  </si>
  <si>
    <t>46.09.130</t>
  </si>
  <si>
    <t>Joelho 87° 30´ em ferro fundido, linha predial tradicional, DN= 100 mm</t>
  </si>
  <si>
    <t>46.09.120</t>
  </si>
  <si>
    <t>Joelho 87° 30´ em ferro fundido, linha predial tradicional, DN= 75 mm</t>
  </si>
  <si>
    <t>46.09.110</t>
  </si>
  <si>
    <t>Joelho 87° 30´ em ferro fundido, linha predial tradicional, DN= 50 mm</t>
  </si>
  <si>
    <t>46.09.100</t>
  </si>
  <si>
    <t>Joelho 45° em ferro fundido, linha predial tradicional, DN= 150 mm</t>
  </si>
  <si>
    <t>46.09.080</t>
  </si>
  <si>
    <t>Joelho 45° em ferro fundido, linha predial tradicional, DN= 100 mm</t>
  </si>
  <si>
    <t>46.09.070</t>
  </si>
  <si>
    <t>Joelho 45° em ferro fundido, linha predial tradicional, DN= 75 mm</t>
  </si>
  <si>
    <t>46.09.060</t>
  </si>
  <si>
    <t>Joelho 45° em ferro fundido, linha predial tradicional, DN= 50 mm</t>
  </si>
  <si>
    <t>46.09.050</t>
  </si>
  <si>
    <t>Conexoes e acessorios em ferro fundido, predial e tradicional, esgoto e pluvial</t>
  </si>
  <si>
    <t>46.09</t>
  </si>
  <si>
    <t>Tubo galvanizado sem costura schedule 40, DN= 6´, inclusive conexões</t>
  </si>
  <si>
    <t>46.08.110</t>
  </si>
  <si>
    <t>Tubo galvanizado sem costura schedule 40, DN= 4´, inclusive conexões</t>
  </si>
  <si>
    <t>46.08.100</t>
  </si>
  <si>
    <t>Tubo galvanizado sem costura schedule 40, DN= 3´, inclusive conexões</t>
  </si>
  <si>
    <t>46.08.080</t>
  </si>
  <si>
    <t>Tubo galvanizado sem costura schedule 40, DN= 2 1/2´, inclusive conexões</t>
  </si>
  <si>
    <t>46.08.070</t>
  </si>
  <si>
    <t>Tubo galvanizado sem costura schedule 40, DN= 2´, inclusive conexões</t>
  </si>
  <si>
    <t>46.08.050</t>
  </si>
  <si>
    <t>Tubo galvanizado sem costura schedule 40, DN= 1 1/2´, inclusive conexões</t>
  </si>
  <si>
    <t>46.08.040</t>
  </si>
  <si>
    <t>Tubo galvanizado sem costura schedule 40, DN= 1 1/4´, inclusive conexões</t>
  </si>
  <si>
    <t>46.08.030</t>
  </si>
  <si>
    <t>Tubo galvanizado sem costura schedule 40, DN= 1´, inclusive conexões</t>
  </si>
  <si>
    <t>46.08.020</t>
  </si>
  <si>
    <t>Tubo galvanizado sem costura schedule 40, DN= 3/4´, inclusive conexões</t>
  </si>
  <si>
    <t>46.08.010</t>
  </si>
  <si>
    <t>Tubo galvanizado sem costura schedule 40, DN= 1/2´, inclusive conexões</t>
  </si>
  <si>
    <t>46.08.006</t>
  </si>
  <si>
    <t>Tubulacao em aco carbono galvanizado classe schedule</t>
  </si>
  <si>
    <t>46.08</t>
  </si>
  <si>
    <t>Tubo galvanizado DN= 6´, inclusive conexões</t>
  </si>
  <si>
    <t>46.07.100</t>
  </si>
  <si>
    <t>Tubo galvanizado DN= 4´, inclusive conexões</t>
  </si>
  <si>
    <t>46.07.090</t>
  </si>
  <si>
    <t>Tubo galvanizado DN= 3´, inclusive conexões</t>
  </si>
  <si>
    <t>46.07.080</t>
  </si>
  <si>
    <t>Tubo galvanizado DN= 2 1/2´, inclusive conexões</t>
  </si>
  <si>
    <t>46.07.070</t>
  </si>
  <si>
    <t>Tubo galvanizado DN= 2´, inclusive conexões</t>
  </si>
  <si>
    <t>46.07.060</t>
  </si>
  <si>
    <t>Tubo galvanizado DN= 1 1/2´, inclusive conexões</t>
  </si>
  <si>
    <t>46.07.050</t>
  </si>
  <si>
    <t>Tubo galvanizado DN= 1 1/4´, inclusive conexões</t>
  </si>
  <si>
    <t>46.07.040</t>
  </si>
  <si>
    <t>Tubo galvanizado DN= 1´, inclusive conexões</t>
  </si>
  <si>
    <t>46.07.030</t>
  </si>
  <si>
    <t>Tubo galvanizado DN= 3/4´, inclusive conexões</t>
  </si>
  <si>
    <t>46.07.020</t>
  </si>
  <si>
    <t>Tubo galvanizado DN= 1/2´, inclusive conexões</t>
  </si>
  <si>
    <t>46.07.010</t>
  </si>
  <si>
    <t>Tubulacao galvanizado</t>
  </si>
  <si>
    <t>46.07</t>
  </si>
  <si>
    <t>Tubo PVC rígido, tipo Coletor Esgoto, junta elástica, DN= 400 mm, inclusive conexões</t>
  </si>
  <si>
    <t>46.05.090</t>
  </si>
  <si>
    <t>Tubo PVC rígido, tipo Coletor Esgoto, junta elástica, DN= 300 mm, inclusive conexões</t>
  </si>
  <si>
    <t>46.05.070</t>
  </si>
  <si>
    <t>Tubo PVC rígido, tipo Coletor Esgoto, junta elástica, DN= 250 mm, inclusive conexões</t>
  </si>
  <si>
    <t>46.05.060</t>
  </si>
  <si>
    <t>Tubo PVC rígido, tipo Coletor Esgoto, junta elástica, DN= 200 mm, inclusive conexões</t>
  </si>
  <si>
    <t>46.05.050</t>
  </si>
  <si>
    <t>Tubo PVC rígido, tipo Coletor Esgoto, junta elástica, DN= 150 mm, inclusive conexões</t>
  </si>
  <si>
    <t>46.05.040</t>
  </si>
  <si>
    <t>Tubo PVC rígido, tipo Coletor Esgoto, junta elástica, DN= 100 mm, inclusive conexões</t>
  </si>
  <si>
    <t>46.05.020</t>
  </si>
  <si>
    <t>Tubulacao em PVC rigido com junta elastica - rede de esgoto</t>
  </si>
  <si>
    <t>46.05</t>
  </si>
  <si>
    <t>Tubo de PVC rígido DEFoFo, DN= 300mm (DE= 326mm), inclusive conexões</t>
  </si>
  <si>
    <t>46.04.090</t>
  </si>
  <si>
    <t>Tubo de PVC rígido DEFoFo, DN= 250mm (DE= 274mm), inclusive conexões</t>
  </si>
  <si>
    <t>46.04.080</t>
  </si>
  <si>
    <t>Tubo de PVC rígido DEFoFo, DN= 200mm (DE= 222mm), inclusive conexões</t>
  </si>
  <si>
    <t>46.04.070</t>
  </si>
  <si>
    <t>Tubo de PVC rígido DEFoFo, DN= 150mm (DE= 170mm), inclusive conexões</t>
  </si>
  <si>
    <t>46.04.050</t>
  </si>
  <si>
    <t>Tubo de PVC rígido DEFoFo, DN= 100mm (DE= 118mm), inclusive conexões</t>
  </si>
  <si>
    <t>46.04.040</t>
  </si>
  <si>
    <t>Tubo de PVC rígido tipo PBA classe 15, DN= 100mm, (DE= 110mm), inclusive conexões</t>
  </si>
  <si>
    <t>46.04.030</t>
  </si>
  <si>
    <t>Tubo de PVC rígido tipo PBA classe 15, DN= 75mm, (DE= 85mm), inclusive conexões</t>
  </si>
  <si>
    <t>46.04.020</t>
  </si>
  <si>
    <t>Tubo de PVC rígido tipo PBA classe 15, DN= 50mm, (DE= 60mm), inclusive conexões</t>
  </si>
  <si>
    <t>46.04.010</t>
  </si>
  <si>
    <t>Tubulacao em PVC rigido com junta elastica - aducao e distribuicao de agua</t>
  </si>
  <si>
    <t>46.04</t>
  </si>
  <si>
    <t>Tubo de PVC rígido, pontas lisas, soldável, linha esgoto série reforçada ´R´, DN= 40 mm, inclusive conexões</t>
  </si>
  <si>
    <t>46.03.080</t>
  </si>
  <si>
    <t>Tubo de PVC rígido PxB com virola e anel de borracha, linha esgoto série reforçada ´R´. DN= 150 mm, inclusive conexões</t>
  </si>
  <si>
    <t>46.03.060</t>
  </si>
  <si>
    <t>Tubo de PVC rígido PxB com virola e anel de borracha, linha esgoto série reforçada ´R´, DN= 100 mm, inclusive conexões</t>
  </si>
  <si>
    <t>46.03.050</t>
  </si>
  <si>
    <t>Tubo de PVC rígido PxB com virola e anel de borracha, linha esgoto série reforçada ´R´, DN= 75 mm, inclusive conexões</t>
  </si>
  <si>
    <t>46.03.040</t>
  </si>
  <si>
    <t>Tubo de PVC rígido PxB com virola e anel de borracha, linha esgoto série reforçada ´R´, DN= 50 mm, inclusive conexões</t>
  </si>
  <si>
    <t>46.03.038</t>
  </si>
  <si>
    <t>Tubulacao em PVC rigido branco serie R - A.P e esgoto domiciliar</t>
  </si>
  <si>
    <t>46.03</t>
  </si>
  <si>
    <t>Tubo de PVC rígido branco PxB com virola e anel de borracha, linha esgoto série normal, DN= 100 mm, inclusive conexões</t>
  </si>
  <si>
    <t>46.02.070</t>
  </si>
  <si>
    <t>Tubo de PVC rígido branco PxB com virola e anel de borracha, linha esgoto série normal, DN= 75 mm, inclusive conexões</t>
  </si>
  <si>
    <t>46.02.060</t>
  </si>
  <si>
    <t>Tubo de PVC rígido branco PxB com virola e anel de borracha, linha esgoto série normal, DN= 50 mm, inclusive conexões</t>
  </si>
  <si>
    <t>46.02.050</t>
  </si>
  <si>
    <t>Tubo de PVC rígido branco, pontas lisas, soldável, linha esgoto série normal, DN= 40 mm, inclusive conexões</t>
  </si>
  <si>
    <t>46.02.010</t>
  </si>
  <si>
    <t>Tubulacao em PVC rigido branco para esgoto domiciliar</t>
  </si>
  <si>
    <t>46.02</t>
  </si>
  <si>
    <t>Tubo de PVC rígido soldável marrom, DN= 110 mm, (4´), inclusive conexões</t>
  </si>
  <si>
    <t>46.01.090</t>
  </si>
  <si>
    <t>Tubo de PVC rígido soldável marrom, DN= 85 mm, (3´), inclusive conexões</t>
  </si>
  <si>
    <t>46.01.080</t>
  </si>
  <si>
    <t>Tubo de PVC rígido soldável marrom, DN= 75 mm, (2 1/2´), inclusive conexões</t>
  </si>
  <si>
    <t>46.01.070</t>
  </si>
  <si>
    <t>Tubo de PVC rígido soldável marrom, DN= 60 mm, (2´), inclusive conexões</t>
  </si>
  <si>
    <t>46.01.060</t>
  </si>
  <si>
    <t>Tubo de PVC rígido soldável marrom, DN= 50 mm, (1 1/2´), inclusive conexões</t>
  </si>
  <si>
    <t>46.01.050</t>
  </si>
  <si>
    <t>Tubo de PVC rígido soldável marrom, DN= 40 mm, (1 1/4´), inclusive conexões</t>
  </si>
  <si>
    <t>46.01.040</t>
  </si>
  <si>
    <t>Tubo de PVC rígido soldável marrom, DN= 32 mm, (1´), inclusive conexões</t>
  </si>
  <si>
    <t>46.01.030</t>
  </si>
  <si>
    <t>Tubo de PVC rígido soldável marrom, DN= 25 mm, (3/4´), inclusive conexões</t>
  </si>
  <si>
    <t>46.01.020</t>
  </si>
  <si>
    <t>Tubo de PVC rígido soldável marrom, DN= 20 mm, (1/2´), inclusive conexões</t>
  </si>
  <si>
    <t>46.01.010</t>
  </si>
  <si>
    <t>Tubulacao em PVC rigido marrom para sistemas prediais de agua fria</t>
  </si>
  <si>
    <t>46.01</t>
  </si>
  <si>
    <t>TUBULACAO E CONDUTORES PARA LIQUIDOS E GASES.</t>
  </si>
  <si>
    <t>46</t>
  </si>
  <si>
    <t>Cilindro de gás (GLP) de 45 kg, com carga</t>
  </si>
  <si>
    <t>45.20.020</t>
  </si>
  <si>
    <t>Reparos, conservacoes e complementos - GRUPO 45</t>
  </si>
  <si>
    <t>45.20</t>
  </si>
  <si>
    <t>Filtro tipo cesto para hidrômetro de 50 mm (2´)</t>
  </si>
  <si>
    <t>45.03.200</t>
  </si>
  <si>
    <t>Hidrômetro em bronze, diâmetro de 40 mm (1 1/2´)</t>
  </si>
  <si>
    <t>45.03.110</t>
  </si>
  <si>
    <t>Hidrômetro em bronze, diâmetro de 25 mm (1´)</t>
  </si>
  <si>
    <t>45.03.100</t>
  </si>
  <si>
    <t>Hidrômetro em ferro fundido, diâmetro 100 mm (4´)</t>
  </si>
  <si>
    <t>45.03.030</t>
  </si>
  <si>
    <t>Hidrômetro em ferro fundido, diâmetro 50 mm (2´)</t>
  </si>
  <si>
    <t>45.03.010</t>
  </si>
  <si>
    <t>Hidrômetro</t>
  </si>
  <si>
    <t>45.03</t>
  </si>
  <si>
    <t>Abrigo padronizado de gás GLP encanado</t>
  </si>
  <si>
    <t>45.02.200</t>
  </si>
  <si>
    <t>Entrada completa de gás GLP com 6 cilindros de 45 kg</t>
  </si>
  <si>
    <t>45.02.080</t>
  </si>
  <si>
    <t>Entrada completa de gás GLP com 4 cilindros de 45 kg</t>
  </si>
  <si>
    <t>45.02.060</t>
  </si>
  <si>
    <t>Entrada completa de gás GLP com 2 cilindros de 45 kg</t>
  </si>
  <si>
    <t>45.02.040</t>
  </si>
  <si>
    <t>Entrada completa de gás GLP domiciliar com 2 botijões de 13 kg</t>
  </si>
  <si>
    <t>45.02.020</t>
  </si>
  <si>
    <t>Entrada de gas</t>
  </si>
  <si>
    <t>45.02</t>
  </si>
  <si>
    <t>Entrada completa de água com abrigo e registro de gaveta, DN= 3´</t>
  </si>
  <si>
    <t>45.01.082</t>
  </si>
  <si>
    <t>Entrada completa de água com abrigo e registro de gaveta, DN= 2 1/2´</t>
  </si>
  <si>
    <t>45.01.080</t>
  </si>
  <si>
    <t>Entrada completa de água com abrigo e registro de gaveta, DN= 2´</t>
  </si>
  <si>
    <t>45.01.066</t>
  </si>
  <si>
    <t>Entrada completa de água com abrigo e registro de gaveta, DN= 1 1/2´</t>
  </si>
  <si>
    <t>45.01.060</t>
  </si>
  <si>
    <t>Entrada completa de água com abrigo e registro de gaveta, DN= 1´</t>
  </si>
  <si>
    <t>45.01.040</t>
  </si>
  <si>
    <t>Entrada completa de água com abrigo e registro de gaveta, DN= 3/4´</t>
  </si>
  <si>
    <t>45.01.020</t>
  </si>
  <si>
    <t>Entrada de agua</t>
  </si>
  <si>
    <t>45.01</t>
  </si>
  <si>
    <t>ENTRADA DE AGUA, INCÊNDIO E GAS</t>
  </si>
  <si>
    <t>45</t>
  </si>
  <si>
    <t>Válvula de metal cromado de 1´</t>
  </si>
  <si>
    <t>44.20.650</t>
  </si>
  <si>
    <t>Válvula de metal cromado de 1 1/2´</t>
  </si>
  <si>
    <t>44.20.640</t>
  </si>
  <si>
    <t>Válvula americana</t>
  </si>
  <si>
    <t>44.20.620</t>
  </si>
  <si>
    <t>Válvula de PVC para lavatório</t>
  </si>
  <si>
    <t>44.20.390</t>
  </si>
  <si>
    <t>Filtro de pressão em ABS, para 360 l/h</t>
  </si>
  <si>
    <t>44.20.310</t>
  </si>
  <si>
    <t>Bolsa para bacia sanitária</t>
  </si>
  <si>
    <t>44.20.300</t>
  </si>
  <si>
    <t>Tampa de plástico para bacia sanitária</t>
  </si>
  <si>
    <t>44.20.280</t>
  </si>
  <si>
    <t>Sifão plástico com copo, rígido, de 1 1/4´ x 2´</t>
  </si>
  <si>
    <t>44.20.260</t>
  </si>
  <si>
    <t>Sifão plástico com copo, rígido, de 1´ x 1 1/2´</t>
  </si>
  <si>
    <t>44.20.240</t>
  </si>
  <si>
    <t>Tubo de ligação para sanitário</t>
  </si>
  <si>
    <t>44.20.230</t>
  </si>
  <si>
    <t>Sifão de metal cromado de 1´ x 1 1/2´</t>
  </si>
  <si>
    <t>44.20.220</t>
  </si>
  <si>
    <t>Sifão de metal cromado de 1 1/2´ x 2´</t>
  </si>
  <si>
    <t>44.20.200</t>
  </si>
  <si>
    <t>Reparo para válvula de descarga</t>
  </si>
  <si>
    <t>44.20.180</t>
  </si>
  <si>
    <t>Botão para válvula de descarga</t>
  </si>
  <si>
    <t>44.20.160</t>
  </si>
  <si>
    <t>Acabamento cromado para registro</t>
  </si>
  <si>
    <t>44.20.150</t>
  </si>
  <si>
    <t>Tubo de ligação para mictório, DN= 1/2´</t>
  </si>
  <si>
    <t>44.20.130</t>
  </si>
  <si>
    <t>Arejador com articulador em ABS cromado para torneira padrão, completo</t>
  </si>
  <si>
    <t>44.20.121</t>
  </si>
  <si>
    <t>Canopla para válvula de descarga</t>
  </si>
  <si>
    <t>44.20.120</t>
  </si>
  <si>
    <t>Engate flexível de PVC DN= 1/2´</t>
  </si>
  <si>
    <t>44.20.110</t>
  </si>
  <si>
    <t>Engate flexível metálico DN= 1/2´</t>
  </si>
  <si>
    <t>44.20.100</t>
  </si>
  <si>
    <t>Recolocação de caixas de descarga de sobrepor</t>
  </si>
  <si>
    <t>44.20.080</t>
  </si>
  <si>
    <t>Recolocação de aparelhos sanitários, incluindo acessórios</t>
  </si>
  <si>
    <t>44.20.060</t>
  </si>
  <si>
    <t>Recolocação de sifões</t>
  </si>
  <si>
    <t>44.20.040</t>
  </si>
  <si>
    <t>Recolocação de torneiras</t>
  </si>
  <si>
    <t>44.20.020</t>
  </si>
  <si>
    <t>Sifão plástico sanfonado universal de 1´</t>
  </si>
  <si>
    <t>44.20.010</t>
  </si>
  <si>
    <t>Reparos, conservacoes e complementos - GRUPO 44</t>
  </si>
  <si>
    <t>44.20</t>
  </si>
  <si>
    <t>Cuba em aço inoxidável dupla de 1020x400x250mm</t>
  </si>
  <si>
    <t>44.06.750</t>
  </si>
  <si>
    <t>Cuba em aço inoxidável dupla de 835x340x140mm</t>
  </si>
  <si>
    <t>44.06.710</t>
  </si>
  <si>
    <t>Cuba em aço inoxidável dupla de 715x400x140mm</t>
  </si>
  <si>
    <t>44.06.700</t>
  </si>
  <si>
    <t>Cuba em aço inoxidável simples de 1100x600x400mm</t>
  </si>
  <si>
    <t>44.06.610</t>
  </si>
  <si>
    <t>Cuba em aço inoxidável simples de 1400x900x500mm</t>
  </si>
  <si>
    <t>44.06.600</t>
  </si>
  <si>
    <t>Cuba em aço inoxidável simples de 700x600x450mm</t>
  </si>
  <si>
    <t>44.06.570</t>
  </si>
  <si>
    <t>Cuba em aço inoxidável simples de 600x500x400mm</t>
  </si>
  <si>
    <t>44.06.520</t>
  </si>
  <si>
    <t>Cuba em aço inoxidável simples de 600x500x350mm</t>
  </si>
  <si>
    <t>44.06.470</t>
  </si>
  <si>
    <t>Cuba em aço inoxidável simples de 600x500x300mm</t>
  </si>
  <si>
    <t>44.06.410</t>
  </si>
  <si>
    <t>Cuba em aço inoxidável simples de 500x400x300mm</t>
  </si>
  <si>
    <t>44.06.400</t>
  </si>
  <si>
    <t>Cuba em aço inoxidável simples de 500x400x250mm</t>
  </si>
  <si>
    <t>44.06.370</t>
  </si>
  <si>
    <t>Cuba em aço inoxidável simples de 500x400x200mm</t>
  </si>
  <si>
    <t>44.06.360</t>
  </si>
  <si>
    <t>Cuba em aço inoxidável simples de 500x400x400mm</t>
  </si>
  <si>
    <t>44.06.330</t>
  </si>
  <si>
    <t>Cuba em aço inoxidável simples de 560x330x140mm</t>
  </si>
  <si>
    <t>44.06.320</t>
  </si>
  <si>
    <t>Cuba em aço inoxidável simples de 465x300x140mm</t>
  </si>
  <si>
    <t>44.06.310</t>
  </si>
  <si>
    <t>Cuba em aço inoxidável simples de 400x340x140mm</t>
  </si>
  <si>
    <t>44.06.300</t>
  </si>
  <si>
    <t>Cuba em aço inoxidável simples de 300 x 140mm</t>
  </si>
  <si>
    <t>44.06.250</t>
  </si>
  <si>
    <t>Tanque em aço inoxidável</t>
  </si>
  <si>
    <t>44.06.200</t>
  </si>
  <si>
    <t>Mictório coletivo em aço inoxidável</t>
  </si>
  <si>
    <t>44.06.100</t>
  </si>
  <si>
    <t>Lavatório coletivo em aço inoxidável</t>
  </si>
  <si>
    <t>44.06.010</t>
  </si>
  <si>
    <t>Aparelhos de aco inoxidavel</t>
  </si>
  <si>
    <t>44.06</t>
  </si>
  <si>
    <t>Prateleira em granito com espessura de 3 cm</t>
  </si>
  <si>
    <t>44.04.050</t>
  </si>
  <si>
    <t>Prateleira em granilite</t>
  </si>
  <si>
    <t>44.04.040</t>
  </si>
  <si>
    <t>Prateleira em granito com espessura de 2 cm</t>
  </si>
  <si>
    <t>44.04.030</t>
  </si>
  <si>
    <t>Prateleiras</t>
  </si>
  <si>
    <t>44.04</t>
  </si>
  <si>
    <t>Válvula para cuba de laboratório, com nuca giratória e bico escalonado para mangueira</t>
  </si>
  <si>
    <t>44.03.950</t>
  </si>
  <si>
    <t>Válvula dupla para bancada de laboratório, uso em GLP, com bico para mangueira - diâmetro de 1/4´ a 1/2´</t>
  </si>
  <si>
    <t>44.03.940</t>
  </si>
  <si>
    <t>Desviador para duchas e chuveiros</t>
  </si>
  <si>
    <t>44.03.931</t>
  </si>
  <si>
    <t>Ducha higiênica com registro</t>
  </si>
  <si>
    <t>44.03.920</t>
  </si>
  <si>
    <t>Secador de mãos em ABS</t>
  </si>
  <si>
    <t>44.03.900</t>
  </si>
  <si>
    <t>Misturador termostato para chuveiro ou ducha, acabamento cromado</t>
  </si>
  <si>
    <t>44.03.825</t>
  </si>
  <si>
    <t>Aparelho misturador de mesa para pia com bica móvel, acabamento cromado</t>
  </si>
  <si>
    <t>44.03.810</t>
  </si>
  <si>
    <t>Torneira de mesa para lavatório, acionamento hidromecânico com alavanca, registro integrado regulador de vazão, em latão cromado, DN= 1/2´</t>
  </si>
  <si>
    <t>44.03.720</t>
  </si>
  <si>
    <t>Torneira de parede em ABS, DN 1/2´ ou 3/4´, 15cm</t>
  </si>
  <si>
    <t>44.03.700</t>
  </si>
  <si>
    <t>Torneira de parede em ABS, DN 1/2´ ou 3/4´, 10cm</t>
  </si>
  <si>
    <t>44.03.690</t>
  </si>
  <si>
    <t>Caixa de descarga de embutir, acionamento frontal, completa</t>
  </si>
  <si>
    <t>44.03.670</t>
  </si>
  <si>
    <t>Torneira de mesa automática, acionamento hidromecânico, em latão cromado, DN= 1/2´ou 3/4´</t>
  </si>
  <si>
    <t>44.03.645</t>
  </si>
  <si>
    <t>Torneira de parede acionamento hidromecânico, em latão cromado, DN= 1/2´ ou 3/4´</t>
  </si>
  <si>
    <t>44.03.640</t>
  </si>
  <si>
    <t>Torneira de acionamento restrito em latão cromado, DN= 1/2´ com adaptador para 3/4´</t>
  </si>
  <si>
    <t>44.03.630</t>
  </si>
  <si>
    <t>Torneira de mesa para pia com bica móvel e arejador em latão fundido cromado</t>
  </si>
  <si>
    <t>44.03.590</t>
  </si>
  <si>
    <t>Torneira de parede antivandalismo, DN= 3/4´</t>
  </si>
  <si>
    <t>44.03.510</t>
  </si>
  <si>
    <t>Aparelho misturador de parede, para pia, com bica móvel, acabamento cromado</t>
  </si>
  <si>
    <t>44.03.500</t>
  </si>
  <si>
    <t>Torneira de parede para pia com bica móvel e arejador, em latão fundido cromado</t>
  </si>
  <si>
    <t>44.03.470</t>
  </si>
  <si>
    <t>Torneira longa sem rosca para uso geral, em latão fundido cromado</t>
  </si>
  <si>
    <t>44.03.450</t>
  </si>
  <si>
    <t>Torneira curta sem rosca para uso geral, em latão fundido cromado, DN= 3/4"</t>
  </si>
  <si>
    <t>44.03.440</t>
  </si>
  <si>
    <t>Torneira curta sem rosca para uso geral, em latão fundido cromado, DN= 1/2"</t>
  </si>
  <si>
    <t>44.03.430</t>
  </si>
  <si>
    <t>Torneira curta sem rosca para uso geral, em latão fundido sem acabamento, DN= 3/4´</t>
  </si>
  <si>
    <t>44.03.420</t>
  </si>
  <si>
    <t>Torneira curta com rosca para uso geral, em latão fundido cromado, DN= 3/4´</t>
  </si>
  <si>
    <t>44.03.400</t>
  </si>
  <si>
    <t>Torneira curta com rosca para uso geral, em latão fundido sem acabamento, DN= 3/4´</t>
  </si>
  <si>
    <t>44.03.380</t>
  </si>
  <si>
    <t>Torneira curta com rosca para uso geral, em latão fundido sem acabamento, DN= 1/2´</t>
  </si>
  <si>
    <t>44.03.370</t>
  </si>
  <si>
    <t>Ducha higiênica cromada</t>
  </si>
  <si>
    <t>44.03.360</t>
  </si>
  <si>
    <t>Torneira misturador clínica de mesa com arejador articulado, acionamento cotovelo</t>
  </si>
  <si>
    <t>44.03.316</t>
  </si>
  <si>
    <t>Torneira de mesa com bica móvel e alavanca</t>
  </si>
  <si>
    <t>44.03.315</t>
  </si>
  <si>
    <t>Torneira clínica com volante tipo alavanca</t>
  </si>
  <si>
    <t>44.03.300</t>
  </si>
  <si>
    <t>Armário de plástico de embutir, para lavatório</t>
  </si>
  <si>
    <t>44.03.260</t>
  </si>
  <si>
    <t>Ducha cromada simples</t>
  </si>
  <si>
    <t>44.03.210</t>
  </si>
  <si>
    <t>Dispenser toalheiro em ABS, para folhas</t>
  </si>
  <si>
    <t>44.03.180</t>
  </si>
  <si>
    <t>Saboneteira tipo dispenser, para refil de 800 ml</t>
  </si>
  <si>
    <t>44.03.130</t>
  </si>
  <si>
    <t>Cabide cromado para banheiro</t>
  </si>
  <si>
    <t>44.03.090</t>
  </si>
  <si>
    <t>Porta-papel de louça de embutir</t>
  </si>
  <si>
    <t>44.03.080</t>
  </si>
  <si>
    <t>Dispenser papel higiênico em ABS para rolão 300 / 600 m, com visor</t>
  </si>
  <si>
    <t>44.03.050</t>
  </si>
  <si>
    <t>Saboneteira de louça de embutir</t>
  </si>
  <si>
    <t>44.03.040</t>
  </si>
  <si>
    <t>Dispenser toalheiro metálico esmaltado para bobina de 25cm x 50m, sem alavanca</t>
  </si>
  <si>
    <t>44.03.030</t>
  </si>
  <si>
    <t>Meia saboneteira de louça de embutir</t>
  </si>
  <si>
    <t>44.03.020</t>
  </si>
  <si>
    <t>Dispenser toalheiro em ABS e policarbonato para bobina de 20 cm x 200 m, com alavanca</t>
  </si>
  <si>
    <t>44.03.010</t>
  </si>
  <si>
    <t>Acessorios e metais</t>
  </si>
  <si>
    <t>44.03</t>
  </si>
  <si>
    <t>Superfície sólido mineral para bancadas, saias, frontões e/ou cubas</t>
  </si>
  <si>
    <t>44.02.300</t>
  </si>
  <si>
    <t>Tampo/bancada em concreto armado, revestido em aço inoxidável fosco polido</t>
  </si>
  <si>
    <t>44.02.200</t>
  </si>
  <si>
    <t>Tampo/bancada em mármore nacional espessura de 3 cm</t>
  </si>
  <si>
    <t>44.02.100</t>
  </si>
  <si>
    <t>Tampo/bancada em granito, com frontão, espessura de 2 cm, acabamento polido</t>
  </si>
  <si>
    <t>44.02.062</t>
  </si>
  <si>
    <t>Bancadas e tampos</t>
  </si>
  <si>
    <t>44.02</t>
  </si>
  <si>
    <t>Cuba de louça de embutir redonda</t>
  </si>
  <si>
    <t>44.01.850</t>
  </si>
  <si>
    <t>Bacia sifonada com caixa de descarga acoplada com tampa - 6 litros</t>
  </si>
  <si>
    <t>44.01.820</t>
  </si>
  <si>
    <t>Bacia sifonada com caixa de descarga acoplada sem tampa - 6 litros</t>
  </si>
  <si>
    <t>44.01.800</t>
  </si>
  <si>
    <t>Tanque de louça sem coluna de 30 litros</t>
  </si>
  <si>
    <t>44.01.690</t>
  </si>
  <si>
    <t>Caixa de descarga em plástico, de sobrepor, capacidade 9 litros com engate flexível</t>
  </si>
  <si>
    <t>44.01.680</t>
  </si>
  <si>
    <t>Lavatório de louça para canto, sem coluna - sem pertences</t>
  </si>
  <si>
    <t>44.01.610</t>
  </si>
  <si>
    <t>Tanque em granito sintético, linha comercial - sem pertences</t>
  </si>
  <si>
    <t>44.01.370</t>
  </si>
  <si>
    <t>Tanque de louça com coluna de 18 a 20 litros</t>
  </si>
  <si>
    <t>44.01.360</t>
  </si>
  <si>
    <t>Tanque de louça com coluna de 30 litros</t>
  </si>
  <si>
    <t>44.01.310</t>
  </si>
  <si>
    <t>Cuba de louça de embutir oval</t>
  </si>
  <si>
    <t>44.01.270</t>
  </si>
  <si>
    <t>Lavatório em louça com coluna suspensa</t>
  </si>
  <si>
    <t>44.01.240</t>
  </si>
  <si>
    <t>Mictório de louça sifonado auto aspirante</t>
  </si>
  <si>
    <t>44.01.200</t>
  </si>
  <si>
    <t>Lavatório em polipropileno</t>
  </si>
  <si>
    <t>44.01.170</t>
  </si>
  <si>
    <t>Lavatório de louça pequeno com coluna suspensa - linha especial</t>
  </si>
  <si>
    <t>44.01.160</t>
  </si>
  <si>
    <t>Lavatório de louça com coluna</t>
  </si>
  <si>
    <t>44.01.110</t>
  </si>
  <si>
    <t>Lavatório de louça sem coluna</t>
  </si>
  <si>
    <t>44.01.100</t>
  </si>
  <si>
    <t>Bacia sifonada de louça com tampa, com saída horizontal - 6 litros</t>
  </si>
  <si>
    <t>44.01.072</t>
  </si>
  <si>
    <t>Bacia sifonada de louça sem tampa, com saída horizontal - 6 litros</t>
  </si>
  <si>
    <t>44.01.070</t>
  </si>
  <si>
    <t>Bacia sifonada de louça com tampa - 6 litros</t>
  </si>
  <si>
    <t>44.01.052</t>
  </si>
  <si>
    <t>Bacia sifonada de louça sem tampa - 6 litros</t>
  </si>
  <si>
    <t>44.01.050</t>
  </si>
  <si>
    <t xml:space="preserve">Bacia sifonada com caixa de descarga acoplada e tampa - infantil	</t>
  </si>
  <si>
    <t>44.01.040</t>
  </si>
  <si>
    <t>Bacia turca de louça - 6 litros</t>
  </si>
  <si>
    <t>44.01.030</t>
  </si>
  <si>
    <t>Aparelhos e loucas</t>
  </si>
  <si>
    <t>44.01</t>
  </si>
  <si>
    <t>APARELHOS E METAIS HIDRAULICOS</t>
  </si>
  <si>
    <t>44</t>
  </si>
  <si>
    <t>Termostato para aquecimento ou refrigeração com programação horária</t>
  </si>
  <si>
    <t>43.20.260</t>
  </si>
  <si>
    <t>Poço termométrico em alumínio, com haste de 30mm e rosca 1/2" npt</t>
  </si>
  <si>
    <t>43.20.250</t>
  </si>
  <si>
    <t>Bomba de circulação para água quente</t>
  </si>
  <si>
    <t>43.20.210</t>
  </si>
  <si>
    <t>Controlador de temperatura digital</t>
  </si>
  <si>
    <t>43.20.200</t>
  </si>
  <si>
    <t>Bomba de remoção de condensados para condicionadores de ar</t>
  </si>
  <si>
    <t>43.20.140</t>
  </si>
  <si>
    <t>Caixa de passagem para condicionamento de ar tipo Split, com saída de dreno único na vertical - 39 x 22 x 6 cm</t>
  </si>
  <si>
    <t>43.20.130</t>
  </si>
  <si>
    <t>Reparos, conservacoes e complementos - GRUPO 43</t>
  </si>
  <si>
    <t>43.20</t>
  </si>
  <si>
    <t>Filtro de areia com carga de areia filtrante, vazão de 16,9 m³/h</t>
  </si>
  <si>
    <t>43.12.500</t>
  </si>
  <si>
    <t>Bombas especiais, uso industrial</t>
  </si>
  <si>
    <t>43.12</t>
  </si>
  <si>
    <t>Conjunto motor-bomba submersível vertical para esgoto, Q= 40 m³/h, Hman= 40 mca, diâmetro de sólidos até 50 mm</t>
  </si>
  <si>
    <t>43.11.460</t>
  </si>
  <si>
    <t>Conjunto motor-bomba submersível vertical para esgoto, Q=9,3 a 69,0 m³/h, Hman=15 a 7 mca, potência 3cv, diâmetro de sólidos 50/65mm</t>
  </si>
  <si>
    <t>43.11.420</t>
  </si>
  <si>
    <t>Conjunto motor-bomba submersível vertical para esgoto, Q= 9,1 a 113,6m³/h, Hman= 20 a 15 mca, potência 10 cv</t>
  </si>
  <si>
    <t>43.11.410</t>
  </si>
  <si>
    <t>Conjunto motor-bomba submersível vertical para esgoto, Q= 3,4 a 86,3 m³/h, Hman= 14 a 5 mca, potência 5 cv</t>
  </si>
  <si>
    <t>43.11.400</t>
  </si>
  <si>
    <t>Conjunto motor-bomba submersível vertical para águas residuais, Q= 8 a 45 m³/h, Hman= 10,5 a 3,5 mca, potência 1,5 cv</t>
  </si>
  <si>
    <t>43.11.390</t>
  </si>
  <si>
    <t>Conjunto motor-bomba submersível vertical para águas residuais, Q= 10 a 50 m³/h, Hman= 22 a 4 mca, potência 4 cv</t>
  </si>
  <si>
    <t>43.11.380</t>
  </si>
  <si>
    <t>Conjunto motor-bomba submersível vertical para águas residuais, Q= 3 a 20 m³/h, Hman= 13 a 5 mca, potência de 1 cv</t>
  </si>
  <si>
    <t>43.11.370</t>
  </si>
  <si>
    <t>Conjunto motor-bomba submersível vertical para águas residuais, Q= 2 a16 m³/h, Hman= 12 a 2 mca, potência de 0,5 cv</t>
  </si>
  <si>
    <t>43.11.360</t>
  </si>
  <si>
    <t>Conjunto motor-bomba submersível vertical para esgoto, Q= 4,6 a 57,2 m³/h, Hman= 13 a 4 mca, potência 2 a 3,5 cv, diâmetro de sólidos até 50mm</t>
  </si>
  <si>
    <t>43.11.330</t>
  </si>
  <si>
    <t>Conjunto motor-bomba submersível vertical para esgoto, Q= 4,8 a 25,8 m³/h, Hmam= 19 a 5 mca, potência 1 cv, diâmetro de sólidos até 20mm</t>
  </si>
  <si>
    <t>43.11.320</t>
  </si>
  <si>
    <t>Conjunto motor-bomba submersível para poço profundo de 6´, Q= 20 a 34m³/h, Hman= 152 a 88 mca, 20 HP</t>
  </si>
  <si>
    <t>43.11.150</t>
  </si>
  <si>
    <t>Conjunto motor-bomba submersível para poço profundo de 6´, Q= 20 a 34m³/h, Hman= 92,5 a 53 mca, 12,5 HP</t>
  </si>
  <si>
    <t>43.11.130</t>
  </si>
  <si>
    <t>Conjunto motor-bomba submersível para poço profundo de 6´, Q= 20 a 34m³/h, Hman= 56,5 a 32 mca, até 8 HP</t>
  </si>
  <si>
    <t>43.11.110</t>
  </si>
  <si>
    <t>Conjunto motor-bomba submersível para poço profundo de 6´, Q= 10 a 20m³/h, Hman= 274 a 170 mca, 20 HP</t>
  </si>
  <si>
    <t>43.11.100</t>
  </si>
  <si>
    <t>Conjunto motor-bomba submersível para poço profundo de 6´, Q= 10 a 20m³/h, Hman= 108 a 64,5 mca, 8 HP</t>
  </si>
  <si>
    <t>43.11.060</t>
  </si>
  <si>
    <t>Conjunto motor-bomba submersível para poço profundo de 6´, Q= 10 a 20m³/h, Hman= 80 a 48 mca, até 6 HP</t>
  </si>
  <si>
    <t>43.11.050</t>
  </si>
  <si>
    <t>Bombas submersiveis</t>
  </si>
  <si>
    <t>43.11</t>
  </si>
  <si>
    <t>Conjunto motor-bomba (centrífuga) 1 cv, multiestágio trifásico, Hman= 70 a 115 mca e Q= 1,0 a 1,6 m³/h</t>
  </si>
  <si>
    <t>43.10.794</t>
  </si>
  <si>
    <t>Conjunto motor-bomba (centrífuga) 1 cv, multiestágio trifásico, Hman= 15 a 30 mca, Q= 6,5 a 4,2 m³/h</t>
  </si>
  <si>
    <t>43.10.790</t>
  </si>
  <si>
    <t>Conjunto motor-bomba (centrífuga) 50 cv, monoestágio trifásico, Hman= 61 a 81 mca e Q= 170 a 80 m³/h</t>
  </si>
  <si>
    <t>43.10.780</t>
  </si>
  <si>
    <t>Conjunto motor-bomba (centrífuga) 40 cv, monoestágio trifásico, Hman= 45 a 75 mca e Q= 120 a 75 m³/h</t>
  </si>
  <si>
    <t>43.10.770</t>
  </si>
  <si>
    <t>Conjunto motor-bomba (centrífuga) 1 cv, monoestágio trifásico, Hman= 8 a 25 mca e Q= 11 a 1,50 m³/h</t>
  </si>
  <si>
    <t>43.10.750</t>
  </si>
  <si>
    <t>Conjunto motor-bomba (centrífuga) 20 cv, monoestágio trifásico, Hman= 62 a 90 mca, Q= 21,1 a 43,8 m³/h</t>
  </si>
  <si>
    <t>43.10.740</t>
  </si>
  <si>
    <t>Conjunto motor-bomba (centrífuga) 30 cv, monoestágio trifásico, Hman= 70 a 94 mca, Q= 34,80 a 61,7 m³/h</t>
  </si>
  <si>
    <t>43.10.730</t>
  </si>
  <si>
    <t>Conjunto motor-bomba (centrífuga) 0,5 cv, monoestágio, trifásico, Hman= 9 a 21 mca, Q= 8,3 a 2,0 m³/h</t>
  </si>
  <si>
    <t>43.10.670</t>
  </si>
  <si>
    <t>Conjunto motor-bomba (centrífuga), 0,5 cv, monoestágio, Hman= 10 a 20 mca, Q= 7,5 a 1,5 m³/h</t>
  </si>
  <si>
    <t>43.10.620</t>
  </si>
  <si>
    <t>Conjunto motor-bomba (centrífuga) 5 cv, multiestágio, Hman= 25 a 50 mca, Q= 21,0 a 13,3 m³/h</t>
  </si>
  <si>
    <t>43.10.490</t>
  </si>
  <si>
    <t>Conjunto motor-bomba (centrífuga) 7,5 cv, multiestágio, Hman= 30 a 80 mca, Q= 21,6 a 12,0 m³/h</t>
  </si>
  <si>
    <t>43.10.480</t>
  </si>
  <si>
    <t>Conjunto motor-bomba (centrífuga) 3 cv, multiestágio, Hman= 35 a 60 mca, Q= 7,8 a 5,8 m³/h</t>
  </si>
  <si>
    <t>43.10.456</t>
  </si>
  <si>
    <t>Conjunto motor-bomba (centrífuga) 3 cv, multiestágio, Hman= 30 a 45 mca, Q= 12,4 a 8,4 m³/h</t>
  </si>
  <si>
    <t>43.10.454</t>
  </si>
  <si>
    <t>Conjunto motor-bomba (centrífuga) 1,5 cv, multiestágio, Hman= 20 a 35 mca, Q= 7,1 a 4,5 m³/h</t>
  </si>
  <si>
    <t>43.10.452</t>
  </si>
  <si>
    <t>Conjunto motor-bomba (centrífuga) 30 cv, monoestágio, Hman= 20 a 50 mca, Q= 197 a 112 m³/h</t>
  </si>
  <si>
    <t>43.10.450</t>
  </si>
  <si>
    <t>Conjunto motor-bomba (centrífuga) 5 cv, monoestágio, Hman= 24 a 33 mca, Q= 41,6 a 35,2 m³/h</t>
  </si>
  <si>
    <t>43.10.290</t>
  </si>
  <si>
    <t>Conjunto motor-bomba (centrífuga) 15 cv, monoestágio, Hman= 30 a 60 mca, Q= 82 a 20 m³/h</t>
  </si>
  <si>
    <t>43.10.250</t>
  </si>
  <si>
    <t>Conjunto motor-bomba (centrífuga) 2 cv, monoestágio, Hman= 12 a 27 mca, Q= 25 a 8 m³/h</t>
  </si>
  <si>
    <t>43.10.230</t>
  </si>
  <si>
    <t>Conjunto motor-bomba (centrífuga) 60 cv, monoestágio, Hman= 90 a 125 mca, Q= 115 a 50 m³/h</t>
  </si>
  <si>
    <t>43.10.210</t>
  </si>
  <si>
    <t>Conjunto motor-bomba (centrífuga) 3/4 cv, monoestágio, Hman= 10 a 16 mca, Q= 12,7 a 8 m³/h</t>
  </si>
  <si>
    <t>43.10.130</t>
  </si>
  <si>
    <t>Conjunto motor-bomba (centrífuga) 5 cv, monoestágio, Hmam= 14 a 26 mca, Q= 56 a 30 m³/h</t>
  </si>
  <si>
    <t>43.10.110</t>
  </si>
  <si>
    <t>Conjunto motor-bomba (centrífuga) 20 cv, monoestágio, Hman= 40 a 70 mca, Q= 76 a 28 m³/h</t>
  </si>
  <si>
    <t>43.10.090</t>
  </si>
  <si>
    <t>Conjunto motor-bomba (centrífuga) 10 cv, monoestágio, Hman= 24 a 36 mca, Q= 53 a 45 m³/h</t>
  </si>
  <si>
    <t>43.10.050</t>
  </si>
  <si>
    <t>Bombas centrifugas, uso geral</t>
  </si>
  <si>
    <t>43.10</t>
  </si>
  <si>
    <t>Evaporador para sistema VRF de ar condicionado, tipo cassete, capacidade de 4 TR</t>
  </si>
  <si>
    <t>43.08.043</t>
  </si>
  <si>
    <t>Evaporador para sistema VRF de ar condicionado, tipo cassete, capacidade de 3 TR</t>
  </si>
  <si>
    <t>43.08.042</t>
  </si>
  <si>
    <t>Evaporador para sistema VRF de ar condicionado, tipo cassete, capacidade de 2 TR</t>
  </si>
  <si>
    <t>43.08.041</t>
  </si>
  <si>
    <t>Evaporador para sistema VRF de ar condicionado, tipo cassete, capacidade de 1 TR</t>
  </si>
  <si>
    <t>43.08.040</t>
  </si>
  <si>
    <t>Evaporador para sistema VRF de ar condicionado, tipo piso teto, capacidade de 4 TR</t>
  </si>
  <si>
    <t>43.08.033</t>
  </si>
  <si>
    <t>Evaporador para sistema VRF de ar condicionado, tipo piso teto, capacidade de 3 TR</t>
  </si>
  <si>
    <t>43.08.032</t>
  </si>
  <si>
    <t>Evaporador para sistema VRF de ar condicionado, tipo piso teto, capacidade de 2 TR</t>
  </si>
  <si>
    <t>43.08.031</t>
  </si>
  <si>
    <t>Evaporador para sistema VRF de ar condicionado, tipo piso teto, capacidade de 1 TR</t>
  </si>
  <si>
    <t>43.08.030</t>
  </si>
  <si>
    <t>Evaporador para sistema VRF de ar condicionado, tipo parede, capacidade de 3 TR</t>
  </si>
  <si>
    <t>43.08.022</t>
  </si>
  <si>
    <t>Evaporador para sistema VRF de ar condicionado, tipo parede, capacidade de 2 TR</t>
  </si>
  <si>
    <t>43.08.021</t>
  </si>
  <si>
    <t>Evaporador para sistema VRF de ar condicionado, tipo parede, capacidade de 1 TR</t>
  </si>
  <si>
    <t>43.08.020</t>
  </si>
  <si>
    <t>Condensador para sistema VRF de ar condicionado, capacidade de 14 TR a 16 TR</t>
  </si>
  <si>
    <t>43.08.004</t>
  </si>
  <si>
    <t>Condensador para sistema VRF de ar condicionado, capacidade de 11 TR a 13 TR</t>
  </si>
  <si>
    <t>43.08.003</t>
  </si>
  <si>
    <t>Condensador para sistema VRF de ar condicionado, capacidade de 8 TR a 10 TR</t>
  </si>
  <si>
    <t>43.08.002</t>
  </si>
  <si>
    <t>Condensador para sistema VRF de ar condicionado, capacidade até 6 TR</t>
  </si>
  <si>
    <t>43.08.001</t>
  </si>
  <si>
    <t>Equipamentos para sistema VRF ar condicionado</t>
  </si>
  <si>
    <t>43.08</t>
  </si>
  <si>
    <t>Ar condicionado a frio, tipo split piso teto com capacidade de 36.000 BTU/h</t>
  </si>
  <si>
    <t>43.07.390</t>
  </si>
  <si>
    <t>Ar condicionado a frio, tipo split piso teto com capacidade de 24.000 BTU/h</t>
  </si>
  <si>
    <t>43.07.380</t>
  </si>
  <si>
    <t>Ar condicionado a frio, tipo split parede com capacidade de 30.000 BTU/h</t>
  </si>
  <si>
    <t>43.07.360</t>
  </si>
  <si>
    <t>Ar condicionado a frio, tipo split parede com capacidade de 24.000 BTU/h</t>
  </si>
  <si>
    <t>43.07.350</t>
  </si>
  <si>
    <t>Ar condicionado a frio, tipo split parede com capacidade de 18.000 BTU/h</t>
  </si>
  <si>
    <t>43.07.340</t>
  </si>
  <si>
    <t>Ar condicionado a frio, tipo split parede com capacidade de 12.000 BTU/h</t>
  </si>
  <si>
    <t>43.07.330</t>
  </si>
  <si>
    <t>Ar condicionado a frio, tipo split cassete com capacidade de 36.000 BTU/h</t>
  </si>
  <si>
    <t>43.07.320</t>
  </si>
  <si>
    <t>Ar condicionado a frio, tipo split cassete com capacidade de 24.000 BTU/h</t>
  </si>
  <si>
    <t>43.07.310</t>
  </si>
  <si>
    <t>Ar condicionado a frio, tipo split cassete com capacidade de 18.000 BTU/h</t>
  </si>
  <si>
    <t>43.07.300</t>
  </si>
  <si>
    <t>Ar condicionado a frio, tipo split piso teto com capacidade de 48.000 BTU/h</t>
  </si>
  <si>
    <t>43.07.070</t>
  </si>
  <si>
    <t>Aparelho condicionador de ar</t>
  </si>
  <si>
    <t>43.07</t>
  </si>
  <si>
    <t>Cigarra de embutir 50/60HZ até 127V, com placa</t>
  </si>
  <si>
    <t>43.06.010</t>
  </si>
  <si>
    <t>Emissores de som</t>
  </si>
  <si>
    <t>43.06</t>
  </si>
  <si>
    <t>Insuflador de ar compacto, para renovação de ar em ambientes, vazão máxima 93 m³/h</t>
  </si>
  <si>
    <t>43.05.100</t>
  </si>
  <si>
    <t>Exaustor elétrico em plástico, vazão de 150 a 190m³/h</t>
  </si>
  <si>
    <t>43.05.030</t>
  </si>
  <si>
    <t>Exaustor, ventilador e circulador de ar</t>
  </si>
  <si>
    <t>43.05</t>
  </si>
  <si>
    <t>Torneira elétrica</t>
  </si>
  <si>
    <t>43.04.020</t>
  </si>
  <si>
    <t>Torneiras eletricas</t>
  </si>
  <si>
    <t>43.04</t>
  </si>
  <si>
    <t>Reservatório térmico horizontal em aço inoxidável AISI 304, capacidade de 500 litros</t>
  </si>
  <si>
    <t>43.03.550</t>
  </si>
  <si>
    <t>Coletor em alumínio para sistema de aquecimento solar com área coletora até 2,00 m²</t>
  </si>
  <si>
    <t>43.03.510</t>
  </si>
  <si>
    <t>Coletor em alumínio para sistema de aquecimento solar com área coletora até 1,60 m²</t>
  </si>
  <si>
    <t>43.03.500</t>
  </si>
  <si>
    <t>Sistema de aquecimento de passagem a gás com sistema misturador para abastecimento de até 08 duchas</t>
  </si>
  <si>
    <t>43.03.220</t>
  </si>
  <si>
    <t>Aquecedor de passagem elétrico individual, baixa pressão - 5.000 W / 6.400 W</t>
  </si>
  <si>
    <t>43.03.212</t>
  </si>
  <si>
    <t>Aquecedor a gás de acumulação, capacidade 500 l</t>
  </si>
  <si>
    <t>43.03.130</t>
  </si>
  <si>
    <t>Aquecedor a gás de acumulação, capacidade 300 l</t>
  </si>
  <si>
    <t>43.03.050</t>
  </si>
  <si>
    <t>Aquecedores</t>
  </si>
  <si>
    <t>43.03</t>
  </si>
  <si>
    <t>Ducha eletrônica de 6.800W até 7.900 W / 220 V</t>
  </si>
  <si>
    <t>43.02.180</t>
  </si>
  <si>
    <t>Chuveiro lava-olhos, acionamento manual, tubulação em ferro galvanizado com pintura epóxi cor verde</t>
  </si>
  <si>
    <t>43.02.160</t>
  </si>
  <si>
    <t>Chuveiro elétrico de 5.500 W / 220 V em PVC</t>
  </si>
  <si>
    <t>43.02.140</t>
  </si>
  <si>
    <t>Chuveiro frio em PVC, com registro e tubo de ligação acoplados</t>
  </si>
  <si>
    <t>43.02.122</t>
  </si>
  <si>
    <t>Chuveiro com jato regulável em metal com acabamento cromado</t>
  </si>
  <si>
    <t>43.02.100</t>
  </si>
  <si>
    <t>Chuveiro elétrico de 6.500W / 220V com resistência blindada</t>
  </si>
  <si>
    <t>43.02.080</t>
  </si>
  <si>
    <t>Chuveiro com válvula de acionamento antivandalismo, DN= 3/4´</t>
  </si>
  <si>
    <t>43.02.070</t>
  </si>
  <si>
    <t>Chuveiro frio em PVC, diâmetro de 10 cm</t>
  </si>
  <si>
    <t>43.02.010</t>
  </si>
  <si>
    <t>Chuveiros</t>
  </si>
  <si>
    <t>43.02</t>
  </si>
  <si>
    <t>Purificador de pressão elétrico em chapa eletrozincado pré-pintada e tampo em aço inoxidável, tipo coluna, capacidade de refrigeração de 2 l/h - conjugado</t>
  </si>
  <si>
    <t>43.01.032</t>
  </si>
  <si>
    <t>Purificador de pressão elétrico em chapa eletrozincado pré-pintada e tampo em aço inoxidável, tipo coluna, capacidade de refrigeração de 2 l/h - simples</t>
  </si>
  <si>
    <t>43.01.012</t>
  </si>
  <si>
    <t>Bebedouros</t>
  </si>
  <si>
    <t>43.01</t>
  </si>
  <si>
    <t>APARELHOS ELETRICOS, HIDRAULICOS E A GAS.</t>
  </si>
  <si>
    <t>43</t>
  </si>
  <si>
    <t>Solda exotérmica conexão cabo-superfície de aço, bitola do cabo de 50mm² a 95mm²</t>
  </si>
  <si>
    <t>42.20.320</t>
  </si>
  <si>
    <t>Solda exotérmica conexão cabo-superfície de aço, bitola do cabo de 16mm² a 35mm²</t>
  </si>
  <si>
    <t>42.20.310</t>
  </si>
  <si>
    <t>Solda exotérmica conexão cabo-terminal com duas fixações, bitola do cabo de 25mm² a 50mm² para terminal 3x25</t>
  </si>
  <si>
    <t>42.20.300</t>
  </si>
  <si>
    <t>Solda exotérmica conexão cabo-ferro de construção com cabo em X sobreposto, bitola do cabo de 35mm² a 70mm² para haste de 3/8"</t>
  </si>
  <si>
    <t>42.20.290</t>
  </si>
  <si>
    <t>Solda exotérmica conexão cabo-ferro de construção com cabo em X sobreposto, bitola do cabo de 35mm² a 70mm² para haste de 5/8"</t>
  </si>
  <si>
    <t>42.20.280</t>
  </si>
  <si>
    <t>Solda exotérmica conexão cabo-ferro de construção com cabo paralelo, bitola do cabo de 50mm² a 70mm² para haste de 5/8" e 3/4"</t>
  </si>
  <si>
    <t>42.20.270</t>
  </si>
  <si>
    <t>Solda exotérmica conexão cabo-ferro de construção com cabo paralelo, bitola do cabo de 35mm² para haste de 5/8" e 3/4"</t>
  </si>
  <si>
    <t>42.20.260</t>
  </si>
  <si>
    <t>Solda exotérmica conexão cabo-haste no topo, bitola do cabo de 50mm² a 95mm² para haste de 5/8" e 3/4"</t>
  </si>
  <si>
    <t>42.20.250</t>
  </si>
  <si>
    <t>Solda exotérmica conexão cabo-haste no topo, bitola do cabo de 25mm² a 35mm² para haste de 5/8"</t>
  </si>
  <si>
    <t>42.20.240</t>
  </si>
  <si>
    <t>Solda exotérmica conexão cabo-haste na lateral, bitola do cabo de 25mm² a 70mm² para haste de 5/8" e 3/4"</t>
  </si>
  <si>
    <t>42.20.230</t>
  </si>
  <si>
    <t>Solda exotérmica conexão cabo-haste em T, bitola do cabo de 50mm² a 95mm² para haste de 5/8" e 3/4"</t>
  </si>
  <si>
    <t>42.20.220</t>
  </si>
  <si>
    <t>Solda exotérmica conexão cabo-haste em T, bitola do cabo de 35mm² para haste de 5/8" e 3/4"</t>
  </si>
  <si>
    <t>42.20.210</t>
  </si>
  <si>
    <t>Solda exotérmica conexão cabo-haste em X sobreposto, bitola do cabo de 35mm² a 50mm² para haste de 5/8" e 3/4"</t>
  </si>
  <si>
    <t>42.20.190</t>
  </si>
  <si>
    <t>Solda exotérmica conexão cabo-cabo horizontal reto, bitola do cabo de 16mm² a 70mm²</t>
  </si>
  <si>
    <t>42.20.170</t>
  </si>
  <si>
    <t>Solda exotérmica conexão cabo-cabo horizontal em T, bitola do cabo de 50-50mm² a 95-50mm²</t>
  </si>
  <si>
    <t>42.20.160</t>
  </si>
  <si>
    <t>Solda exotérmica conexão cabo-cabo horizontal em T, bitola do cabo de 16-16mm² a 50-35mm², 70-35mm² e 95-35mm²</t>
  </si>
  <si>
    <t>42.20.150</t>
  </si>
  <si>
    <t>Solda exotérmica conexão cabo-cabo horizontal em X sobreposto, bitola do cabo de 50-50mm² a 95-50mm²</t>
  </si>
  <si>
    <t>42.20.130</t>
  </si>
  <si>
    <t>Solda exotérmica conexão cabo-cabo horizontal em X sobreposto, bitola do cabo de 35-35mm² a 50-35mm²</t>
  </si>
  <si>
    <t>42.20.120</t>
  </si>
  <si>
    <t>Solda exotérmica conexão cabo-cabo horizontal em X, bitola do cabo de 50-25mm² a 95-50mm²</t>
  </si>
  <si>
    <t>42.20.090</t>
  </si>
  <si>
    <t>Solda exotérmica conexão cabo-cabo horizontal em X, bitola do cabo de 16-16mm² a 35-35mm²</t>
  </si>
  <si>
    <t>42.20.080</t>
  </si>
  <si>
    <t>Reparos, conservacoes e complementos - GRUPO 42</t>
  </si>
  <si>
    <t>42.20</t>
  </si>
  <si>
    <t>Malha fechada pré-fabricada em fio de cobre de 16mm e mesch 30 x 30cm para aterramento</t>
  </si>
  <si>
    <t>42.05.650</t>
  </si>
  <si>
    <t>Conector tipo ´X´ para aterramento de telas, acabamento estanhado, para cabo de 16 - 50 mm²</t>
  </si>
  <si>
    <t>42.05.630</t>
  </si>
  <si>
    <t>Terminal estanhado com 2 furos e 1 compressão - 50 mm²</t>
  </si>
  <si>
    <t>42.05.620</t>
  </si>
  <si>
    <t>Terminal estanhado com 1 furo e 1 compressão - 50 mm²</t>
  </si>
  <si>
    <t>42.05.590</t>
  </si>
  <si>
    <t>Terminal estanhado com 1 furo e 1 compressão - 35 mm²</t>
  </si>
  <si>
    <t>42.05.580</t>
  </si>
  <si>
    <t>Terminal estanhado com 1 furo e 1 compressão - 16 mm²</t>
  </si>
  <si>
    <t>42.05.570</t>
  </si>
  <si>
    <t>Cordoalha flexível "Jumpers" de 25 x 300 mm, com 4 furos de 11 mm</t>
  </si>
  <si>
    <t>42.05.560</t>
  </si>
  <si>
    <t>Cordoalha flexível "Jumpers" de 25 x 235 mm, com 4 furos de 11 mm</t>
  </si>
  <si>
    <t>42.05.550</t>
  </si>
  <si>
    <t>42.05.542</t>
  </si>
  <si>
    <t>Suporte para fixação de fita de alumínio 7/8´ x 1/8´, com base plana</t>
  </si>
  <si>
    <t>42.05.520</t>
  </si>
  <si>
    <t>Suporte para fixação de fita de alumínio 7/8´ x 1/8´ e/ou cabo de cobre nu, com base ondulada</t>
  </si>
  <si>
    <t>42.05.510</t>
  </si>
  <si>
    <t>Conector com rabicho e porca em latão para cabo de 16 a 35 mm²</t>
  </si>
  <si>
    <t>42.05.450</t>
  </si>
  <si>
    <t>Barra condutora chata em alumínio de 7/8´ x 1/8´, inclusive acessórios de fixação</t>
  </si>
  <si>
    <t>42.05.440</t>
  </si>
  <si>
    <t>Suporte para fixação de terminal aéreo e/ou de cabo de cobre nu, com base ondulada</t>
  </si>
  <si>
    <t>42.05.410</t>
  </si>
  <si>
    <t>Presilha em latão para cabos de 16 até 50 mm²</t>
  </si>
  <si>
    <t>42.05.390</t>
  </si>
  <si>
    <t>Caixa de equalização, de embutir, em aço com barramento, de 200 x 200 mm e tampa</t>
  </si>
  <si>
    <t>42.05.380</t>
  </si>
  <si>
    <t>Caixa de equalização, de embutir, em aço com barramento, de 400 x 400 mm e tampa</t>
  </si>
  <si>
    <t>42.05.370</t>
  </si>
  <si>
    <t>Barra condutora chata em cobre de 3/4´ x 3/16´, inclusive acessórios de fixação</t>
  </si>
  <si>
    <t>42.05.340</t>
  </si>
  <si>
    <t>Caixa de inspeção do terra cilíndrica em PVC rígido, diâmetro de 300 mm - h= 600 mm</t>
  </si>
  <si>
    <t>42.05.330</t>
  </si>
  <si>
    <t>Caixa de inspeção do terra cilíndrica em PVC rígido, diâmetro de 300 mm - h= 400 mm</t>
  </si>
  <si>
    <t>42.05.320</t>
  </si>
  <si>
    <t>Caixa de inspeção do terra cilíndrica em PVC rígido, diâmetro de 300 mm - h= 250 mm</t>
  </si>
  <si>
    <t>42.05.310</t>
  </si>
  <si>
    <t>Tampa para caixa de inspeção cilíndrica, aço galvanizado</t>
  </si>
  <si>
    <t>42.05.300</t>
  </si>
  <si>
    <t>Suporte para fixação de terminal aéreo e/ou de cabo de cobre nu, com base plana</t>
  </si>
  <si>
    <t>42.05.290</t>
  </si>
  <si>
    <t>Conector em latão estanhado para cabos de 16 a 50 mm² e vergalhões até 3/8´</t>
  </si>
  <si>
    <t>42.05.270</t>
  </si>
  <si>
    <t>Suporte para tubo de proteção com grapa para chumbar, diâmetro 2´</t>
  </si>
  <si>
    <t>42.05.260</t>
  </si>
  <si>
    <t>Barra condutora chata em alumínio de 3/4´ x 1/4´, inclusive acessórios de fixação</t>
  </si>
  <si>
    <t>42.05.250</t>
  </si>
  <si>
    <t>Suporte para tubo de proteção com chapa de encosto, diâmetro 2´</t>
  </si>
  <si>
    <t>42.05.240</t>
  </si>
  <si>
    <t>Clips de fixação para vergalhão em aço galvanizado de 3/8´</t>
  </si>
  <si>
    <t>42.05.230</t>
  </si>
  <si>
    <t>Mastro para sinalizador de obstáculo, de 1,5 m x 3/4´</t>
  </si>
  <si>
    <t>42.05.220</t>
  </si>
  <si>
    <t>Haste de aterramento de 5/8´ x 3 m</t>
  </si>
  <si>
    <t>42.05.210</t>
  </si>
  <si>
    <t>Haste de aterramento de 5/8" x 2,4 m</t>
  </si>
  <si>
    <t>42.05.200</t>
  </si>
  <si>
    <t>Haste de aterramento de 3/4´ x 3 m</t>
  </si>
  <si>
    <t>42.05.190</t>
  </si>
  <si>
    <t>Esticador em latão para cabo de cobre</t>
  </si>
  <si>
    <t>42.05.180</t>
  </si>
  <si>
    <t>Vergalhão liso de aço galvanizado, diâmetro de 3/8´</t>
  </si>
  <si>
    <t>42.05.170</t>
  </si>
  <si>
    <t>Conector olhal cabo/haste de 5/8´</t>
  </si>
  <si>
    <t>42.05.160</t>
  </si>
  <si>
    <t>Conector olhal cabo/haste de 3/4´</t>
  </si>
  <si>
    <t>42.05.140</t>
  </si>
  <si>
    <t>Conector de emenda em latão para cabo de até 50 mm² com 4 parafusos</t>
  </si>
  <si>
    <t>42.05.120</t>
  </si>
  <si>
    <t>Conector cabo/haste de 3/4´</t>
  </si>
  <si>
    <t>42.05.110</t>
  </si>
  <si>
    <t>Caixa de inspeção suspensa</t>
  </si>
  <si>
    <t>42.05.100</t>
  </si>
  <si>
    <t>Sinalizador de obstáculo duplo, com célula fotoelétrica</t>
  </si>
  <si>
    <t>42.05.070</t>
  </si>
  <si>
    <t>Sinalizador de obstáculo simples, com célula fotoelétrica</t>
  </si>
  <si>
    <t>42.05.050</t>
  </si>
  <si>
    <t>Sinalizador de obstáculo duplo, sem célula fotoelétrica</t>
  </si>
  <si>
    <t>42.05.030</t>
  </si>
  <si>
    <t>Braçadeira para fixação do aparelho sinalizador para mastro de diâmetro 2´</t>
  </si>
  <si>
    <t>42.05.020</t>
  </si>
  <si>
    <t>Sinalizador de obstáculo simples, sem célula fotoelétrica</t>
  </si>
  <si>
    <t>42.05.010</t>
  </si>
  <si>
    <t>Componentes para cabo de descida</t>
  </si>
  <si>
    <t>42.05</t>
  </si>
  <si>
    <t>Suporte porta bandeira reforçado para mastro de diâmetro 2´</t>
  </si>
  <si>
    <t>42.04.160</t>
  </si>
  <si>
    <t>Suporte porta bandeira simples para mastro de diâmetro 2´</t>
  </si>
  <si>
    <t>42.04.140</t>
  </si>
  <si>
    <t>Mastro simples galvanizado de diâmetro 2´</t>
  </si>
  <si>
    <t>42.04.120</t>
  </si>
  <si>
    <t>Contraventagem com cabo para mastro de diâmetro 2´</t>
  </si>
  <si>
    <t>42.04.080</t>
  </si>
  <si>
    <t>Base para mastro de diâmetro 2´</t>
  </si>
  <si>
    <t>42.04.060</t>
  </si>
  <si>
    <t>Apoio para mastro de diâmetro 2´</t>
  </si>
  <si>
    <t>42.04.040</t>
  </si>
  <si>
    <t>Braçadeira de contraventagem para mastro de diâmetro 2´</t>
  </si>
  <si>
    <t>42.04.020</t>
  </si>
  <si>
    <t>Componentes de sustentacao para mastro galvanizado</t>
  </si>
  <si>
    <t>42.04</t>
  </si>
  <si>
    <t>Isolador galvanizado para mastro de diâmetro 2´, reforçado com 2 descidas</t>
  </si>
  <si>
    <t>42.03.080</t>
  </si>
  <si>
    <t>Isolador galvanizado para mastro de diâmetro 2´, reforçado com 1 descida</t>
  </si>
  <si>
    <t>42.03.060</t>
  </si>
  <si>
    <t>Isolador galvanizado para mastro de diâmetro 2´, simples com 2 descidas</t>
  </si>
  <si>
    <t>42.03.040</t>
  </si>
  <si>
    <t>Isolador galvanizado para mastro de diâmetro 2´, simples com 1 descida</t>
  </si>
  <si>
    <t>42.03.020</t>
  </si>
  <si>
    <t>Isolador galvanizado para mastro</t>
  </si>
  <si>
    <t>42.03</t>
  </si>
  <si>
    <t>Isolador galvanizado uso geral, reforçado com calha para telha ondulada</t>
  </si>
  <si>
    <t>42.02.100</t>
  </si>
  <si>
    <t>Isolador galvanizado uso geral, simples com calha para telha ondulada</t>
  </si>
  <si>
    <t>42.02.080</t>
  </si>
  <si>
    <t>Isolador galvanizado uso geral, reforçado com chapa de encosto</t>
  </si>
  <si>
    <t>42.02.060</t>
  </si>
  <si>
    <t>Isolador galvanizado uso geral, simples com chapa de encosto</t>
  </si>
  <si>
    <t>42.02.040</t>
  </si>
  <si>
    <t>Isolador galvanizado uso geral, reforçado para fixação a 90°</t>
  </si>
  <si>
    <t>42.02.020</t>
  </si>
  <si>
    <t>Isolador galvanizado uso geral, simples com rosca mecânica</t>
  </si>
  <si>
    <t>42.02.010</t>
  </si>
  <si>
    <t>Isolador galvanizado uso geral</t>
  </si>
  <si>
    <t>42.02</t>
  </si>
  <si>
    <t>Captor tipo terminal aéreo, h= 600 mm, diâmetro de 3/8´ galvanizado a fogo</t>
  </si>
  <si>
    <t>42.01.098</t>
  </si>
  <si>
    <t>Captor tipo terminal aéreo, h= 250 mm, diâmetro de 3/8´ galvanizado a fogo</t>
  </si>
  <si>
    <t>42.01.096</t>
  </si>
  <si>
    <t>Captor tipo terminal aéreo, h= 300 mm, diâmetro de 1/4´ em cobre</t>
  </si>
  <si>
    <t>42.01.090</t>
  </si>
  <si>
    <t>Captor tipo terminal aéreo, h= 300 mm em alumínio</t>
  </si>
  <si>
    <t>42.01.086</t>
  </si>
  <si>
    <t>42.01.080</t>
  </si>
  <si>
    <t>Luva de redução galvanizada de 2´ x 3/4´</t>
  </si>
  <si>
    <t>42.01.060</t>
  </si>
  <si>
    <t>Captor tipo Franklin, h= 300 mm, 4 pontos, 2 descidas, acabamento cromado</t>
  </si>
  <si>
    <t>42.01.040</t>
  </si>
  <si>
    <t>Captor tipo Franklin, h= 300 mm, 4 pontos, 1 descida, acabamento cromado</t>
  </si>
  <si>
    <t>42.01.020</t>
  </si>
  <si>
    <t>Complementos para para-raios</t>
  </si>
  <si>
    <t>42.01</t>
  </si>
  <si>
    <t>PARA-RAIOS PARA EDIFICACAO</t>
  </si>
  <si>
    <t>42</t>
  </si>
  <si>
    <t>Projetor LED retangular, potência de 30 W, fluxo luminoso de 2250 a 2400 lm, temperatura cor 6.500 K, bivolt</t>
  </si>
  <si>
    <t>41.31.101</t>
  </si>
  <si>
    <t>Luminária LED redonda de sobrepor com difusor translucido, 4000 K, fluxo luminoso de 1900 a 2000 lm, potência de 17 W a 19 W</t>
  </si>
  <si>
    <t>41.31.087</t>
  </si>
  <si>
    <t>Luminária LED redonda de embutir com difusor translúcido, 4000 K, fluxo luminoso de 800 a 1060 lm, potência de 9 W a 12 W</t>
  </si>
  <si>
    <t>41.31.080</t>
  </si>
  <si>
    <t>Luminária LED quadrada de sobrepor com difusor prismático translúcido, 4000 K, fluxo luminoso de 1363 a 1800 lm, potência de 15 W a 24 W</t>
  </si>
  <si>
    <t>41.31.070</t>
  </si>
  <si>
    <t>Luminária LED retangular de sobrepor com difusor translúcido, 4000 K, fluxo luminoso de 3690 a 4800 lm, potência de 35 W a 41 W</t>
  </si>
  <si>
    <t>41.31.040</t>
  </si>
  <si>
    <t>Iluminacao LED</t>
  </si>
  <si>
    <t>41.31</t>
  </si>
  <si>
    <t>Recolocação de lâmpada</t>
  </si>
  <si>
    <t>41.20.130</t>
  </si>
  <si>
    <t>Recolocação de reator</t>
  </si>
  <si>
    <t>41.20.120</t>
  </si>
  <si>
    <t>Plafon plástico e/ou PVC para acabamento de ponto de luz, com soquete E-27 para lâmpada fluorescente compacta</t>
  </si>
  <si>
    <t>41.20.080</t>
  </si>
  <si>
    <t>Recolocação de aparelhos de iluminação ou projetores fixos em teto, piso ou parede</t>
  </si>
  <si>
    <t>41.20.020</t>
  </si>
  <si>
    <t>Reparos, conservacoes e complementos - GRUPO 41</t>
  </si>
  <si>
    <t>41.20</t>
  </si>
  <si>
    <t>Luminária redonda de embutir, com foco orientável e acessório antiofuscante, para 1 lâmpada dicroica de 50 W</t>
  </si>
  <si>
    <t>41.15.170</t>
  </si>
  <si>
    <t>Aparelho de iluminacao interna decorativa</t>
  </si>
  <si>
    <t>41.15</t>
  </si>
  <si>
    <t>Luminária hermética de sobrepor, com difusor em policarbonato, para lâmpadas de 2 x 28 W/32 W/54 W</t>
  </si>
  <si>
    <t>41.14.792</t>
  </si>
  <si>
    <t>Luminária retangular de embutir tipo calha aberta com refletor assimétrico em alumínio de alto brilho para 2 lâmpadas tubulares de 28 W/54 W</t>
  </si>
  <si>
    <t>41.14.790</t>
  </si>
  <si>
    <t>Luminária retangular de embutir assimétrica para 1 lâmpada fluorescente tubular de 14 W</t>
  </si>
  <si>
    <t>41.14.740</t>
  </si>
  <si>
    <t>Luminária redonda de embutir com refletor em alumínio jateado e difusor em vidro para 2 lâmpadas fluorescentes compactas duplas de 18 W/26 W</t>
  </si>
  <si>
    <t>41.14.730</t>
  </si>
  <si>
    <t>Luminária triangular de sobrepor tipo arandela para fluorescente compacta de 15 W/20 W/23 W</t>
  </si>
  <si>
    <t>41.14.670</t>
  </si>
  <si>
    <t>Luminária retangular de embutir tipo calha aberta com refletor em alumínio de alto brilho para 2 lâmpadas tubulares de 28 W/54 W</t>
  </si>
  <si>
    <t>41.14.640</t>
  </si>
  <si>
    <t>Luminária retangular de sobrepor tipo calha aberta com refletor e aletas parabólicas para 2 lâmpadas fluorescentes tubulares 28 W/54 W</t>
  </si>
  <si>
    <t>41.14.620</t>
  </si>
  <si>
    <t>Luminária industrial pendente tipo calha aberta instalação em perfilado para 1 ou 2 lâmpadas tubulares 28 W/54 W</t>
  </si>
  <si>
    <t>41.14.600</t>
  </si>
  <si>
    <t>Luminária industrial pendente tipo calha aberta instalação em perfilado para 1 ou 2 lâmpadas fluorescentes tubulares 14 W</t>
  </si>
  <si>
    <t>41.14.590</t>
  </si>
  <si>
    <t>Luminária retangular de embutir tipo calha aberta com aletas parabólicas para 2 lâmpadas fluorescentes tubulares de 28 W/54 W</t>
  </si>
  <si>
    <t>41.14.560</t>
  </si>
  <si>
    <t>Luminária redonda de sobrepor com difusor em vidro temperado jateado para 1 ou 2 lâmpadas fluorescentes compactas de 18 W/26 W</t>
  </si>
  <si>
    <t>41.14.530</t>
  </si>
  <si>
    <t>Luminária quadrada de embutir tipo calha aberta, com refletor e aleta parabólicas em alumínio de alto brilho, para 4 lâmpadas fluorescentes de 14 W/16 W/18 W</t>
  </si>
  <si>
    <t>41.14.430</t>
  </si>
  <si>
    <t>Luminária retangular de sobrepor tipo calha aberta, com refletor em alumínio de alto brilho, para 2 lâmpadas tubulares 32 W/36 W</t>
  </si>
  <si>
    <t>41.14.390</t>
  </si>
  <si>
    <t>Luminária quadrada de embutir tipo calha aberta com aletas planas, para 2 lâmpadas fluorescentes compactas de 18 W/26 W</t>
  </si>
  <si>
    <t>41.14.210</t>
  </si>
  <si>
    <t>Luminária retangular de sobrepor tipo calha fechada, com difusor translúcido, para 2 lâmpadas fluorescentes de 28 W/32 W/36 W/54 W</t>
  </si>
  <si>
    <t>41.14.090</t>
  </si>
  <si>
    <t>Luminária retangular de sobrepor tipo calha aberta, para 2 lâmpadas fluorescentes tubulares de 32 W</t>
  </si>
  <si>
    <t>41.14.070</t>
  </si>
  <si>
    <t>Luminária retangular de embutir tipo calha fechada, com difusor plano, para 2 lâmpadas fluorescentes tubulares de 28 W/32 W/36 W/54 W</t>
  </si>
  <si>
    <t>41.14.020</t>
  </si>
  <si>
    <t>Aparelho de iluminacao comercial e industrial</t>
  </si>
  <si>
    <t>41.14</t>
  </si>
  <si>
    <t>Luminária blindada oval de sobrepor ou arandela, para lâmpada fluorescentes compacta</t>
  </si>
  <si>
    <t>41.13.200</t>
  </si>
  <si>
    <t>Luminária blindada tipo arandela de 45º e 90º, para lâmpada LED</t>
  </si>
  <si>
    <t>41.13.102</t>
  </si>
  <si>
    <t>Luminária blindada de sobrepor ou pendente em calha fechada, para 2 lâmpadas fluorescentes de 32 W/36 W/40 W</t>
  </si>
  <si>
    <t>41.13.050</t>
  </si>
  <si>
    <t>Aparelho de iluminacao a prova de tempo, gases e vapores</t>
  </si>
  <si>
    <t>41.13</t>
  </si>
  <si>
    <t>Projetor LED modular, fluxo luminoso de 26294 lm, eficiência mínima de 125 l/W - 150 W/200 W</t>
  </si>
  <si>
    <t>41.12.210</t>
  </si>
  <si>
    <t>Aparelho de iluminacao de longo alcance e especifica</t>
  </si>
  <si>
    <t>41.12</t>
  </si>
  <si>
    <t>Luminária pública LED retangular para poste, fluxo luminoso de 6250 a 6674 lm, eficiência mínima 113 lm/W - potência 40 W/59 W</t>
  </si>
  <si>
    <t>41.11.721</t>
  </si>
  <si>
    <t>Luminária LED redonda de embutir para parede ou piso, área interna ou externa, bivolt - potência 6 W</t>
  </si>
  <si>
    <t>41.11.712</t>
  </si>
  <si>
    <t>Luminária LED retangular para parede ou piso, fluxo luminoso de 11838 a 12150 lm, eficiência mínima 107 lm/W - potência de 86 W/120 W</t>
  </si>
  <si>
    <t>41.11.711</t>
  </si>
  <si>
    <t>Luminária LED retangular para poste, fluxo luminoso de 36000 lm, eficiência mínima 180 lm/W - potência de 200 W</t>
  </si>
  <si>
    <t>41.11.707</t>
  </si>
  <si>
    <t>Luminária LED retangular para poste, fluxo luminoso de 18000 lm, eficiência mínima 180 lm/W - potência de 100 W</t>
  </si>
  <si>
    <t>41.11.704</t>
  </si>
  <si>
    <t>Luminária pública LED retangular para poste, fluxo luminoso de 14200 a 18000 lm, eficiência mínima de 120 lm/W - potência de 100 W/120 W</t>
  </si>
  <si>
    <t>41.11.703</t>
  </si>
  <si>
    <t>Luminária LED solar integrada para poste, fluxo luminoso de 8000 lm, eficiência mínima de 130,5 lm/W - potência de 80 W</t>
  </si>
  <si>
    <t>41.11.702</t>
  </si>
  <si>
    <t>Suporte tubular de fixação em poste para 2 luminárias tipo pétala</t>
  </si>
  <si>
    <t>41.11.450</t>
  </si>
  <si>
    <t>Suporte tubular de fixação em poste para 1 luminária tipo pétala</t>
  </si>
  <si>
    <t>41.11.440</t>
  </si>
  <si>
    <t>Luminária LED retangular para poste, fluxo luminoso de 5000 a 5500 lm - potência de 50W</t>
  </si>
  <si>
    <t>41.11.116</t>
  </si>
  <si>
    <t>Luminária retangular tipo arandela externa para 2 lâmpadas, com difusor em polietileno ou vidro leitoso</t>
  </si>
  <si>
    <t>41.11.115</t>
  </si>
  <si>
    <t>Luminária retangular fechada para iluminação externa em poste, tipo pétala pequena</t>
  </si>
  <si>
    <t>41.11.110</t>
  </si>
  <si>
    <t>Luminária retangular fechada para iluminação externa em poste, tipo pétala grande</t>
  </si>
  <si>
    <t>41.11.100</t>
  </si>
  <si>
    <t>Luminária LED de embutir para caixa de luz 4 x 2cm, para uso externo, tipo balizador de 3 W</t>
  </si>
  <si>
    <t>41.11.094</t>
  </si>
  <si>
    <t>Luminária com corpo em tubo de alumínio tipo balizador para uso externo</t>
  </si>
  <si>
    <t>41.11.090</t>
  </si>
  <si>
    <t>Luminária fechada para iluminação pública tipo pétala pequena</t>
  </si>
  <si>
    <t>41.11.060</t>
  </si>
  <si>
    <t>Aparelho de iluminacao publica e decorativa</t>
  </si>
  <si>
    <t>41.11</t>
  </si>
  <si>
    <t>Poste telecônico reto em aço SAE 1010/1020 galvanizado a fogo, altura de 4,00 m</t>
  </si>
  <si>
    <t>41.10.500</t>
  </si>
  <si>
    <t>Poste telecônico reto em aço SAE 1010/1020 galvanizado a fogo, com base, altura de 7,00 m</t>
  </si>
  <si>
    <t>41.10.490</t>
  </si>
  <si>
    <t>Poste telecônico reto em aço SAE 1010/1020 galvanizado a fogo, altura de 6,00 m</t>
  </si>
  <si>
    <t>41.10.430</t>
  </si>
  <si>
    <t>Poste telecônico em aço SAE 1010/1020 galvanizado a fogo, com espera para duas luminárias, altura de 3,00 m</t>
  </si>
  <si>
    <t>41.10.410</t>
  </si>
  <si>
    <t>Poste telecônico em aço SAE 1010/1020 galvanizado a fogo, com espera para uma luminária, altura de 3,00 m</t>
  </si>
  <si>
    <t>41.10.400</t>
  </si>
  <si>
    <t>Poste telecônico reto em aço SAE 1010/1020 galvanizado a fogo, altura de 8,00 m</t>
  </si>
  <si>
    <t>41.10.340</t>
  </si>
  <si>
    <t>Poste telecônico reto em aço SAE 1010/1020 galvanizado a fogo, altura de 10,00 m</t>
  </si>
  <si>
    <t>41.10.330</t>
  </si>
  <si>
    <t>Poste telecônico curvo em aço SAE 1010/1020 galvanizado a fogo, altura de 8,00 m</t>
  </si>
  <si>
    <t>41.10.260</t>
  </si>
  <si>
    <t>Cruzeta reforçada em ferro galvanizado para fixação de duas luminárias</t>
  </si>
  <si>
    <t>41.10.080</t>
  </si>
  <si>
    <t>Cruzeta reforçada em ferro galvanizado para fixação de quatro luminárias</t>
  </si>
  <si>
    <t>41.10.070</t>
  </si>
  <si>
    <t>Braço em tubo de ferro galvanizado de 1" x 1,00 m para fixação de uma luminária</t>
  </si>
  <si>
    <t>41.10.060</t>
  </si>
  <si>
    <t>Postes e acessorios</t>
  </si>
  <si>
    <t>41.10</t>
  </si>
  <si>
    <t>Reator eletrônico de alto fator de potência com partida instantânea, para 2 lâmpadas fluorescentes compactas "2U", base G24q-3, 26 W - 220 V</t>
  </si>
  <si>
    <t>41.09.890</t>
  </si>
  <si>
    <t>Reator eletrônico de alto fator de potência com partida instantânea, para uma lâmpada fluorescente compacta "2U", base G24q-3, 26 W - 220 V</t>
  </si>
  <si>
    <t>41.09.870</t>
  </si>
  <si>
    <t>Reator eletrônico de alto fator de potência com partida instantânea, para 2 lâmpadas fluorescentes tubulares "HO", base bipino bilateral, 110 W - 220 V</t>
  </si>
  <si>
    <t>41.09.830</t>
  </si>
  <si>
    <t>Reator eletrônico de alto fator de potência com partida instantânea, para 2 lâmpadas fluorescentes tubulares, base bipino bilateral, 32 W - 127 V / 220 V</t>
  </si>
  <si>
    <t>41.09.750</t>
  </si>
  <si>
    <t>Reator eletrônico de alto fator de potência com partida instantânea, para 2 lâmpadas fluorescentes tubulares, base bipino bilateral, 28 W - 127 V / 220 V</t>
  </si>
  <si>
    <t>41.09.740</t>
  </si>
  <si>
    <t>Reator eletrônico de alto fator de potência com partida instantânea, para 2 lâmpadas fluorescentes tubulares, base bipino bilateral, 16 W - 127 V / 220 V</t>
  </si>
  <si>
    <t>41.09.720</t>
  </si>
  <si>
    <t>Reator e equipamentos para lampada fluorescente</t>
  </si>
  <si>
    <t>41.09</t>
  </si>
  <si>
    <t>Transformador eletrônico para lâmpada halógena dicroica de 50 W - 220 V</t>
  </si>
  <si>
    <t>41.08.010</t>
  </si>
  <si>
    <t>Reator e equipamentos para lampada de descarga de alta potencia</t>
  </si>
  <si>
    <t>41.08</t>
  </si>
  <si>
    <t>Lâmpada fluorescente compacta "2U", base G-24Q-3 de 26 W</t>
  </si>
  <si>
    <t>41.07.860</t>
  </si>
  <si>
    <t>Lâmpada fluorescente compacta "2U", base G-24D-3 de 26 W</t>
  </si>
  <si>
    <t>41.07.820</t>
  </si>
  <si>
    <t>Lâmpada fluorescente compacta "2U", base G-24D-2 de 18 W</t>
  </si>
  <si>
    <t>41.07.810</t>
  </si>
  <si>
    <t>Lâmpada fluorescente compacta "1U", base G-23 de 9 W</t>
  </si>
  <si>
    <t>41.07.800</t>
  </si>
  <si>
    <t>Lâmpada fluorescente compacta eletrônica "3U", base E27 de 25 W - 110 ou 220 V</t>
  </si>
  <si>
    <t>41.07.450</t>
  </si>
  <si>
    <t>Lâmpada fluorescente compacta eletrônica "3U", base E27 de 20 W - 110 ou 220 V</t>
  </si>
  <si>
    <t>41.07.430</t>
  </si>
  <si>
    <t>Lâmpada fluorescente tubular, base bipino bilateral de 32 W, com camada trifósforo</t>
  </si>
  <si>
    <t>41.07.200</t>
  </si>
  <si>
    <t>Lâmpada fluorescente tubular, base bipino bilateral de 32 W</t>
  </si>
  <si>
    <t>41.07.070</t>
  </si>
  <si>
    <t>Lâmpada fluorescente tubular, base bipino bilateral de 28 W</t>
  </si>
  <si>
    <t>41.07.060</t>
  </si>
  <si>
    <t>Lâmpada fluorescente tubular, base bipino bilateral de 20 W</t>
  </si>
  <si>
    <t>41.07.050</t>
  </si>
  <si>
    <t>Lâmpada fluorescente tubular, base bipino bilateral de 16 W</t>
  </si>
  <si>
    <t>41.07.030</t>
  </si>
  <si>
    <t>Lampada fluorescente</t>
  </si>
  <si>
    <t>41.07</t>
  </si>
  <si>
    <t>Lâmpada halógena tubular, base R7s bilateral de 300 W - 110 ou 220 V</t>
  </si>
  <si>
    <t>41.06.410</t>
  </si>
  <si>
    <t>Lâmpada halógena com refletor dicroico de 50 W - 12 V</t>
  </si>
  <si>
    <t>41.06.130</t>
  </si>
  <si>
    <t>Lâmpada halógena refletora PAR20, base E27 de 50 W - 220 V</t>
  </si>
  <si>
    <t>41.06.100</t>
  </si>
  <si>
    <t>Lampada halogena</t>
  </si>
  <si>
    <t>41.06</t>
  </si>
  <si>
    <t>Trilho eletrificado de alimentação com 1 circuito, em alumínio com pintura na cor branco, inclusive acessórios</t>
  </si>
  <si>
    <t>41.04.050</t>
  </si>
  <si>
    <t>Receptáculo de porcelana com parafuso de fixação com rosca E-27</t>
  </si>
  <si>
    <t>41.04.020</t>
  </si>
  <si>
    <t>Acessorios para iluminacao</t>
  </si>
  <si>
    <t>41.04</t>
  </si>
  <si>
    <t>Lâmpada LED 13,5W, com base E-27, 1400 até 1510 lm</t>
  </si>
  <si>
    <t>41.02.580</t>
  </si>
  <si>
    <t>Lâmpada LED tubular T8 com base G13, de 3400 até 4000 Im - 36 a 40 W</t>
  </si>
  <si>
    <t>41.02.562</t>
  </si>
  <si>
    <t>Lâmpada LED tubular T8 com base G13, de 1850 até 2000 Im - 18 a 20 W</t>
  </si>
  <si>
    <t>41.02.551</t>
  </si>
  <si>
    <t>Lâmpada LED tubular T8 com base G13, de 900 até 1050 Im - 9 a 10 W</t>
  </si>
  <si>
    <t>41.02.541</t>
  </si>
  <si>
    <t>Lampadas</t>
  </si>
  <si>
    <t>41.02</t>
  </si>
  <si>
    <t>ILUMINACAO</t>
  </si>
  <si>
    <t>41</t>
  </si>
  <si>
    <t>Placa/espelho em latão escovado 4´ x 4´, para 01 tomada elétrica</t>
  </si>
  <si>
    <t>40.20.320</t>
  </si>
  <si>
    <t>Placa/espelho em latão escovado 4´ x 4´, para 02 tomadas elétrica</t>
  </si>
  <si>
    <t>40.20.310</t>
  </si>
  <si>
    <t>Placa suporte (tampa) 4´ x 4´ para áreas úmidas, grau de proteção IP55</t>
  </si>
  <si>
    <t>40.20.302</t>
  </si>
  <si>
    <t>Chave de nível tipo boia pendular (pera), com contato micro switch</t>
  </si>
  <si>
    <t>40.20.300</t>
  </si>
  <si>
    <t>Plugue prolongador com 2P+T de 10A, 250V</t>
  </si>
  <si>
    <t>40.20.250</t>
  </si>
  <si>
    <t>Plugue com 2P+T de 10A, 250V</t>
  </si>
  <si>
    <t>40.20.240</t>
  </si>
  <si>
    <t>Chave de boia normalmente fechada ou aberta</t>
  </si>
  <si>
    <t>40.20.200</t>
  </si>
  <si>
    <t>Placa de 4´ x 4´</t>
  </si>
  <si>
    <t>40.20.140</t>
  </si>
  <si>
    <t>Placa de 4´ x 2´</t>
  </si>
  <si>
    <t>40.20.120</t>
  </si>
  <si>
    <t>Alarme sonoro bitonal 220 V para painel de comando</t>
  </si>
  <si>
    <t>40.20.110</t>
  </si>
  <si>
    <t>Botoeira de comando liga-desliga, sem sinalização</t>
  </si>
  <si>
    <t>40.20.100</t>
  </si>
  <si>
    <t>Botoeira com retenção para quadro/painel</t>
  </si>
  <si>
    <t>40.20.090</t>
  </si>
  <si>
    <t>Botão de comando duplo sem sinalizador</t>
  </si>
  <si>
    <t>40.20.060</t>
  </si>
  <si>
    <t>Sinalizador com lâmpada</t>
  </si>
  <si>
    <t>40.20.050</t>
  </si>
  <si>
    <t>Reparos, conservacoes e complementos - GRUPO 40</t>
  </si>
  <si>
    <t>40.20</t>
  </si>
  <si>
    <t>Voltímetro de ferro móvel de 96 x 96 mm, escalas variáveis de 0/150 V, 0/250 V, 0/300 V, 0/500 V e 0/600 V</t>
  </si>
  <si>
    <t>40.14.030</t>
  </si>
  <si>
    <t>Chave comutadora para voltímetro</t>
  </si>
  <si>
    <t>40.14.010</t>
  </si>
  <si>
    <t>Voltimetro</t>
  </si>
  <si>
    <t>40.14</t>
  </si>
  <si>
    <t>Amperímetro de ferro móvel de 96 x 96 mm, para ligação em transformador de corrente, escala fixa de 0A/50 A até 0A/2 kA</t>
  </si>
  <si>
    <t>40.13.040</t>
  </si>
  <si>
    <t>Chave comutadora para amperímetro</t>
  </si>
  <si>
    <t>40.13.010</t>
  </si>
  <si>
    <t>Amperimetro</t>
  </si>
  <si>
    <t>40.13</t>
  </si>
  <si>
    <t>Chave comutadora/seletora com 3 polos e 3 posições para 25 A</t>
  </si>
  <si>
    <t>40.12.210</t>
  </si>
  <si>
    <t>Chave comutadora/seletora com 1 polo e 2 posições para 25 A</t>
  </si>
  <si>
    <t>40.12.200</t>
  </si>
  <si>
    <t>Chave comutadora/seletora com 1 polo e 3 posições para 25 A</t>
  </si>
  <si>
    <t>40.12.030</t>
  </si>
  <si>
    <t>Chave comutadora/seletora com 1 polo e 3 posições para 63 A</t>
  </si>
  <si>
    <t>40.12.020</t>
  </si>
  <si>
    <t>Chave comutadora e seletora</t>
  </si>
  <si>
    <t>40.12</t>
  </si>
  <si>
    <t>Relé de impulso bipolar, 16 A, 250 V CA</t>
  </si>
  <si>
    <t>40.11.250</t>
  </si>
  <si>
    <t>Relé de tempo eletrônico de 3 até 30s - 220V - 50/60Hz</t>
  </si>
  <si>
    <t>40.11.240</t>
  </si>
  <si>
    <t>Relé de sobrecarga eletrônico para acoplamento direto, faixa de ajuste de 55 A até 250 A</t>
  </si>
  <si>
    <t>40.11.230</t>
  </si>
  <si>
    <t>Relé de tempo eletrônico de 1,5 até 15 minutos - 110V/220V - 50/60Hz</t>
  </si>
  <si>
    <t>40.11.120</t>
  </si>
  <si>
    <t>Relé supervisor trifásico contra falta de fase, inversão de fase e mínima tensão</t>
  </si>
  <si>
    <t>40.11.070</t>
  </si>
  <si>
    <t>Relé de tempo eletrônico de 0,6 até 6 s - 220V - 50/60 Hz</t>
  </si>
  <si>
    <t>40.11.060</t>
  </si>
  <si>
    <t>Relé bimetálico de sobrecarga para acoplamento direto, faixas de ajuste 0,4/0,63 A até 16/25 A</t>
  </si>
  <si>
    <t>40.11.050</t>
  </si>
  <si>
    <t>Relé bimetálico de sobrecarga para acoplamento direto, faixas de ajuste de 20/32 A até 50/63 A</t>
  </si>
  <si>
    <t>40.11.030</t>
  </si>
  <si>
    <t>Relé bimetálico de sobrecarga para acoplamento direto, faixas de ajuste de 9/12 A</t>
  </si>
  <si>
    <t>40.11.020</t>
  </si>
  <si>
    <t>Relé fotoelétrico 50/60 Hz, 110/220 V, 1200 VA, completo</t>
  </si>
  <si>
    <t>40.11.010</t>
  </si>
  <si>
    <t>Rele</t>
  </si>
  <si>
    <t>40.11</t>
  </si>
  <si>
    <t>Contator auxiliar - 4na+4nf</t>
  </si>
  <si>
    <t>40.10.520</t>
  </si>
  <si>
    <t>Contator auxiliar - 2na+2nf</t>
  </si>
  <si>
    <t>40.10.510</t>
  </si>
  <si>
    <t>Minicontator auxiliar - 4na</t>
  </si>
  <si>
    <t>40.10.500</t>
  </si>
  <si>
    <t>Contator de potência 220 A - 2na+2nf</t>
  </si>
  <si>
    <t>40.10.150</t>
  </si>
  <si>
    <t>Contator de potência 150 A - 2na+2nf</t>
  </si>
  <si>
    <t>40.10.140</t>
  </si>
  <si>
    <t>Contator de potência 110 A - 2na+2nf</t>
  </si>
  <si>
    <t>40.10.136</t>
  </si>
  <si>
    <t>Contator de potência 65 A - 2na+2nf</t>
  </si>
  <si>
    <t>40.10.132</t>
  </si>
  <si>
    <t>Contator de potência 50 A - 2na+2nf</t>
  </si>
  <si>
    <t>40.10.110</t>
  </si>
  <si>
    <t>Contator de potência 38 A/40 A - 2na+2nf</t>
  </si>
  <si>
    <t>40.10.106</t>
  </si>
  <si>
    <t>Contator de potência 32 A - 2na+2nf</t>
  </si>
  <si>
    <t>40.10.100</t>
  </si>
  <si>
    <t>Contator de potência 22 A/25 A - 2na+2nf</t>
  </si>
  <si>
    <t>40.10.080</t>
  </si>
  <si>
    <t>Contator de potência 16 A - 2na+2nf</t>
  </si>
  <si>
    <t>40.10.060</t>
  </si>
  <si>
    <t>Contator de potência 12 A - 2na+2nf</t>
  </si>
  <si>
    <t>40.10.040</t>
  </si>
  <si>
    <t>Contator de potência 9 A - 2na+2nf</t>
  </si>
  <si>
    <t>40.10.020</t>
  </si>
  <si>
    <t>Contator de potência 12 A - 1na+1nf</t>
  </si>
  <si>
    <t>40.10.016</t>
  </si>
  <si>
    <t>Contator</t>
  </si>
  <si>
    <t>40.10</t>
  </si>
  <si>
    <t>Caixa em PVC octogonal de 4´ x 4´</t>
  </si>
  <si>
    <t>40.07.040</t>
  </si>
  <si>
    <t>40.07.020</t>
  </si>
  <si>
    <t>40.07.010</t>
  </si>
  <si>
    <t>Caixa de passagem em PVC</t>
  </si>
  <si>
    <t>40.07</t>
  </si>
  <si>
    <t>Condulete em PVC de 1´ - com tampa</t>
  </si>
  <si>
    <t>40.06.510</t>
  </si>
  <si>
    <t>Condulete metálico de 4´</t>
  </si>
  <si>
    <t>40.06.170</t>
  </si>
  <si>
    <t>Condulete metálico de 3´</t>
  </si>
  <si>
    <t>40.06.160</t>
  </si>
  <si>
    <t>Condulete metálico de 2 1/2´</t>
  </si>
  <si>
    <t>40.06.140</t>
  </si>
  <si>
    <t>Condulete metálico de 2´</t>
  </si>
  <si>
    <t>40.06.120</t>
  </si>
  <si>
    <t>Condulete metálico de 1 1/2´</t>
  </si>
  <si>
    <t>40.06.100</t>
  </si>
  <si>
    <t>Condulete metálico de 1 1/4´</t>
  </si>
  <si>
    <t>40.06.080</t>
  </si>
  <si>
    <t>Condulete metálico de 1´</t>
  </si>
  <si>
    <t>40.06.060</t>
  </si>
  <si>
    <t>Condulete metálico de 3/4´</t>
  </si>
  <si>
    <t>40.06.040</t>
  </si>
  <si>
    <t>Conduletes</t>
  </si>
  <si>
    <t>40.06</t>
  </si>
  <si>
    <t>Sensor de presença infravermelho passivo e microondas, alcance de 12 m - sem fio</t>
  </si>
  <si>
    <t>40.05.350</t>
  </si>
  <si>
    <t>Sensor de presença para teto, com fotocélula, para lâmpada qualquer</t>
  </si>
  <si>
    <t>40.05.340</t>
  </si>
  <si>
    <t>Variador de luminosidade rotativo até 600 W / 220 V, com placa</t>
  </si>
  <si>
    <t>40.05.330</t>
  </si>
  <si>
    <t>Pulsador 2 A - 250 V, para minuteria com placa</t>
  </si>
  <si>
    <t>40.05.320</t>
  </si>
  <si>
    <t>Interruptor bipolar simples, 1 tecla dupla e placa</t>
  </si>
  <si>
    <t>40.05.180</t>
  </si>
  <si>
    <t>Interruptor bipolar paralelo, 1 tecla dupla e placa</t>
  </si>
  <si>
    <t>40.05.170</t>
  </si>
  <si>
    <t>Interruptor com 3 teclas, 1 simples, 2 paralelo e placa</t>
  </si>
  <si>
    <t>40.05.160</t>
  </si>
  <si>
    <t>Interruptor com 3 teclas, 2 simples, 1 paralelo e placa</t>
  </si>
  <si>
    <t>40.05.140</t>
  </si>
  <si>
    <t>Interruptor com 2 teclas, 1 simples, 1 paralelo e placa</t>
  </si>
  <si>
    <t>40.05.120</t>
  </si>
  <si>
    <t>Interruptor com 2 teclas paralelo e placa</t>
  </si>
  <si>
    <t>40.05.100</t>
  </si>
  <si>
    <t>Interruptor com 1 tecla paralelo e placa</t>
  </si>
  <si>
    <t>40.05.080</t>
  </si>
  <si>
    <t>Interruptor com 3 teclas simples e placa</t>
  </si>
  <si>
    <t>40.05.060</t>
  </si>
  <si>
    <t>Interruptor com 2 teclas simples e placa</t>
  </si>
  <si>
    <t>40.05.040</t>
  </si>
  <si>
    <t>Interruptor com 1 tecla simples e placa</t>
  </si>
  <si>
    <t>40.05.020</t>
  </si>
  <si>
    <t>Interruptores e minuterias</t>
  </si>
  <si>
    <t>40.05</t>
  </si>
  <si>
    <t>Conjunto 4´ x 4´ de 1 interruptor simples, 1 tomada universal e 1 tomada de 3 polos</t>
  </si>
  <si>
    <t>40.04.492</t>
  </si>
  <si>
    <t>Conjunto 2 interruptores simples e 1 tomada 2P+T de 10 A, completo</t>
  </si>
  <si>
    <t>40.04.490</t>
  </si>
  <si>
    <t>Conjunto 1 interruptor simples e 1 tomada 2P+T de 10 A, completo</t>
  </si>
  <si>
    <t>40.04.480</t>
  </si>
  <si>
    <t>Conjunto 2 tomadas 2P+T de 10 A, completo</t>
  </si>
  <si>
    <t>40.04.470</t>
  </si>
  <si>
    <t>Tomada 2P+T de 20 A - 250 V, completa</t>
  </si>
  <si>
    <t>40.04.460</t>
  </si>
  <si>
    <t>Tomada 2P+T de 10 A - 250 V, completa</t>
  </si>
  <si>
    <t>40.04.450</t>
  </si>
  <si>
    <t>Tomada de energia quadrada com rabicho de 10 A - 250 V , para instalação em painel / rodapé / caixa de tomadas</t>
  </si>
  <si>
    <t>40.04.390</t>
  </si>
  <si>
    <t>Plugue e tomada 2P+T de 16 A de sobrepor - 380 / 440 V</t>
  </si>
  <si>
    <t>40.04.340</t>
  </si>
  <si>
    <t>Tomada de canaleta/perfilado universal 2P+T, com caixa e tampa</t>
  </si>
  <si>
    <t>40.04.230</t>
  </si>
  <si>
    <t>Tomada 3P+T de 63 A, blindada industrial de embutir</t>
  </si>
  <si>
    <t>40.04.146</t>
  </si>
  <si>
    <t>Tomada 3P+T de 32 A, blindada industrial de sobrepor negativa</t>
  </si>
  <si>
    <t>40.04.140</t>
  </si>
  <si>
    <t>Tomada RJ 45 para rede de dados, com placa</t>
  </si>
  <si>
    <t>40.04.096</t>
  </si>
  <si>
    <t>Tomada RJ 11 para telefone, sem placa</t>
  </si>
  <si>
    <t>40.04.090</t>
  </si>
  <si>
    <t>Tomada para telefone 4P, padrão TELEBRÁS, com placa</t>
  </si>
  <si>
    <t>40.04.080</t>
  </si>
  <si>
    <t>Tomadas</t>
  </si>
  <si>
    <t>40.04</t>
  </si>
  <si>
    <t>Caixa de passagem em alumínio fundido à prova de tempo, 300 x 300 mm</t>
  </si>
  <si>
    <t>40.02.620</t>
  </si>
  <si>
    <t>Caixa de passagem em alumínio fundido à prova de tempo, 200 x 200 mm</t>
  </si>
  <si>
    <t>40.02.610</t>
  </si>
  <si>
    <t>Caixa de passagem em alumínio fundido à prova de tempo, 100 x 100 mm</t>
  </si>
  <si>
    <t>40.02.600</t>
  </si>
  <si>
    <t>Caixa em alumínio fundido à prova de tempo, umidade, gases, vapores e pó, 445 x 350 x 220 mm</t>
  </si>
  <si>
    <t>40.02.470</t>
  </si>
  <si>
    <t>Caixa em alumínio fundido à prova de tempo, umidade, gases, vapores e pó, 240 x 240 x 150 mm</t>
  </si>
  <si>
    <t>40.02.460</t>
  </si>
  <si>
    <t>Caixa em alumínio fundido à prova de tempo, umidade, gases, vapores e pó, 200 x 200 x 200 mm</t>
  </si>
  <si>
    <t>40.02.450</t>
  </si>
  <si>
    <t>Caixa em alumínio fundido à prova de tempo, umidade, gases, vapores e pó, 150 x 150 x 150 mm</t>
  </si>
  <si>
    <t>40.02.440</t>
  </si>
  <si>
    <t>Caixa de passagem em chapa, com tampa parafusada, 500 x 500 x 150 mm</t>
  </si>
  <si>
    <t>40.02.120</t>
  </si>
  <si>
    <t>Caixa de passagem em chapa, com tampa parafusada, 400 x 400 x 150 mm</t>
  </si>
  <si>
    <t>40.02.100</t>
  </si>
  <si>
    <t>Caixa de passagem em chapa, com tampa parafusada, 300 x 300 x 120 mm</t>
  </si>
  <si>
    <t>40.02.080</t>
  </si>
  <si>
    <t>Caixa de passagem em chapa, com tampa parafusada, 200 x 200 x 100 mm</t>
  </si>
  <si>
    <t>40.02.060</t>
  </si>
  <si>
    <t>Caixa de passagem em chapa, com tampa parafusada, 150 x 150 x 80 mm</t>
  </si>
  <si>
    <t>40.02.040</t>
  </si>
  <si>
    <t>Caixa de passagem em chapa, com tampa parafusada, 100 x 100 x 80 mm</t>
  </si>
  <si>
    <t>40.02.020</t>
  </si>
  <si>
    <t>Caixa de tomada em alumínio para piso 4´ x 4´</t>
  </si>
  <si>
    <t>40.02.010</t>
  </si>
  <si>
    <t>Caixa de passagem com tampa</t>
  </si>
  <si>
    <t>40.02</t>
  </si>
  <si>
    <t>Caixa de ferro estampada octogonal de 3´ x 3´</t>
  </si>
  <si>
    <t>40.01.090</t>
  </si>
  <si>
    <t>Caixa de ferro octogonal fundo móvel 4´ x 4´</t>
  </si>
  <si>
    <t>40.01.080</t>
  </si>
  <si>
    <t>Caixa de ferro estampada 4´ x 4´</t>
  </si>
  <si>
    <t>40.01.040</t>
  </si>
  <si>
    <t>Caixa de ferro estampada 4´ x 2´</t>
  </si>
  <si>
    <t>40.01.020</t>
  </si>
  <si>
    <t>Caixa de passagem estampada</t>
  </si>
  <si>
    <t>40.01</t>
  </si>
  <si>
    <t>DISTRIBUICAO DE FORCA E COMANDO DE ENERGIA ELETRICA E TELEFONIA</t>
  </si>
  <si>
    <t>40</t>
  </si>
  <si>
    <t>Cabo torcido flexível de 2 x 2,5 mm², isolação em PVC antichama</t>
  </si>
  <si>
    <t>39.30.010</t>
  </si>
  <si>
    <t>Fios e cabos - audio e video</t>
  </si>
  <si>
    <t>39.30</t>
  </si>
  <si>
    <t>Cabo óptico multimodo, 6 fibras, 50/125 µm - uso interno/externo</t>
  </si>
  <si>
    <t>39.27.030</t>
  </si>
  <si>
    <t>Cabo óptico multimodo, 4 fibras, 50/125 µm - uso interno/externo</t>
  </si>
  <si>
    <t>39.27.020</t>
  </si>
  <si>
    <t>Cabo óptico de terminação, 2 fibras, 50/125 µm - uso interno/externo</t>
  </si>
  <si>
    <t>39.27.010</t>
  </si>
  <si>
    <t>Cabo optico</t>
  </si>
  <si>
    <t>39.27</t>
  </si>
  <si>
    <t>Cabo de cobre flexível de 240 mm², isolamento 0,6/1 kV - isolação HEPR 90°C - baixa emissão de fumaça e gases</t>
  </si>
  <si>
    <t>39.26.150</t>
  </si>
  <si>
    <t>Cabo de cobre flexível de 185 mm², isolamento 0,6/1 kV - isolação HEPR 90°C - baixa emissão de fumaça e gases</t>
  </si>
  <si>
    <t>39.26.140</t>
  </si>
  <si>
    <t>Cabo de cobre flexível de 150 mm², isolamento 0,6/1 kV - isolação HEPR 90°C - baixa emissão de fumaça e gases</t>
  </si>
  <si>
    <t>39.26.130</t>
  </si>
  <si>
    <t>Cabo de cobre flexível de 120 mm², isolamento 0,6/1 kV - isolação HEPR 90°C - baixa emissão de fumaça e gases</t>
  </si>
  <si>
    <t>39.26.120</t>
  </si>
  <si>
    <t>Cabo de cobre flexível de 95 mm², isolamento 0,6/1 kV - isolação HEPR 90°C - baixa emissão de fumaça e gases</t>
  </si>
  <si>
    <t>39.26.110</t>
  </si>
  <si>
    <t>Cabo de cobre flexível de 70 mm², isolamento 0,6/1 kV - isolação HEPR 90°C - baixa emissão de fumaça e gases</t>
  </si>
  <si>
    <t>39.26.100</t>
  </si>
  <si>
    <t>Cabo de cobre flexível de 50 mm², isolamento 0,6/1 kV - isolação HEPR 90°C - baixa emissão de fumaça e gases</t>
  </si>
  <si>
    <t>39.26.090</t>
  </si>
  <si>
    <t>Cabo de cobre flexível de 35 mm², isolamento 0,6/1 kV - isolação HEPR 90°C - baixa emissão de fumaça e gases</t>
  </si>
  <si>
    <t>39.26.080</t>
  </si>
  <si>
    <t>Cabo de cobre flexível de 25 mm², isolamento 0,6/1 kV - isolação HEPR 90°C - baixa emissão de fumaça e gases</t>
  </si>
  <si>
    <t>39.26.070</t>
  </si>
  <si>
    <t>Cabo de cobre flexível de 16 mm², isolamento 0,6/1 kV - isolação HEPR 90°C - baixa emissão de fumaça e gases</t>
  </si>
  <si>
    <t>39.26.060</t>
  </si>
  <si>
    <t>Cabo de cobre flexível de 10 mm², isolamento 0,6/1 kV - isolação HEPR 90°C - baixa emissão de fumaça e gases</t>
  </si>
  <si>
    <t>39.26.050</t>
  </si>
  <si>
    <t>Cabo de cobre flexível de 6 mm², isolamento 0,6/1 kV - isolação HEPR 90°C - baixa emissão de fumaça e gases</t>
  </si>
  <si>
    <t>39.26.040</t>
  </si>
  <si>
    <t>Cabo de cobre flexível de 4 mm², isolamento 0,6/1 kV -  isolação HEPR 90°C - baixa emissão de fumaça e gases</t>
  </si>
  <si>
    <t>39.26.030</t>
  </si>
  <si>
    <t>Cabo de cobre flexível de 2,5 mm², isolamento 0,6/1 kV - isolação HEPR 90°C - baixa emissão de fumaça e gases</t>
  </si>
  <si>
    <t>39.26.020</t>
  </si>
  <si>
    <t>Cabo de cobre flexível de 1,5 mm², isolamento 0,6/1 kV - isolação HEPR 90°C - baixa emissão de fumaça e gases</t>
  </si>
  <si>
    <t>39.26.010</t>
  </si>
  <si>
    <t>Cabo de cobre flexivel, isolamento 0,6/1kV - isolacao HEPR 90° C - baixa emissao fumaca e gases</t>
  </si>
  <si>
    <t>39.26</t>
  </si>
  <si>
    <t>Cabo de cobre de 50 mm², isolamento 15/25 kV - isolação EPR 105°C</t>
  </si>
  <si>
    <t>39.25.030</t>
  </si>
  <si>
    <t>Cabo de cobre de 35 mm², isolamento 15/25 kV - isolação EPR 105°C</t>
  </si>
  <si>
    <t>39.25.020</t>
  </si>
  <si>
    <t>Cabo de cobre unipolar, isolamento 15/25 kV, isolacao EPR 90 °C / 105 °C</t>
  </si>
  <si>
    <t>39.25</t>
  </si>
  <si>
    <t>Cabo de cobre flexível de 4 x 6 mm², isolamento 500 V - isolação PP 70°C</t>
  </si>
  <si>
    <t>39.24.174</t>
  </si>
  <si>
    <t>Cabo de cobre flexível de 4 x 4 mm², isolamento 500 V - isolação PP 70°C</t>
  </si>
  <si>
    <t>39.24.173</t>
  </si>
  <si>
    <t>Cabo de cobre flexível de 3 x 6 mm², isolamento 500 V - isolação PP 70°C</t>
  </si>
  <si>
    <t>39.24.154</t>
  </si>
  <si>
    <t>Cabo de cobre flexível de 3 x 4 mm², isolamento 500 V - isolação PP 70°C</t>
  </si>
  <si>
    <t>39.24.153</t>
  </si>
  <si>
    <t>Cabo de cobre flexível de 3 x 2,5 mm², isolamento 500 V - isolação PP 70°C</t>
  </si>
  <si>
    <t>39.24.152</t>
  </si>
  <si>
    <t>Cabo de cobre flexível de 3 x 1,5 mm², isolamento 500 V - isolação PP 70°C</t>
  </si>
  <si>
    <t>39.24.151</t>
  </si>
  <si>
    <t>Cabo de cobre flexivel, isolamento 500 V, isolacao PP 70°C</t>
  </si>
  <si>
    <t>39.24</t>
  </si>
  <si>
    <t>Cabo de cobre flexível de 4 x 10 mm², isolamento 0,6/1 kV - isolação HEPR 90°C</t>
  </si>
  <si>
    <t>39.21.254</t>
  </si>
  <si>
    <t>Cabo de cobre flexível de 3 x 35 mm², isolamento 0,6/1 kV - isolação HEPR 90°C</t>
  </si>
  <si>
    <t>39.21.237</t>
  </si>
  <si>
    <t>Cabo de cobre flexível de 3 x 25 mm², isolamento 0,6/1 kV - isolação HEPR 90°C</t>
  </si>
  <si>
    <t>39.21.236</t>
  </si>
  <si>
    <t>Cabo de cobre flexível de 3 x 10 mm², isolamento 0,6/1 kV - isolação HEPR 90°C</t>
  </si>
  <si>
    <t>39.21.234</t>
  </si>
  <si>
    <t>Cabo de cobre flexível de 3 x 2,5 mm², isolamento 0,6/1 kV - isolação HEPR 90°C</t>
  </si>
  <si>
    <t>39.21.231</t>
  </si>
  <si>
    <t>Cabo de cobre flexível de 3 x 1,5 mm², isolamento 0,6/1 kV - isolação HEPR 90°C</t>
  </si>
  <si>
    <t>39.21.230</t>
  </si>
  <si>
    <t>Cabo de cobre flexível de 2 x 2,5 mm², isolamento 0,6/1 kV - isolação HEPR 90°C</t>
  </si>
  <si>
    <t>39.21.201</t>
  </si>
  <si>
    <t>39.21.140</t>
  </si>
  <si>
    <t>39.21.130</t>
  </si>
  <si>
    <t>Cabo de cobre flexível de 150 mm², isolamento 0,6/1 kV - isolação HEPR 90°C</t>
  </si>
  <si>
    <t>39.21.125</t>
  </si>
  <si>
    <t>39.21.120</t>
  </si>
  <si>
    <t>39.21.110</t>
  </si>
  <si>
    <t>39.21.100</t>
  </si>
  <si>
    <t>39.21.090</t>
  </si>
  <si>
    <t>39.21.080</t>
  </si>
  <si>
    <t>39.21.070</t>
  </si>
  <si>
    <t>39.21.060</t>
  </si>
  <si>
    <t>39.21.050</t>
  </si>
  <si>
    <t>39.21.040</t>
  </si>
  <si>
    <t>39.21.030</t>
  </si>
  <si>
    <t>39.21.020</t>
  </si>
  <si>
    <t>39.21.010</t>
  </si>
  <si>
    <t>Cabo de cobre flexivel, isolamento 0,6/1 kV, isolacao em HEPR 90°C</t>
  </si>
  <si>
    <t>39.21</t>
  </si>
  <si>
    <t>Recolocação de condutor aparente com diâmetro externo acima de 6,5 mm</t>
  </si>
  <si>
    <t>39.20.030</t>
  </si>
  <si>
    <t>Recolocação de condutor aparente com diâmetro externo até 6,5 mm</t>
  </si>
  <si>
    <t>39.20.010</t>
  </si>
  <si>
    <t>Conector prensa-cabo de 3/4´</t>
  </si>
  <si>
    <t>39.20.005</t>
  </si>
  <si>
    <t>Reparos, conservacoes e complementos - GRUPO 39</t>
  </si>
  <si>
    <t>39.20</t>
  </si>
  <si>
    <t>Cabo para rede 24 AWG com 4 pares, categoria 6</t>
  </si>
  <si>
    <t>39.18.126</t>
  </si>
  <si>
    <t>Cabo para rede U/UTP 23 AWG com 4 pares - categoria 6A</t>
  </si>
  <si>
    <t>39.18.120</t>
  </si>
  <si>
    <t>Cabo coaxial tipo RGC 59</t>
  </si>
  <si>
    <t>39.18.114</t>
  </si>
  <si>
    <t>Cabo coaxial tipo RGC 6</t>
  </si>
  <si>
    <t>39.18.110</t>
  </si>
  <si>
    <t>Cabo coaxial tipo RG 59</t>
  </si>
  <si>
    <t>39.18.106</t>
  </si>
  <si>
    <t>Cabo coaxial tipo RG 11</t>
  </si>
  <si>
    <t>39.18.104</t>
  </si>
  <si>
    <t>Cabo coaxial tipo RG 6</t>
  </si>
  <si>
    <t>39.18.100</t>
  </si>
  <si>
    <t>Cabo para transmissao de dados</t>
  </si>
  <si>
    <t>39.18</t>
  </si>
  <si>
    <t>Cabo de alumínio nu sem alma de aço CA, 2/0 AWG - Aster</t>
  </si>
  <si>
    <t>39.15.070</t>
  </si>
  <si>
    <t>Cabo de alumínio nu sem alma de aço CA, 2 AWG - Iris</t>
  </si>
  <si>
    <t>39.15.040</t>
  </si>
  <si>
    <t>Cabo de aluminio nu sem alma de aco</t>
  </si>
  <si>
    <t>39.15</t>
  </si>
  <si>
    <t>Cabo de alumínio nu com alma de aço CAA, 4 AWG - Swan</t>
  </si>
  <si>
    <t>39.14.050</t>
  </si>
  <si>
    <t>Cabo de alumínio nu com alma de aço CAA, 1/0 AWG - Raven</t>
  </si>
  <si>
    <t>39.14.010</t>
  </si>
  <si>
    <t>Cabo de aluminio nu com alma de aco</t>
  </si>
  <si>
    <t>39.14</t>
  </si>
  <si>
    <t>Cabo de cobre flexível blindado de 2 x 2,5 mm², isolamento 600V, isolação em VC/E 105°C - para detecção de incêndio</t>
  </si>
  <si>
    <t>39.12.530</t>
  </si>
  <si>
    <t>Cabo de cobre flexível blindado de 3 x 1,5 mm², isolamento 600V, isolação em VC/E 105°C - para detecção de incêndio</t>
  </si>
  <si>
    <t>39.12.520</t>
  </si>
  <si>
    <t>Cabo de cobre flexível blindado de 2 x 1,5 mm², isolamento 600V, isolação em VC/E 105°C - para detecção de incêndio</t>
  </si>
  <si>
    <t>39.12.510</t>
  </si>
  <si>
    <t>Cabo de cobre flexivel, isolamento 600 V, isolacao em VC/E 105°C</t>
  </si>
  <si>
    <t>39.12</t>
  </si>
  <si>
    <t>Cabo telefônico secundário de distribuição CTP-APL, com 50 pares de 0,65 mm, para rede externa</t>
  </si>
  <si>
    <t>39.11.430</t>
  </si>
  <si>
    <t>Cabo telefônico secundário de distribuição CTP-APL, com 20 pares de 0,65 mm, para rede externa</t>
  </si>
  <si>
    <t>39.11.410</t>
  </si>
  <si>
    <t>Cabo telefônico secundário de distribuição CTP-APL, com 10 pares de 0,65 mm, para rede externa</t>
  </si>
  <si>
    <t>39.11.400</t>
  </si>
  <si>
    <t>Cabo telefônico secundário de distribuição CTP-APL-G, com 50 pares de 0,50 mm, para rede subterrânea</t>
  </si>
  <si>
    <t>39.11.300</t>
  </si>
  <si>
    <t>Cabo telefônico secundário de distribuição CTP-APL-G, com 20 pares de 0,50 mm, para rede subterrânea</t>
  </si>
  <si>
    <t>39.11.280</t>
  </si>
  <si>
    <t>Cabo telefônico secundário de distribuição CTP-APL-G, com 10 pares de 0,50 mm, para rede subterrânea</t>
  </si>
  <si>
    <t>39.11.270</t>
  </si>
  <si>
    <t>Cabo telefônico secundário de distribuição CTP-APL, com 100 pares de 0,50 mm, para rede externa</t>
  </si>
  <si>
    <t>39.11.240</t>
  </si>
  <si>
    <t>Cabo telefônico secundário de distribuição CTP-APL, com 50 pares de 0,50 mm, para rede externa</t>
  </si>
  <si>
    <t>39.11.230</t>
  </si>
  <si>
    <t>Cabo telefônico secundário de distribuição CTP-APL, com 20 pares de 0,50 mm, para rede externa</t>
  </si>
  <si>
    <t>39.11.210</t>
  </si>
  <si>
    <t>Cabo telefônico CCE-APL, com 4 pares de 0,50 mm, para conexões em rede externa</t>
  </si>
  <si>
    <t>39.11.190</t>
  </si>
  <si>
    <t>Cabo telefônico CTP-APL-SN, com 10 pares de 0,50 mm, para cotos de transição em caixas e entradas</t>
  </si>
  <si>
    <t>39.11.120</t>
  </si>
  <si>
    <t>Fio telefônico externo tipo FE-160</t>
  </si>
  <si>
    <t>39.11.110</t>
  </si>
  <si>
    <t>Cabo telefônico CCI, com 1 par de 0,50 mm, para ligação de aparelhos telefônicos</t>
  </si>
  <si>
    <t>39.11.092</t>
  </si>
  <si>
    <t>Cabo telefônico CI, com 50 pares de 0,50 mm, para centrais telefônicas, equipamentos e rede interna</t>
  </si>
  <si>
    <t>39.11.080</t>
  </si>
  <si>
    <t>Cabo telefônico CI, com 20 pares de 0,50 mm, para centrais telefônicas, equipamentos e rede interna</t>
  </si>
  <si>
    <t>39.11.040</t>
  </si>
  <si>
    <t>Cabo telefônico CI, com 10 pares de 0,50 mm, para centrais telefônicas, equipamentos e rede interna</t>
  </si>
  <si>
    <t>39.11.020</t>
  </si>
  <si>
    <t>Fios e cabos telefônicos</t>
  </si>
  <si>
    <t>39.11</t>
  </si>
  <si>
    <t>Terminal de pressão/compressão para cabo de 240 mm²</t>
  </si>
  <si>
    <t>39.10.300</t>
  </si>
  <si>
    <t>Terminal de pressão/compressão para cabo de 185 mm²</t>
  </si>
  <si>
    <t>39.10.280</t>
  </si>
  <si>
    <t>Terminal de pressão/compressão para cabo de 150 mm²</t>
  </si>
  <si>
    <t>39.10.250</t>
  </si>
  <si>
    <t>Terminal de pressão/compressão para cabo de 120 mm²</t>
  </si>
  <si>
    <t>39.10.246</t>
  </si>
  <si>
    <t>Terminal de pressão/compressão para cabo de 95 mm²</t>
  </si>
  <si>
    <t>39.10.240</t>
  </si>
  <si>
    <t>Terminal de pressão/compressão para cabo de 70 mm²</t>
  </si>
  <si>
    <t>39.10.200</t>
  </si>
  <si>
    <t>Terminal de pressão/compressão para cabo de 50 mm²</t>
  </si>
  <si>
    <t>39.10.160</t>
  </si>
  <si>
    <t>Terminal de pressão/compressão para cabo de 35 mm²</t>
  </si>
  <si>
    <t>39.10.130</t>
  </si>
  <si>
    <t>Terminal de pressão/compressão para cabo de 25 mm²</t>
  </si>
  <si>
    <t>39.10.120</t>
  </si>
  <si>
    <t>Terminal de pressão/compressão para cabo de 16 mm²</t>
  </si>
  <si>
    <t>39.10.080</t>
  </si>
  <si>
    <t>Terminal de pressão/compressão para cabo de 6 até 10 mm²</t>
  </si>
  <si>
    <t>39.10.060</t>
  </si>
  <si>
    <t>Terminal de compressão para cabo de 2,5 mm²</t>
  </si>
  <si>
    <t>39.10.050</t>
  </si>
  <si>
    <t>Terminais de pressao e compressao</t>
  </si>
  <si>
    <t>39.10</t>
  </si>
  <si>
    <t>Conector split-bolt para cabo de 50 mm², latão, com rabicho</t>
  </si>
  <si>
    <t>39.09.140</t>
  </si>
  <si>
    <t>Conector split-bolt para cabo de 35 mm², latão, com rabicho</t>
  </si>
  <si>
    <t>39.09.120</t>
  </si>
  <si>
    <t>Conector split-bolt para cabo de 25 mm², latão, com rabicho</t>
  </si>
  <si>
    <t>39.09.100</t>
  </si>
  <si>
    <t>Conector split-bolt para cabo de 50 mm², latão, simples</t>
  </si>
  <si>
    <t>39.09.060</t>
  </si>
  <si>
    <t>Conector split-bolt para cabo de 35 mm², latão, simples</t>
  </si>
  <si>
    <t>39.09.040</t>
  </si>
  <si>
    <t>Conector split-bolt para cabo de 25 mm², latão, simples</t>
  </si>
  <si>
    <t>39.09.020</t>
  </si>
  <si>
    <t>39.09.015</t>
  </si>
  <si>
    <t>Conector terminal tipo BNC para cabo coaxial RG 59</t>
  </si>
  <si>
    <t>39.09.010</t>
  </si>
  <si>
    <t>Conectores</t>
  </si>
  <si>
    <t>39.09</t>
  </si>
  <si>
    <t>Cabo de cobre de 120 mm², isolamento 8,7/15 kV - isolação EPR 90°C</t>
  </si>
  <si>
    <t>39.06.084</t>
  </si>
  <si>
    <t>Cabo de cobre de 50 mm², isolamento 8,7/15 kV - isolação EPR 90°C</t>
  </si>
  <si>
    <t>39.06.074</t>
  </si>
  <si>
    <t>Cabo de cobre de 35 mm², isolamento 8,7/15 kV - isolação EPR 90°C</t>
  </si>
  <si>
    <t>39.06.070</t>
  </si>
  <si>
    <t>Cabo de cobre de 25 mm², isolamento 8,7/15 kV - isolação EPR 90°C</t>
  </si>
  <si>
    <t>39.06.060</t>
  </si>
  <si>
    <t>Cabo de cobre unipolar, isolamento 8,7/15 kV, isolacao EPR 90°C</t>
  </si>
  <si>
    <t>39.06</t>
  </si>
  <si>
    <t>Cabo de cobre de 3x35 mm², isolamento 8,7/15 kV - isolação EPR 90°C</t>
  </si>
  <si>
    <t>39.05.070</t>
  </si>
  <si>
    <t>Cabo de cobre tripolar, isolamento 8,7/15 kV, isolacao EPR 90°C</t>
  </si>
  <si>
    <t>39.05</t>
  </si>
  <si>
    <t>Cabo de cobre nu, têmpera mole, classe 2, de 185 mm²</t>
  </si>
  <si>
    <t>39.04.180</t>
  </si>
  <si>
    <t>Cabo de cobre nu, têmpera mole, classe 2, de 95 mm²</t>
  </si>
  <si>
    <t>39.04.120</t>
  </si>
  <si>
    <t>Cabo de cobre nu, têmpera mole, classe 2, de 70 mm²</t>
  </si>
  <si>
    <t>39.04.100</t>
  </si>
  <si>
    <t>Cabo de cobre nu, têmpera mole, classe 2, de 50 mm²</t>
  </si>
  <si>
    <t>39.04.080</t>
  </si>
  <si>
    <t>Cabo de cobre nu, têmpera mole, classe 2, de 35 mm²</t>
  </si>
  <si>
    <t>39.04.070</t>
  </si>
  <si>
    <t>Cabo de cobre nu, têmpera mole, classe 2, de 25 mm²</t>
  </si>
  <si>
    <t>39.04.060</t>
  </si>
  <si>
    <t>Cabo de cobre nu, têmpera mole, classe 2, de 16 mm²</t>
  </si>
  <si>
    <t>39.04.050</t>
  </si>
  <si>
    <t>Cabo de cobre nu, têmpera mole, classe 2, de 10 mm²</t>
  </si>
  <si>
    <t>39.04.040</t>
  </si>
  <si>
    <t>Cabo de cobre nu, tempera mole, classe 2</t>
  </si>
  <si>
    <t>39.04</t>
  </si>
  <si>
    <t>Cabo de cobre de 10 mm², isolamento 0,6/1 kV - isolação em PVC 70°C</t>
  </si>
  <si>
    <t>39.03.182</t>
  </si>
  <si>
    <t>Cabo de cobre de 6 mm², isolamento 0,6/1 kV - isolação em PVC 70°C</t>
  </si>
  <si>
    <t>39.03.178</t>
  </si>
  <si>
    <t>Cabo de cobre de 4 mm², isolamento 0,6/1 kV - isolação em PVC 70°C</t>
  </si>
  <si>
    <t>39.03.174</t>
  </si>
  <si>
    <t>Cabo de cobre de 2,5 mm², isolamento 0,6/1 kV - isolação em PVC 70°C</t>
  </si>
  <si>
    <t>39.03.170</t>
  </si>
  <si>
    <t>Cabo de cobre de 1,5 mm², isolamento 0,6/1 kV - isolação em PVC 70°C</t>
  </si>
  <si>
    <t>39.03.160</t>
  </si>
  <si>
    <t>Cabo de cobre, isolamento 0,6/1kV, isolacao em PVC 70°C</t>
  </si>
  <si>
    <t>39.03</t>
  </si>
  <si>
    <t>Cabo de cobre de 10 mm², isolamento 750 V - isolação em PVC 70°C</t>
  </si>
  <si>
    <t>39.02.040</t>
  </si>
  <si>
    <t>Cabo de cobre de 6 mm², isolamento 750 V - isolação em PVC 70°C</t>
  </si>
  <si>
    <t>39.02.030</t>
  </si>
  <si>
    <t>Cabo de cobre de 4 mm², isolamento 750 V - isolação em PVC 70°C</t>
  </si>
  <si>
    <t>39.02.020</t>
  </si>
  <si>
    <t>Cabo de cobre de 2,5 mm², isolamento 750 V - isolação em PVC 70°C</t>
  </si>
  <si>
    <t>39.02.016</t>
  </si>
  <si>
    <t>Cabo de cobre de 1,5 mm², isolamento 750 V - isolação em PVC 70°C</t>
  </si>
  <si>
    <t>39.02.010</t>
  </si>
  <si>
    <t>Cabo de cobre, isolamento 450V / 750 V, isolacao em PVC 70°C</t>
  </si>
  <si>
    <t>39.02</t>
  </si>
  <si>
    <t>CONDUTOR E ENFIACAO DE ENERGIA ELETRICA E TELEFONIA</t>
  </si>
  <si>
    <t>39</t>
  </si>
  <si>
    <t>Mão francesa dupla, galvanizada a fogo, L= 500 mm</t>
  </si>
  <si>
    <t>38.23.330</t>
  </si>
  <si>
    <t>Mão francesa dupla, galvanizada a fogo, L= 400 mm</t>
  </si>
  <si>
    <t>38.23.320</t>
  </si>
  <si>
    <t>Mão francesa dupla, galvanizada a fogo, L= 300 mm</t>
  </si>
  <si>
    <t>38.23.310</t>
  </si>
  <si>
    <t>Mão francesa simples, galvanizada a fogo, L= 500 mm</t>
  </si>
  <si>
    <t>38.23.240</t>
  </si>
  <si>
    <t>Mão francesa simples, galvanizada a fogo, L= 400 mm</t>
  </si>
  <si>
    <t>38.23.230</t>
  </si>
  <si>
    <t>Mão francesa simples, galvanizada a fogo, L= 300 mm</t>
  </si>
  <si>
    <t>38.23.220</t>
  </si>
  <si>
    <t>Mão francesa simples, galvanizada a fogo, L= 200 mm</t>
  </si>
  <si>
    <t>38.23.210</t>
  </si>
  <si>
    <t>Suporte para eletrocalha, galvanizado a fogo, 400x100 mm</t>
  </si>
  <si>
    <t>38.23.160</t>
  </si>
  <si>
    <t>Suporte para eletrocalha, galvanizado a fogo, 300x100 mm</t>
  </si>
  <si>
    <t>38.23.150</t>
  </si>
  <si>
    <t>Suporte para eletrocalha, galvanizado a fogo, 250x100 mm</t>
  </si>
  <si>
    <t>38.23.140</t>
  </si>
  <si>
    <t>Suporte para eletrocalha, galvanizado a fogo, 200x100 mm</t>
  </si>
  <si>
    <t>38.23.130</t>
  </si>
  <si>
    <t>Suporte para eletrocalha, galvanizado a fogo, 150x100 mm</t>
  </si>
  <si>
    <t>38.23.120</t>
  </si>
  <si>
    <t>Suporte para eletrocalha, galvanizado a fogo, 100x100 mm</t>
  </si>
  <si>
    <t>38.23.110</t>
  </si>
  <si>
    <t>Suporte para eletrocalha, galvanizado a fogo, 300x50 mm</t>
  </si>
  <si>
    <t>38.23.060</t>
  </si>
  <si>
    <t>Suporte para eletrocalha, galvanizado a fogo, 250x50 mm</t>
  </si>
  <si>
    <t>38.23.050</t>
  </si>
  <si>
    <t>Suporte para eletrocalha, galvanizado a fogo, 200x50 mm</t>
  </si>
  <si>
    <t>38.23.040</t>
  </si>
  <si>
    <t>Suporte para eletrocalha, galvanizado a fogo, 150x50 mm</t>
  </si>
  <si>
    <t>38.23.030</t>
  </si>
  <si>
    <t>Suporte para eletrocalha, galvanizado a fogo, 100x50 mm</t>
  </si>
  <si>
    <t>38.23.020</t>
  </si>
  <si>
    <t>Suporte para eletrocalha, galvanizado a fogo, 50x50 mm</t>
  </si>
  <si>
    <t>38.23.010</t>
  </si>
  <si>
    <t>Eletrocalha e acessorios..</t>
  </si>
  <si>
    <t>38.23</t>
  </si>
  <si>
    <t>Tampa de encaixe para eletrocalha, galvanizada a fogo, L= 400 mm</t>
  </si>
  <si>
    <t>38.22.670</t>
  </si>
  <si>
    <t>Tampa de encaixe para eletrocalha, galvanizada a fogo, L= 300 mm</t>
  </si>
  <si>
    <t>38.22.660</t>
  </si>
  <si>
    <t>Tampa de encaixe para eletrocalha, galvanizada a fogo, L= 250 mm</t>
  </si>
  <si>
    <t>38.22.650</t>
  </si>
  <si>
    <t>Tampa de encaixe para eletrocalha, galvanizada a fogo, L= 200 mm</t>
  </si>
  <si>
    <t>38.22.640</t>
  </si>
  <si>
    <t>Tampa de encaixe para eletrocalha, galvanizada a fogo, L= 150 mm</t>
  </si>
  <si>
    <t>38.22.630</t>
  </si>
  <si>
    <t>Tampa de encaixe para eletrocalha, galvanizada a fogo, L= 100 mm</t>
  </si>
  <si>
    <t>38.22.620</t>
  </si>
  <si>
    <t>Tampa de encaixe para eletrocalha, galvanizada a fogo, L= 50 mm</t>
  </si>
  <si>
    <t>38.22.610</t>
  </si>
  <si>
    <t>Eletrocalha perfurada galvanizada a fogo, 400x100 mm, com acessórios</t>
  </si>
  <si>
    <t>38.22.160</t>
  </si>
  <si>
    <t>Eletrocalha perfurada galvanizada a fogo, 300x100 mm, com acessórios</t>
  </si>
  <si>
    <t>38.22.150</t>
  </si>
  <si>
    <t>Eletrocalha perfurada galvanizada a fogo, 250x100 mm, com acessórios</t>
  </si>
  <si>
    <t>38.22.140</t>
  </si>
  <si>
    <t>Eletrocalha perfurada galvanizada a fogo, 200x100 mm, com acessórios</t>
  </si>
  <si>
    <t>38.22.130</t>
  </si>
  <si>
    <t>Eletrocalha perfurada galvanizada a fogo, 150x100 mm, com acessórios</t>
  </si>
  <si>
    <t>38.22.120</t>
  </si>
  <si>
    <t>Eletrocalha e acessorios.</t>
  </si>
  <si>
    <t>38.22</t>
  </si>
  <si>
    <t>Eletrocalha perfurada galvanizada a fogo, 250 x 50 mm, com acessórios</t>
  </si>
  <si>
    <t>38.21.950</t>
  </si>
  <si>
    <t>Eletrocalha perfurada galvanizada a fogo, 200 x 50 mm, com acessórios</t>
  </si>
  <si>
    <t>38.21.940</t>
  </si>
  <si>
    <t>Eletrocalha perfurada galvanizada a fogo, 150 x 50 mm, com acessórios</t>
  </si>
  <si>
    <t>38.21.930</t>
  </si>
  <si>
    <t>Eletrocalha perfurada galvanizada a fogo, 100 x 50 mm, com acessórios</t>
  </si>
  <si>
    <t>38.21.920</t>
  </si>
  <si>
    <t>Eletrocalha lisa galvanizada a fogo, 400 x 100 mm, com acessórios</t>
  </si>
  <si>
    <t>38.21.360</t>
  </si>
  <si>
    <t>Eletrocalha lisa galvanizada a fogo, 300 x 100 mm, com acessórios</t>
  </si>
  <si>
    <t>38.21.350</t>
  </si>
  <si>
    <t>Eletrocalha lisa galvanizada a fogo, 250 x 100 mm, com acessórios</t>
  </si>
  <si>
    <t>38.21.340</t>
  </si>
  <si>
    <t>Eletrocalha lisa galvanizada a fogo, 200 x 100 mm, com acessórios</t>
  </si>
  <si>
    <t>38.21.330</t>
  </si>
  <si>
    <t>Eletrocalha lisa galvanizada a fogo, 150 x 100 mm, com acessórios</t>
  </si>
  <si>
    <t>38.21.320</t>
  </si>
  <si>
    <t>Eletrocalha lisa galvanizada a fogo, 100 x 100 mm, com acessórios</t>
  </si>
  <si>
    <t>38.21.310</t>
  </si>
  <si>
    <t>Eletrocalha lisa galvanizada a fogo, 250 x 50 mm, com acessórios</t>
  </si>
  <si>
    <t>38.21.150</t>
  </si>
  <si>
    <t>Eletrocalha lisa galvanizada a fogo, 200 x 50 mm, com acessórios</t>
  </si>
  <si>
    <t>38.21.140</t>
  </si>
  <si>
    <t>Eletrocalha lisa galvanizada a fogo, 150 x 50 mm, com acessórios</t>
  </si>
  <si>
    <t>38.21.130</t>
  </si>
  <si>
    <t>Eletrocalha lisa galvanizada a fogo, 100 x 50 mm, com acessórios</t>
  </si>
  <si>
    <t>38.21.120</t>
  </si>
  <si>
    <t>Eletrocalha lisa galvanizada a fogo, 50 x 50 mm, com acessórios</t>
  </si>
  <si>
    <t>38.21.110</t>
  </si>
  <si>
    <t>Eletrocalha e acessorios</t>
  </si>
  <si>
    <t>38.21</t>
  </si>
  <si>
    <t>Recolocação de eletrodutos</t>
  </si>
  <si>
    <t>38.20.040</t>
  </si>
  <si>
    <t>Recolocação de caixa de tomada para perfilado</t>
  </si>
  <si>
    <t>38.20.030</t>
  </si>
  <si>
    <t>Recolocação de vergalhão</t>
  </si>
  <si>
    <t>38.20.020</t>
  </si>
  <si>
    <t>Recolocação de perfilado 38x38 mm</t>
  </si>
  <si>
    <t>38.20.010</t>
  </si>
  <si>
    <t>Reparos, conservacoes e complementos - GRUPO 38</t>
  </si>
  <si>
    <t>38.20</t>
  </si>
  <si>
    <t>Eletroduto de PVC corrugado flexível reforçado, diâmetro externo de 32 mm</t>
  </si>
  <si>
    <t>38.19.220</t>
  </si>
  <si>
    <t>Eletroduto de PVC corrugado flexível reforçado, diâmetro externo de 25 mm</t>
  </si>
  <si>
    <t>38.19.210</t>
  </si>
  <si>
    <t>Eletroduto de PVC corrugado flexível leve, diâmetro externo de 32 mm</t>
  </si>
  <si>
    <t>38.19.040</t>
  </si>
  <si>
    <t>Eletroduto de PVC corrugado flexível leve, diâmetro externo de 25 mm</t>
  </si>
  <si>
    <t>38.19.030</t>
  </si>
  <si>
    <t>Eletroduto de PVC corrugado flexível leve, diâmetro externo de 20 mm</t>
  </si>
  <si>
    <t>38.19.020</t>
  </si>
  <si>
    <t>Eletroduto em PVC corrugado flexivel</t>
  </si>
  <si>
    <t>38.19</t>
  </si>
  <si>
    <t>Caixa de derivação embutida ou externa para rodapé técnico duplo</t>
  </si>
  <si>
    <t>38.16.270</t>
  </si>
  <si>
    <t>Poste condutor metálico para distribuição, com suporte para tomadas elétricas e RJ, com pintura eletrostática, altura de 3 m</t>
  </si>
  <si>
    <t>38.16.250</t>
  </si>
  <si>
    <t>Curva vertical tripla de 90°, interna ou externa e tampa com pintura eletrostática</t>
  </si>
  <si>
    <t>38.16.230</t>
  </si>
  <si>
    <t>Curva horizontal dupla de 90°, interna ou externa e tampa com pintura eletrostática</t>
  </si>
  <si>
    <t>38.16.200</t>
  </si>
  <si>
    <t>Terminal de fechamento ou mata junta com pintura eletrostática, para rodapé técnico duplo</t>
  </si>
  <si>
    <t>38.16.190</t>
  </si>
  <si>
    <t>Curva vertical dupla de 90°, interna ou externa e tampa com pintura eletrostática</t>
  </si>
  <si>
    <t>38.16.160</t>
  </si>
  <si>
    <t>Rodapé técnico duplo e tampa com pintura eletrostática</t>
  </si>
  <si>
    <t>38.16.150</t>
  </si>
  <si>
    <t>Terminal de fechamento ou mata junta com pintura eletrostática, para rodapé técnico triplo</t>
  </si>
  <si>
    <t>38.16.140</t>
  </si>
  <si>
    <t>Caixa para tomadas: de energia, RJ, sobressalente, interruptor ou espelho, com pintura eletrostática, para rodapé técnico duplo</t>
  </si>
  <si>
    <t>38.16.130</t>
  </si>
  <si>
    <t>Caixa para tomadas: de energia, RJ, sobressalente, interruptor ou espelho, com pintura eletrostática, para rodapé técnico triplo</t>
  </si>
  <si>
    <t>38.16.090</t>
  </si>
  <si>
    <t>Tê triplo de 90°, horizontal ou vertical e tampa com pintura eletrostática</t>
  </si>
  <si>
    <t>38.16.080</t>
  </si>
  <si>
    <t>Curva horizontal tripla de 90°, interna ou externa e tampa com pintura eletrostática</t>
  </si>
  <si>
    <t>38.16.060</t>
  </si>
  <si>
    <t>Rodapé técnico triplo e tampa com pintura eletrostática</t>
  </si>
  <si>
    <t>38.16.030</t>
  </si>
  <si>
    <t>Rodape tecnico e acessorios</t>
  </si>
  <si>
    <t>38.16</t>
  </si>
  <si>
    <t>Terminal macho giratório em latão zincado de 2´</t>
  </si>
  <si>
    <t>38.15.340</t>
  </si>
  <si>
    <t>Terminal macho giratório em latão zincado de 1´</t>
  </si>
  <si>
    <t>38.15.320</t>
  </si>
  <si>
    <t>Terminal macho giratório em latão zincado de 3/4´</t>
  </si>
  <si>
    <t>38.15.310</t>
  </si>
  <si>
    <t>Terminal macho fixo em latão zincado de 2´</t>
  </si>
  <si>
    <t>38.15.140</t>
  </si>
  <si>
    <t>Terminal macho fixo em latão zincado de 1´</t>
  </si>
  <si>
    <t>38.15.120</t>
  </si>
  <si>
    <t>Terminal macho fixo em latão zincado de 3/4´</t>
  </si>
  <si>
    <t>38.15.110</t>
  </si>
  <si>
    <t>Eletroduto metálico flexível com capa em PVC de 2´</t>
  </si>
  <si>
    <t>38.15.040</t>
  </si>
  <si>
    <t>Eletroduto metálico flexível com capa em PVC de 1´</t>
  </si>
  <si>
    <t>38.15.020</t>
  </si>
  <si>
    <t>Eletroduto metálico flexível com capa em PVC de 3/4´</t>
  </si>
  <si>
    <t>38.15.010</t>
  </si>
  <si>
    <t>Eletroduto metalico flexivel</t>
  </si>
  <si>
    <t>38.15</t>
  </si>
  <si>
    <t>Eletroduto corrugado em polietileno de alta densidade, DN= 150 mm, com acessórios</t>
  </si>
  <si>
    <t>38.13.060</t>
  </si>
  <si>
    <t>Eletroduto corrugado em polietileno de alta densidade, DN= 125 mm, com acessórios</t>
  </si>
  <si>
    <t>38.13.050</t>
  </si>
  <si>
    <t>Eletroduto corrugado em polietileno de alta densidade, DN= 100 mm, com acessórios</t>
  </si>
  <si>
    <t>38.13.040</t>
  </si>
  <si>
    <t>Eletroduto corrugado em polietileno de alta densidade, DN= 75 mm, com acessórios</t>
  </si>
  <si>
    <t>38.13.030</t>
  </si>
  <si>
    <t>Eletroduto corrugado em polietileno de alta densidade, DN= 50 mm, com acessórios</t>
  </si>
  <si>
    <t>38.13.020</t>
  </si>
  <si>
    <t>Eletroduto corrugado em polietileno de alta densidade, DN= 40 mm, com acessórios</t>
  </si>
  <si>
    <t>38.13.016</t>
  </si>
  <si>
    <t>Eletroduto corrugado em polietileno de alta densidade, DN= 30 mm, com acessórios</t>
  </si>
  <si>
    <t>38.13.010</t>
  </si>
  <si>
    <t>Eletroduto em polietileno de alta densidade</t>
  </si>
  <si>
    <t>38.13</t>
  </si>
  <si>
    <t>Leito para cabos, tipo pesado, em aço galvanizado de 800 x 100 mm - com acessórios</t>
  </si>
  <si>
    <t>38.12.130</t>
  </si>
  <si>
    <t>Leito para cabos, tipo pesado, em aço galvanizado de 500 x 100 mm - com acessórios</t>
  </si>
  <si>
    <t>38.12.120</t>
  </si>
  <si>
    <t>Leito para cabos, tipo pesado, em aço galvanizado de 600 x 100 mm - com acessórios</t>
  </si>
  <si>
    <t>38.12.100</t>
  </si>
  <si>
    <t>Leito para cabos, tipo pesado, em aço galvanizado de 400 x 100 mm - com acessórios</t>
  </si>
  <si>
    <t>38.12.090</t>
  </si>
  <si>
    <t>Leito para cabos, tipo pesado, em aço galvanizado de 300 x 100 mm - com acessórios</t>
  </si>
  <si>
    <t>38.12.086</t>
  </si>
  <si>
    <t>Leitos e acessorios</t>
  </si>
  <si>
    <t>38.12</t>
  </si>
  <si>
    <t>38.10.080</t>
  </si>
  <si>
    <t>38.10.070</t>
  </si>
  <si>
    <t>38.10.060</t>
  </si>
  <si>
    <t>Caixa de derivação ou passagem, para cruzamento de duto, medindo 16 x 25 x 70 mm, com cruzadora</t>
  </si>
  <si>
    <t>38.10.030</t>
  </si>
  <si>
    <t>Caixa de derivação ou passagem, para cruzamento de duto, medindo 12 x 25 x 70 mm, com cruzadora</t>
  </si>
  <si>
    <t>38.10.026</t>
  </si>
  <si>
    <t>Caixa de derivação ou passagem, para cruzamento de duto, medindo 4 x 25 x 70 mm, sem cruzadora</t>
  </si>
  <si>
    <t>38.10.024</t>
  </si>
  <si>
    <t>Duto de piso liso em aço, medindo 3 x 25 x 70 mm, com acessórios</t>
  </si>
  <si>
    <t>38.10.020</t>
  </si>
  <si>
    <t>Duto de piso liso em aço, medindo 2 x 25 x 70 mm, com acessórios</t>
  </si>
  <si>
    <t>38.10.010</t>
  </si>
  <si>
    <t>Duto fechado de piso e acessorios</t>
  </si>
  <si>
    <t>38.10</t>
  </si>
  <si>
    <t>Sapata externa com 4 furos, 38 x 38 mm</t>
  </si>
  <si>
    <t>38.07.801</t>
  </si>
  <si>
    <t>Gancho longo em chapa aço zincado para fixação de luminária</t>
  </si>
  <si>
    <t>38.07.800</t>
  </si>
  <si>
    <t>Suporte com furos de tomada em PVC de 60 x 60 x 150 mm, para canaleta aparente</t>
  </si>
  <si>
    <t>38.07.750</t>
  </si>
  <si>
    <t>Suporte com furos de tomada em PVC de 85 x 35 x 150 mm, para canaleta aparente</t>
  </si>
  <si>
    <t>38.07.740</t>
  </si>
  <si>
    <t>Suporte com furos de tomada em PVC de 60 x 35 x 150 mm, para canaleta aparente</t>
  </si>
  <si>
    <t>38.07.730</t>
  </si>
  <si>
    <t>Canaleta aparente com duas tampas em PVC, autoextinguível, de 120 x 60 mm, com acessórios</t>
  </si>
  <si>
    <t>38.07.720</t>
  </si>
  <si>
    <t>Canaleta aparente com duas tampas em PVC, autoextinguível, de 120 x 35 mm, com acessórios</t>
  </si>
  <si>
    <t>38.07.710</t>
  </si>
  <si>
    <t>Canaleta aparente com tampa em PVC, autoextinguível, de 85 x 35 mm, com acessórios</t>
  </si>
  <si>
    <t>38.07.700</t>
  </si>
  <si>
    <t>Perfilado liso 38 x 38 mm - com acessórios</t>
  </si>
  <si>
    <t>38.07.340</t>
  </si>
  <si>
    <t>Perfilado perfurado 38 x 76 mm em chapa 14 pré-zincada, com acessórios</t>
  </si>
  <si>
    <t>38.07.310</t>
  </si>
  <si>
    <t>Perfilado perfurado 38 x 38 mm em chapa 14 pré-zincada, com acessórios</t>
  </si>
  <si>
    <t>38.07.300</t>
  </si>
  <si>
    <t>Vergalhão com rosca, porca e arruela de diâmetro 5/16´ (tirante)</t>
  </si>
  <si>
    <t>38.07.216</t>
  </si>
  <si>
    <t>Vergalhão com rosca, porca e arruela de diâmetro 1/4´ (tirante)</t>
  </si>
  <si>
    <t>38.07.210</t>
  </si>
  <si>
    <t>Vergalhão com rosca, porca e arruela de diâmetro 3/8´ (tirante)</t>
  </si>
  <si>
    <t>38.07.200</t>
  </si>
  <si>
    <t>Canaleta em PVC de 20 x 12 mm, inclusive acessórios</t>
  </si>
  <si>
    <t>38.07.172</t>
  </si>
  <si>
    <t>Saída superior, diâmetro de 3/4´</t>
  </si>
  <si>
    <t>38.07.140</t>
  </si>
  <si>
    <t>Saída lateral simples, diâmetro de 1´</t>
  </si>
  <si>
    <t>38.07.134</t>
  </si>
  <si>
    <t>Saída lateral simples, diâmetro de 3/4´</t>
  </si>
  <si>
    <t>38.07.130</t>
  </si>
  <si>
    <t>Saída final, diâmetro de 3/4´</t>
  </si>
  <si>
    <t>38.07.120</t>
  </si>
  <si>
    <t>Tampa de pressão para perfilado de 38 x 38 mm</t>
  </si>
  <si>
    <t>38.07.050</t>
  </si>
  <si>
    <t>Grampo tipo ´C´ diâmetro 3/8`, com balancim tamanho grande</t>
  </si>
  <si>
    <t>38.07.030</t>
  </si>
  <si>
    <t>Canaleta, perfilado e acessorios</t>
  </si>
  <si>
    <t>38.07</t>
  </si>
  <si>
    <t>Eletroduto galvanizado a quente conforme NBR5598 - 4´ com acessórios</t>
  </si>
  <si>
    <t>38.06.180</t>
  </si>
  <si>
    <t>Eletroduto galvanizado a quente conforme NBR5598 - 3´ com acessórios</t>
  </si>
  <si>
    <t>38.06.160</t>
  </si>
  <si>
    <t>Eletroduto galvanizado a quente conforme NBR5598 - 2 1/2´ com acessórios</t>
  </si>
  <si>
    <t>38.06.140</t>
  </si>
  <si>
    <t>Eletroduto galvanizado a quente conforme NBR5598 - 2´ com acessórios</t>
  </si>
  <si>
    <t>38.06.120</t>
  </si>
  <si>
    <t>Eletroduto galvanizado a quente conforme NBR5598 - 1 1/2´ com acessórios</t>
  </si>
  <si>
    <t>38.06.100</t>
  </si>
  <si>
    <t>Eletroduto galvanizado a quente conforme NBR5598 - 1 1/4´ com acessórios</t>
  </si>
  <si>
    <t>38.06.080</t>
  </si>
  <si>
    <t>Eletroduto galvanizado a quente conforme NBR5598 - 1´ com acessórios</t>
  </si>
  <si>
    <t>38.06.060</t>
  </si>
  <si>
    <t>Eletroduto galvanizado a quente conforme NBR5598 - 3/4´ com acessórios</t>
  </si>
  <si>
    <t>38.06.040</t>
  </si>
  <si>
    <t>Eletroduto galvanizado a quente conforme NBR5598 - 1/2´ com acessórios</t>
  </si>
  <si>
    <t>38.06.020</t>
  </si>
  <si>
    <t>Eletroduto rígido em aço carbono galvanizado por imersão a quente com acessórios – NBR 5598</t>
  </si>
  <si>
    <t>38.06</t>
  </si>
  <si>
    <t>Eletroduto galvanizado a quente conforme NBR6323 - 4´ com acessórios</t>
  </si>
  <si>
    <t>38.05.180</t>
  </si>
  <si>
    <t>Eletroduto galvanizado a quente conforme NBR6323 - 3´ com acessórios</t>
  </si>
  <si>
    <t>38.05.160</t>
  </si>
  <si>
    <t>Eletroduto galvanizado a quente conforme NBR6323 - 2 1/2´ com acessórios</t>
  </si>
  <si>
    <t>38.05.140</t>
  </si>
  <si>
    <t>Eletroduto galvanizado a quente conforme NBR6323 - 2´ com acessórios</t>
  </si>
  <si>
    <t>38.05.120</t>
  </si>
  <si>
    <t>Eletroduto galvanizado a quente conforme NBR6323 - 1 1/2´ com acessórios</t>
  </si>
  <si>
    <t>38.05.100</t>
  </si>
  <si>
    <t>Eletroduto galvanizado a quente conforme NBR6323 - 1 1/4´ com acessórios</t>
  </si>
  <si>
    <t>38.05.090</t>
  </si>
  <si>
    <t>Eletroduto galvanizado a quente conforme NBR6323 - 1´ - com acessórios</t>
  </si>
  <si>
    <t>38.05.060</t>
  </si>
  <si>
    <t>Eletroduto galvanizado a quente conforme NBR6323 - 3/4´ - com acessórios</t>
  </si>
  <si>
    <t>38.05.040</t>
  </si>
  <si>
    <t>Eletroduto rígido em aço carbono galvanizado com acessórios - NBR 6323</t>
  </si>
  <si>
    <t>38.05</t>
  </si>
  <si>
    <t>Eletroduto galvanizado conforme NBR13057 -  4´ com acessórios</t>
  </si>
  <si>
    <t>38.04.180</t>
  </si>
  <si>
    <t>Eletroduto galvanizado conforme NBR13057 -  3´ com acessórios</t>
  </si>
  <si>
    <t>38.04.160</t>
  </si>
  <si>
    <t>Eletroduto galvanizado conforme NBR13057 -  2 1/2´ com acessórios</t>
  </si>
  <si>
    <t>38.04.140</t>
  </si>
  <si>
    <t>Eletroduto galvanizado conforme NBR13057 -  2´ com acessórios</t>
  </si>
  <si>
    <t>38.04.120</t>
  </si>
  <si>
    <t>Eletroduto galvanizado conforme NBR13057 -  1 1/2´ com acessórios</t>
  </si>
  <si>
    <t>38.04.100</t>
  </si>
  <si>
    <t>Eletroduto galvanizado conforme NBR13057 -  1 1/4´ com acessórios</t>
  </si>
  <si>
    <t>38.04.080</t>
  </si>
  <si>
    <t>Eletroduto galvanizado conforme NBR13057 -  1´ com acessórios</t>
  </si>
  <si>
    <t>38.04.060</t>
  </si>
  <si>
    <t>Eletroduto galvanizado conforme NBR13057 -  3/4´ com acessórios</t>
  </si>
  <si>
    <t>38.04.040</t>
  </si>
  <si>
    <t>Eletroduto rígido em aço carbono galvanizado com acessórios - NBR 13057</t>
  </si>
  <si>
    <t>38.04</t>
  </si>
  <si>
    <t>Eletroduto de PVC rígido roscável de 4´ - com acessórios</t>
  </si>
  <si>
    <t>38.01.180</t>
  </si>
  <si>
    <t>Eletroduto de PVC rígido roscável de 3´ - com acessórios</t>
  </si>
  <si>
    <t>38.01.160</t>
  </si>
  <si>
    <t>Eletroduto de PVC rígido roscável de 2 1/2´ - com acessórios</t>
  </si>
  <si>
    <t>38.01.140</t>
  </si>
  <si>
    <t>Eletroduto de PVC rígido roscável de 2´ - com acessórios</t>
  </si>
  <si>
    <t>38.01.120</t>
  </si>
  <si>
    <t>Eletroduto de PVC rígido roscável de 1 1/2´ - com acessórios</t>
  </si>
  <si>
    <t>38.01.100</t>
  </si>
  <si>
    <t>Eletroduto de PVC rígido roscável de 1 1/4´ - com acessórios</t>
  </si>
  <si>
    <t>38.01.080</t>
  </si>
  <si>
    <t>Eletroduto de PVC rígido roscável de 1´ - com acessórios</t>
  </si>
  <si>
    <t>38.01.060</t>
  </si>
  <si>
    <t>Eletroduto de PVC rígido roscável de 3/4´ - com acessórios</t>
  </si>
  <si>
    <t>38.01.040</t>
  </si>
  <si>
    <t>Eletroduto em PVC rigido roscavel</t>
  </si>
  <si>
    <t>38.01</t>
  </si>
  <si>
    <t>TUBULACAO E CONDUTOR PARA ENERGIA ELETRICA E TELEFONIA BASICA</t>
  </si>
  <si>
    <t>38</t>
  </si>
  <si>
    <t>Disjuntor fixo a vácuo de 15 a 17,5 kV, equipado com motorização de fechamento, com relê de proteção</t>
  </si>
  <si>
    <t>37.25.215</t>
  </si>
  <si>
    <t>Disjuntor em caixa moldada bipolar, térmico e magnético fixos - 600 V, de 150 A para 120/240 Vca - 25 KA e para 380/440 Vca - 18 KA</t>
  </si>
  <si>
    <t>37.25.210</t>
  </si>
  <si>
    <t>Disjuntor em caixa moldada bipolar, térmico e magnético fixos - 480 V, de 10 A a 50 A para 120/240 Vca - 25 KA e para 380/440 Vca - 18 KA</t>
  </si>
  <si>
    <t>37.25.200</t>
  </si>
  <si>
    <t>Disjuntor em caixa moldada tripolar, térmico e magnético fixos, tensão de isolamento 415/690V, de 175A a 250A</t>
  </si>
  <si>
    <t>37.25.110</t>
  </si>
  <si>
    <t>Disjuntor em caixa moldada tripolar, térmico e magnético fixos, tensão de isolamento 480/690V, de 70A até 150A</t>
  </si>
  <si>
    <t>37.25.100</t>
  </si>
  <si>
    <t>Disjuntor em caixa moldada tripolar, térmico e magnético fixos, tensão de isolamento 500/690V, de 10A a 63A</t>
  </si>
  <si>
    <t>37.25.090</t>
  </si>
  <si>
    <t>Disjuntores.</t>
  </si>
  <si>
    <t>37.25</t>
  </si>
  <si>
    <t>Dispositivo de proteção contra surto, 2 polos, monobloco, suportabilidade &lt;=1,4kV, F+N / F+F, Un até 240V/264V, curva de ensaio 8/20µs - classe 3</t>
  </si>
  <si>
    <t>37.24.045</t>
  </si>
  <si>
    <t>Dispositivo de proteção contra surto, 4 polos, suportabilidade &lt;= 2,5 kV, 3F+N, Un até 240/415V, curva de ensaio 8/20µs, In=20kA/40kA - classe 2</t>
  </si>
  <si>
    <t>37.24.044</t>
  </si>
  <si>
    <t>Dispositivo de proteção contra surto, 4 polos, 3F+N, Un até 240/415V, Iimp= 75 kA (25 kA por fase), curva de ensaio 10/350 µs - classe 1</t>
  </si>
  <si>
    <t>37.24.043</t>
  </si>
  <si>
    <t>Dispositivo de proteção contra surto, 2 polos, suportabilidade &lt;= 4 kV, Un até 240V/415V, Iimp = 60 kA, curva de ensaio 10/350µs - classe 1</t>
  </si>
  <si>
    <t>37.24.042</t>
  </si>
  <si>
    <t>Supressor de surto monofásico, corrente nominal 20 kA, Imax. de surto 50 até 80 kA</t>
  </si>
  <si>
    <t>37.24.032</t>
  </si>
  <si>
    <t>Supressor de surto monofásico, corrente nominal 4 a 11 kA, Imax. de surto 12 até 15 kA</t>
  </si>
  <si>
    <t>37.24.031</t>
  </si>
  <si>
    <t>Supressor de surto</t>
  </si>
  <si>
    <t>37.24</t>
  </si>
  <si>
    <t>Transformador monofásico de comando de 200 VA, a seco</t>
  </si>
  <si>
    <t>37.22.010</t>
  </si>
  <si>
    <t>Transformador de comando</t>
  </si>
  <si>
    <t>37.22</t>
  </si>
  <si>
    <t>Capacitor de potência trifásico de 10 kVAr, 220 V/60 Hz, para correção de fator de potência</t>
  </si>
  <si>
    <t>37.21.010</t>
  </si>
  <si>
    <t>Capacitor de potencia</t>
  </si>
  <si>
    <t>37.21</t>
  </si>
  <si>
    <t>Punho de manobra com articulador de acionamento</t>
  </si>
  <si>
    <t>37.20.210</t>
  </si>
  <si>
    <t>Inversor de frequência para variação de velocidade em motores, potência de 1,5 a 150 cv</t>
  </si>
  <si>
    <t>37.20.193</t>
  </si>
  <si>
    <t>Inversor de frequência para variação de velocidade em motores, potência de 0,25 a 175 cv</t>
  </si>
  <si>
    <t>37.20.190</t>
  </si>
  <si>
    <t>Placa de montagem para quadros em geral, em chapa de aço</t>
  </si>
  <si>
    <t>37.20.156</t>
  </si>
  <si>
    <t>Suporte fixo para transformadores de potencial</t>
  </si>
  <si>
    <t>37.20.140</t>
  </si>
  <si>
    <t>Banco de medição para transformadores TC/TP, padrão Eletropaulo e/ou Cesp</t>
  </si>
  <si>
    <t>37.20.130</t>
  </si>
  <si>
    <t>Recolocação de quadro de distribuição de sobrepor, sem componentes</t>
  </si>
  <si>
    <t>37.20.110</t>
  </si>
  <si>
    <t>Recolocação de fundo de quadro de distribuição, sem componentes</t>
  </si>
  <si>
    <t>37.20.100</t>
  </si>
  <si>
    <t>Recolocação de chave seccionadora tripolar de 125 A até 650 A, sem base fusível</t>
  </si>
  <si>
    <t>37.20.090</t>
  </si>
  <si>
    <t>Barra de neutro e/ou terra</t>
  </si>
  <si>
    <t>37.20.080</t>
  </si>
  <si>
    <t>Bloco terminal conector até 65A / 600V, faixa de aplicação até 16 mm²</t>
  </si>
  <si>
    <t>37.20.030</t>
  </si>
  <si>
    <t>Isolador em epóxi de 1 kV para barramento</t>
  </si>
  <si>
    <t>37.20.010</t>
  </si>
  <si>
    <t>Reparos, conservacoes e complementos - GRUPO 37</t>
  </si>
  <si>
    <t>37.20</t>
  </si>
  <si>
    <t>Transformador de corrente 50-5 A até 150-5 A, janela</t>
  </si>
  <si>
    <t>37.19.060</t>
  </si>
  <si>
    <t>Transformador de corrente 1000-5 A até 1500-5 A, janela</t>
  </si>
  <si>
    <t>37.19.030</t>
  </si>
  <si>
    <t>Transformador de corrente 200-5 A até 600-5 A, janela</t>
  </si>
  <si>
    <t>37.19.020</t>
  </si>
  <si>
    <t>Transformador de corrente 800-5 A, janela</t>
  </si>
  <si>
    <t>37.19.010</t>
  </si>
  <si>
    <t>Transformador de corrente</t>
  </si>
  <si>
    <t>37.19</t>
  </si>
  <si>
    <t>Transformador de potencial monofásico até 500 VA classe 15 kV, a seco, sem fusíveis</t>
  </si>
  <si>
    <t>37.18.030</t>
  </si>
  <si>
    <t>Transformador de potencial monofásico até 2000 VA classe 15 kV, a seco, com fusíveis</t>
  </si>
  <si>
    <t>37.18.020</t>
  </si>
  <si>
    <t>Transformador de potencial monofásico até 1000 VA classe 15 kV, a seco, com fusíveis</t>
  </si>
  <si>
    <t>37.18.010</t>
  </si>
  <si>
    <t>Transformador de Potencial</t>
  </si>
  <si>
    <t>37.18</t>
  </si>
  <si>
    <t>Dispositivo diferencial residual de 25 A x 300 mA - 4 polos</t>
  </si>
  <si>
    <t>37.17.130</t>
  </si>
  <si>
    <t>Dispositivo diferencial residual de 125 A x 30 mA - 4 polos</t>
  </si>
  <si>
    <t>37.17.114</t>
  </si>
  <si>
    <t>Dispositivo diferencial residual de 100 A x 30 mA - 4 polos</t>
  </si>
  <si>
    <t>37.17.110</t>
  </si>
  <si>
    <t>Dispositivo diferencial residual de 80 A x 30 mA - 4 polos</t>
  </si>
  <si>
    <t>37.17.100</t>
  </si>
  <si>
    <t>Dispositivo diferencial residual de 63 A x 30 mA - 4 polos</t>
  </si>
  <si>
    <t>37.17.090</t>
  </si>
  <si>
    <t>Dispositivo diferencial residual de 40 A x 30 mA - 4 polos</t>
  </si>
  <si>
    <t>37.17.080</t>
  </si>
  <si>
    <t>Dispositivo diferencial residual de 25 A x 30 mA - 4 polos</t>
  </si>
  <si>
    <t>37.17.074</t>
  </si>
  <si>
    <t>Dispositivo diferencial residual de 40 A x 30 mA - 2 polos</t>
  </si>
  <si>
    <t>37.17.070</t>
  </si>
  <si>
    <t>Dispositivo diferencial residual de 25 A x 30 mA - 2 polos</t>
  </si>
  <si>
    <t>37.17.060</t>
  </si>
  <si>
    <t>Dispositivo DR ou interruptor de corrente de fuga</t>
  </si>
  <si>
    <t>37.17</t>
  </si>
  <si>
    <t>Sistema de barramento blindado de 100 a 2000 A, trifásico, barra de alumínio</t>
  </si>
  <si>
    <t>37.16.081</t>
  </si>
  <si>
    <t>Sistema de barramento blindado de 100 a 2000 A, trifásico, barra de cobre</t>
  </si>
  <si>
    <t>37.16.071</t>
  </si>
  <si>
    <t>Bus-way</t>
  </si>
  <si>
    <t>37.16</t>
  </si>
  <si>
    <t>Chave seccionadora tripolar seca para 600 / 630 A - 15 kV - com prolongador</t>
  </si>
  <si>
    <t>37.15.210</t>
  </si>
  <si>
    <t>Chave seccionadora tripolar seca para 400 A - 15 kV - com prolongador</t>
  </si>
  <si>
    <t>37.15.200</t>
  </si>
  <si>
    <t>Chave fusível base ´C´ para 25 kV/100 A, com capacidade de ruptura até 6,3 kA - com fusível</t>
  </si>
  <si>
    <t>37.15.170</t>
  </si>
  <si>
    <t>Chave fusível base ´C´  para 15 kV/200 A, com capacidade de ruptura até 10 kA - com fusível</t>
  </si>
  <si>
    <t>37.15.160</t>
  </si>
  <si>
    <t>Chave fusível base ´C´ para 15 kV/100 A, com capacidade de ruptura até 10 kA - com fusível</t>
  </si>
  <si>
    <t>37.15.150</t>
  </si>
  <si>
    <t>Chave seccionadora tripolar sob carga para 400 A - 15 kV - com prolongador</t>
  </si>
  <si>
    <t>37.15.120</t>
  </si>
  <si>
    <t>Chave seccionadora tripolar sob carga para 400 A - 25 kV - com prolongador</t>
  </si>
  <si>
    <t>37.15.110</t>
  </si>
  <si>
    <t>Chave de media tensao</t>
  </si>
  <si>
    <t>37.15</t>
  </si>
  <si>
    <t>Chave seccionadora tripolar, abertura sob carga seca até 160 A / 690 V</t>
  </si>
  <si>
    <t>37.14.912</t>
  </si>
  <si>
    <t>Barra de contato para chave seccionadora tipo NH3-630 A</t>
  </si>
  <si>
    <t>37.14.830</t>
  </si>
  <si>
    <t>Chave comutadora, reversão sob carga, tetrapolar, sem porta fusível, para 630 A / 690 V</t>
  </si>
  <si>
    <t>37.14.640</t>
  </si>
  <si>
    <t>Chave comutadora, reversão sob carga, tripolar, sem porta fusível, para 1000 A</t>
  </si>
  <si>
    <t>37.14.620</t>
  </si>
  <si>
    <t>Chave comutadora, reversão sob carga, tripolar, sem porta fusível, para 600/630 A</t>
  </si>
  <si>
    <t>37.14.610</t>
  </si>
  <si>
    <t>Chave comutadora, reversão sob carga, tripolar, sem porta fusível, para 400 A</t>
  </si>
  <si>
    <t>37.14.600</t>
  </si>
  <si>
    <t>Chave seccionadora sob carga, tripolar, acionamento tipo punho, com porta-fusível até NH-3-630 A - sem fusíveis</t>
  </si>
  <si>
    <t>37.14.530</t>
  </si>
  <si>
    <t>Chave seccionadora sob carga, tripolar, acionamento tipo punho, com porta-fusível até NH-2-400 A - sem fusíveis</t>
  </si>
  <si>
    <t>37.14.520</t>
  </si>
  <si>
    <t>Chave seccionadora sob carga, tripolar, acionamento tipo punho, com porta-fusível até NH-1-250 A - sem fusíveis</t>
  </si>
  <si>
    <t>37.14.510</t>
  </si>
  <si>
    <t>Chave seccionadora sob carga, tripolar, acionamento tipo punho, com porta-fusível até NH-00-160 A - sem fusíveis</t>
  </si>
  <si>
    <t>37.14.500</t>
  </si>
  <si>
    <t>Chave seccionadora sob carga, tripolar, acionamento rotativo, com prolongador e porta-fusível até NH-3-630 A - sem fusíveis</t>
  </si>
  <si>
    <t>37.14.450</t>
  </si>
  <si>
    <t>Chave seccionadora sob carga, tripolar, acionamento rotativo, com prolongador e porta-fusível até NH-2-400 A - sem fusíveis</t>
  </si>
  <si>
    <t>37.14.440</t>
  </si>
  <si>
    <t>Chave seccionadora sob carga, tripolar, acionamento rotativo, com prolongador e porta-fusível até NH-1-250 A - sem fusíveis</t>
  </si>
  <si>
    <t>37.14.430</t>
  </si>
  <si>
    <t>Chave seccionadora sob carga, tripolar, acionamento rotativo, com prolongador e porta-fusível até NH-00-160 A - sem fusíveis</t>
  </si>
  <si>
    <t>37.14.420</t>
  </si>
  <si>
    <t>Chave seccionadora sob carga, tripolar, acionamento rotativo, com prolongador e porta-fusível até NH-00-125 A - sem fusíveis</t>
  </si>
  <si>
    <t>37.14.410</t>
  </si>
  <si>
    <t>Chave seccionadora sob carga, tripolar, acionamento rotativo, com prolongador, sem porta-fusível, de 1250 A</t>
  </si>
  <si>
    <t>37.14.350</t>
  </si>
  <si>
    <t>Chave seccionadora sob carga, tripolar, acionamento rotativo, com prolongador, sem porta-fusível, de 1000 A</t>
  </si>
  <si>
    <t>37.14.340</t>
  </si>
  <si>
    <t>Chave seccionadora sob carga, tripolar, acionamento rotativo, com prolongador, sem porta-fusível, de 630 A</t>
  </si>
  <si>
    <t>37.14.330</t>
  </si>
  <si>
    <t>Chave seccionadora sob carga, tripolar, acionamento rotativo, com prolongador, sem porta-fusível, de 400 A</t>
  </si>
  <si>
    <t>37.14.320</t>
  </si>
  <si>
    <t>Chave seccionadora sob carga, tripolar, acionamento rotativo, com prolongador, sem porta-fusível, de 250 A</t>
  </si>
  <si>
    <t>37.14.310</t>
  </si>
  <si>
    <t>Chave seccionadora sob carga, tripolar, acionamento rotativo, com prolongador, sem porta-fusível, de 160 A</t>
  </si>
  <si>
    <t>37.14.300</t>
  </si>
  <si>
    <t>Chave comutadora, reversão sob carga, tetrapolar, sem porta fusível, para 100 A</t>
  </si>
  <si>
    <t>37.14.050</t>
  </si>
  <si>
    <t>Chave de baixa tensao</t>
  </si>
  <si>
    <t>37.14</t>
  </si>
  <si>
    <t>Disjuntor em caixa aberta tripolar extraível, 500 V de 6300 A, com acessórios</t>
  </si>
  <si>
    <t>37.13.940</t>
  </si>
  <si>
    <t>Disjuntor em caixa aberta, térmico ajustável e magnético fixo, tripolar 2500/1200 V, faixa de ajuste de 2000 até 2500 A</t>
  </si>
  <si>
    <t>37.13.930</t>
  </si>
  <si>
    <t>Disjuntor em caixa aberta, térmico ajustável e magnético fixo, tripolar 2000/1200 V, faixa de ajuste de 1600 até 2000 A</t>
  </si>
  <si>
    <t>37.13.920</t>
  </si>
  <si>
    <t>Mini-disjuntor termomagnético, tripolar 415 V, corrente de 80 A até 125 A</t>
  </si>
  <si>
    <t>37.13.910</t>
  </si>
  <si>
    <t>Mini-disjuntor termomagnético, tripolar 220/380 V, corrente de 63 A</t>
  </si>
  <si>
    <t>37.13.900</t>
  </si>
  <si>
    <t>Mini-disjuntor termomagnético, tripolar 220/380 V, corrente de 40 A até 50 A</t>
  </si>
  <si>
    <t>37.13.890</t>
  </si>
  <si>
    <t>Mini-disjuntor termomagnético, tripolar 220/380 V, corrente de 10 A até 32 A</t>
  </si>
  <si>
    <t>37.13.880</t>
  </si>
  <si>
    <t>Mini-disjuntor termomagnético, bipolar 400 V, corrente de 80 A até 100 A</t>
  </si>
  <si>
    <t>37.13.870</t>
  </si>
  <si>
    <t>Mini-disjuntor termomagnético, bipolar 220/380 V, corrente de 63 A</t>
  </si>
  <si>
    <t>37.13.860</t>
  </si>
  <si>
    <t>Mini-disjuntor termomagnético, bipolar 220/380 V, corrente de 40 A até 50 A</t>
  </si>
  <si>
    <t>37.13.850</t>
  </si>
  <si>
    <t>Mini-disjuntor termomagnético, bipolar 220/380 V, corrente de 10 A até 32 A</t>
  </si>
  <si>
    <t>37.13.840</t>
  </si>
  <si>
    <t>Mini-disjuntor termomagnético, unipolar 127/220 V, corrente de 40 A até 50 A</t>
  </si>
  <si>
    <t>37.13.810</t>
  </si>
  <si>
    <t>Mini-disjuntor termomagnético, unipolar 127/220 V, corrente de 10 A até 32 A</t>
  </si>
  <si>
    <t>37.13.800</t>
  </si>
  <si>
    <t>Disjuntor em caixa moldada, térmico e magnético ajustáveis, tripolar 1600/690 V, faixa de ajuste de 1000 até 1600 A</t>
  </si>
  <si>
    <t>37.13.780</t>
  </si>
  <si>
    <t>Disjuntor em caixa moldada, térmico e magnético ajustáveis, tripolar 1250/690 V, faixa de ajuste de 800 até 1250 A</t>
  </si>
  <si>
    <t>37.13.770</t>
  </si>
  <si>
    <t>Disjuntor em caixa moldada, térmico e magnético ajustáveis, tripolar 630/690 V, faixa de ajuste de 440 até 630 A</t>
  </si>
  <si>
    <t>37.13.760</t>
  </si>
  <si>
    <t>Disjuntor série universal em caixa moldada, térmico fixo e magnético ajustável, tripolar 600 VCA, corrente de 700 A até 800 A</t>
  </si>
  <si>
    <t>37.13.740</t>
  </si>
  <si>
    <t>Disjuntor série universal em caixa moldada, térmico fixo e magnético ajustável, tripolar 600 VCA, corrente de 500 A até 630 A</t>
  </si>
  <si>
    <t>37.13.730</t>
  </si>
  <si>
    <t>Disjuntor série universal em caixa moldada, térmico fixo e magnético ajustável, tripolar 600 VCA, corrente de 300 A até 400 A</t>
  </si>
  <si>
    <t>37.13.720</t>
  </si>
  <si>
    <t>Disjuntor série universal em caixa moldada, térmico e magnético fixos, bipolar 380/600 VCA, corrente de 125 A</t>
  </si>
  <si>
    <t>37.13.700</t>
  </si>
  <si>
    <t>Disjuntor série universal em caixa moldada, térmico e magnético fixos, bipolar 415 VCA, corrente de 60 A até 100 A</t>
  </si>
  <si>
    <t>37.13.690</t>
  </si>
  <si>
    <t>Disjuntor termomagnético, tripolar 220/380 V, corrente de 60 A até 100 A</t>
  </si>
  <si>
    <t>37.13.660</t>
  </si>
  <si>
    <t>Disjuntor termomagnético, tripolar 220/380 V, corrente de 10 A até 50 A</t>
  </si>
  <si>
    <t>37.13.650</t>
  </si>
  <si>
    <t>Disjuntor termomagnético, bipolar 220/380 V, corrente de 60 A até 100 A</t>
  </si>
  <si>
    <t>37.13.640</t>
  </si>
  <si>
    <t>Disjuntor termomagnético, bipolar 220/380 V, corrente de 10 A até 50 A</t>
  </si>
  <si>
    <t>37.13.630</t>
  </si>
  <si>
    <t>Disjuntor termomagnético, unipolar 127/220 V, corrente de 35 A até 50 A</t>
  </si>
  <si>
    <t>37.13.610</t>
  </si>
  <si>
    <t>Disjuntor termomagnético, unipolar 127/220 V, corrente de 10 A até 30 A</t>
  </si>
  <si>
    <t>37.13.600</t>
  </si>
  <si>
    <t>Disjuntor em caixa aberta tripolar extraível, 500 V de 4000 A, com acessórios</t>
  </si>
  <si>
    <t>37.13.570</t>
  </si>
  <si>
    <t>Disjuntor em caixa aberta tripolar extraível, 500 V de 3200 A, com acessórios</t>
  </si>
  <si>
    <t>37.13.550</t>
  </si>
  <si>
    <t>Disjuntor fixo PVO trifásico, 15 kV, 630 A x 350 MVA, com relé de proteção de sobrecorrente e transformadores de corrente</t>
  </si>
  <si>
    <t>37.13.530</t>
  </si>
  <si>
    <t>Disjuntor em caixa aberta trifásico, 600 V de 800 A, 50/60 Hz, com acessórios</t>
  </si>
  <si>
    <t>37.13.520</t>
  </si>
  <si>
    <t>Disjuntor fixo PVO trifásico, 17,5 kV, 630 A x 350 MVA, 50/60 Hz, com acessórios</t>
  </si>
  <si>
    <t>37.13.510</t>
  </si>
  <si>
    <t>Disjuntores</t>
  </si>
  <si>
    <t>37.13</t>
  </si>
  <si>
    <t>Fusível em vidro para ´TP´ de 0,5 A</t>
  </si>
  <si>
    <t>37.12.300</t>
  </si>
  <si>
    <t>Fusível Diazed retardado de 35 A até 63 A</t>
  </si>
  <si>
    <t>37.12.220</t>
  </si>
  <si>
    <t>Fusível Diazed retardado de 2 A até 25 A</t>
  </si>
  <si>
    <t>37.12.200</t>
  </si>
  <si>
    <t>Fusível tipo HH para 15 kV de 60 A até 100 A</t>
  </si>
  <si>
    <t>37.12.140</t>
  </si>
  <si>
    <t>Fusível tipo HH para 15 kV de 2,5 A até 50 A</t>
  </si>
  <si>
    <t>37.12.120</t>
  </si>
  <si>
    <t>Fusível tipo NH 3 de 400 A até 630 A</t>
  </si>
  <si>
    <t>37.12.080</t>
  </si>
  <si>
    <t>Fusível tipo NH 2 de 224 A até 400 A</t>
  </si>
  <si>
    <t>37.12.060</t>
  </si>
  <si>
    <t>Fusível tipo NH 1 de 36 A até 250 A</t>
  </si>
  <si>
    <t>37.12.040</t>
  </si>
  <si>
    <t>Fusível tipo NH 00 de 6 A até 160 A</t>
  </si>
  <si>
    <t>37.12.020</t>
  </si>
  <si>
    <t>Fusiveis</t>
  </si>
  <si>
    <t>37.12</t>
  </si>
  <si>
    <t>Base de fusível unipolar de 15 kV</t>
  </si>
  <si>
    <t>37.11.140</t>
  </si>
  <si>
    <t>Base de fusível tripolar de 15 kV</t>
  </si>
  <si>
    <t>37.11.120</t>
  </si>
  <si>
    <t>Base de fusível NH até 400 A, com fusível</t>
  </si>
  <si>
    <t>37.11.100</t>
  </si>
  <si>
    <t>Base de fusível NH até 250 A, com fusível</t>
  </si>
  <si>
    <t>37.11.080</t>
  </si>
  <si>
    <t>Base de fusível NH até 125 A, com fusível</t>
  </si>
  <si>
    <t>37.11.060</t>
  </si>
  <si>
    <t>Base de fusível Diazed completa para 63 A</t>
  </si>
  <si>
    <t>37.11.040</t>
  </si>
  <si>
    <t>Base de fusível Diazed completa para 25 A</t>
  </si>
  <si>
    <t>37.11.020</t>
  </si>
  <si>
    <t>Bases</t>
  </si>
  <si>
    <t>37.11</t>
  </si>
  <si>
    <t>Barramento de cobre nu</t>
  </si>
  <si>
    <t>37.10.010</t>
  </si>
  <si>
    <t>Barramentos</t>
  </si>
  <si>
    <t>37.10</t>
  </si>
  <si>
    <t>Painel autoportante em chapa de aço, com proteção mínima IP 54 - sem componentes</t>
  </si>
  <si>
    <t>37.06.014</t>
  </si>
  <si>
    <t>Painel autoportante</t>
  </si>
  <si>
    <t>37.06</t>
  </si>
  <si>
    <t>Quadro de distribuição universal de sobrepor, para disjuntores 70 DIN / 50 Bolt-on - 225 A - sem componentes</t>
  </si>
  <si>
    <t>37.04.300</t>
  </si>
  <si>
    <t>Quadro de distribuição universal de sobrepor, para disjuntores 56 DIN / 40 Bolt-on - 225 A - sem componentes</t>
  </si>
  <si>
    <t>37.04.290</t>
  </si>
  <si>
    <t>Quadro de distribuição universal de sobrepor, para disjuntores 44 DIN / 32 Bolt-on - 150 A - sem componentes</t>
  </si>
  <si>
    <t>37.04.280</t>
  </si>
  <si>
    <t>Quadro de distribuição universal de sobrepor, para disjuntores 34 DIN / 24 Bolt-on - 150 A - sem componentes</t>
  </si>
  <si>
    <t>37.04.270</t>
  </si>
  <si>
    <t>Quadro de distribuição universal de sobrepor, para disjuntores 24 DIN / 18 Bolt-on - 150 A - sem componentes</t>
  </si>
  <si>
    <t>37.04.260</t>
  </si>
  <si>
    <t>Quadro de distribuição universal de sobrepor, para disjuntores 16 DIN / 12 Bolt-on - 150 A - sem componentes</t>
  </si>
  <si>
    <t>37.04.250</t>
  </si>
  <si>
    <t>Quadro distribuicao de luz e forca de sobrepor universal</t>
  </si>
  <si>
    <t>37.04</t>
  </si>
  <si>
    <t>Quadro de distribuição universal de embutir, para disjuntores 70 DIN / 50 Bolt-on - 225 A - sem componentes</t>
  </si>
  <si>
    <t>37.03.250</t>
  </si>
  <si>
    <t>Quadro de distribuição universal de embutir, para disjuntores 56 DIN / 40 Bolt-on - 225 A - sem componentes</t>
  </si>
  <si>
    <t>37.03.240</t>
  </si>
  <si>
    <t>Quadro de distribuição universal de embutir, para disjuntores 44 DIN / 32 Bolt-on - 150 A - sem componentes</t>
  </si>
  <si>
    <t>37.03.230</t>
  </si>
  <si>
    <t>Quadro de distribuição universal de embutir, para disjuntores 34 DIN / 24 Bolt-on - 150 A - sem componentes</t>
  </si>
  <si>
    <t>37.03.220</t>
  </si>
  <si>
    <t>Quadro de distribuição universal de embutir, para disjuntores 24 DIN / 18 Bolt-on - 150 A - sem componentes</t>
  </si>
  <si>
    <t>37.03.210</t>
  </si>
  <si>
    <t>Quadro de distribuição universal de embutir, para disjuntores 16 DIN / 12 Bolt-on - 150 A - sem componentes</t>
  </si>
  <si>
    <t>37.03.200</t>
  </si>
  <si>
    <t>Quadro distribuicao de luz e forca de embutir universal</t>
  </si>
  <si>
    <t>37.03</t>
  </si>
  <si>
    <t>Quadro Telebrás de sobrepor de 800 x 800 x 120 mm</t>
  </si>
  <si>
    <t>37.02.140</t>
  </si>
  <si>
    <t>Quadro Telebrás de sobrepor de 600 x 600 x 120 mm</t>
  </si>
  <si>
    <t>37.02.100</t>
  </si>
  <si>
    <t>Quadro Telebrás de sobrepor de 400 x 400 x 120 mm</t>
  </si>
  <si>
    <t>37.02.060</t>
  </si>
  <si>
    <t>Quadro Telebrás de sobrepor de 200 x 200 x 120 mm</t>
  </si>
  <si>
    <t>37.02.020</t>
  </si>
  <si>
    <t>Quadro para telefonia de sobrepor, protecao IP40 chapa nº 16msg</t>
  </si>
  <si>
    <t>37.02</t>
  </si>
  <si>
    <t>Quadro Telebrás de embutir de 1200 x 1200 x 120 mm</t>
  </si>
  <si>
    <t>37.01.220</t>
  </si>
  <si>
    <t>Quadro Telebrás de embutir de 800 x 800 x 120 mm</t>
  </si>
  <si>
    <t>37.01.160</t>
  </si>
  <si>
    <t>Quadro Telebrás de embutir de 600 x 600 x 120 mm</t>
  </si>
  <si>
    <t>37.01.120</t>
  </si>
  <si>
    <t>Quadro Telebrás de embutir de 400 x 400 x 120 mm</t>
  </si>
  <si>
    <t>37.01.080</t>
  </si>
  <si>
    <t>Quadro Telebrás de embutir de 200 x 200 x 120 mm</t>
  </si>
  <si>
    <t>37.01.020</t>
  </si>
  <si>
    <t>Quadro para telefonia embutir, protecao IP40 chapa nº 16msg</t>
  </si>
  <si>
    <t>37.01</t>
  </si>
  <si>
    <t>QUADRO E PAINEL PARA ENERGIA ELETRICA E TELEFONIA</t>
  </si>
  <si>
    <t>37</t>
  </si>
  <si>
    <t>Dispositivo Soft Starter para motor 50 cv, trifásico 220 V</t>
  </si>
  <si>
    <t>36.20.580</t>
  </si>
  <si>
    <t>Dispositivo Soft Starter para motor 25 cv, trifásico 220 V</t>
  </si>
  <si>
    <t>36.20.570</t>
  </si>
  <si>
    <t>Dispositivo Soft Starter para motor 15 cv, trifásico 220 V</t>
  </si>
  <si>
    <t>36.20.560</t>
  </si>
  <si>
    <t>Cruzeta metálica de 2400 mm, para fixação de mufla ou para-raios</t>
  </si>
  <si>
    <t>36.20.540</t>
  </si>
  <si>
    <t>Tapete de borracha isolante elétrico de 1000 x 1000 mm</t>
  </si>
  <si>
    <t>36.20.380</t>
  </si>
  <si>
    <t>Suporte de transformador em poste ou estaleiro</t>
  </si>
  <si>
    <t>36.20.360</t>
  </si>
  <si>
    <t>Caixa porta luvas em madeira, com tampa</t>
  </si>
  <si>
    <t>36.20.350</t>
  </si>
  <si>
    <t>36.20.340</t>
  </si>
  <si>
    <t>36.20.330</t>
  </si>
  <si>
    <t>Placa de advertência em chapa de alumínio, com pintura refletiva "Perigo Alta Tensão"</t>
  </si>
  <si>
    <t>36.20.284</t>
  </si>
  <si>
    <t>Placa de advertência em chapa de aço, com pintura refletiva "Perigo Alta Tensão"</t>
  </si>
  <si>
    <t>36.20.282</t>
  </si>
  <si>
    <t>Óleo para transformador</t>
  </si>
  <si>
    <t>36.20.260</t>
  </si>
  <si>
    <t>Óleo para disjuntor</t>
  </si>
  <si>
    <t>36.20.240</t>
  </si>
  <si>
    <t>Mudança de tap do transformador</t>
  </si>
  <si>
    <t>36.20.220</t>
  </si>
  <si>
    <t>Luva isolante de borracha, até 10 kV</t>
  </si>
  <si>
    <t>36.20.210</t>
  </si>
  <si>
    <t>Mão francesa de 700 mm</t>
  </si>
  <si>
    <t>36.20.200</t>
  </si>
  <si>
    <t>Luva isolante de borracha, acima de 10 até 20 kV</t>
  </si>
  <si>
    <t>36.20.180</t>
  </si>
  <si>
    <t>Cruzeta de madeira de 2400 mm</t>
  </si>
  <si>
    <t>36.20.140</t>
  </si>
  <si>
    <t>Chapa de ferro de 1,50 x 0,50 m para bucha de passagem</t>
  </si>
  <si>
    <t>36.20.120</t>
  </si>
  <si>
    <t>36.20.100</t>
  </si>
  <si>
    <t>Vara para manobra em cabine em fibra de vidro, para tensão até 36 kV</t>
  </si>
  <si>
    <t>36.20.090</t>
  </si>
  <si>
    <t>Prensa vergalhão ´T´, diâmetro de 3/8´</t>
  </si>
  <si>
    <t>36.20.070</t>
  </si>
  <si>
    <t>Braçadeira para fixação de eletroduto, até 4´</t>
  </si>
  <si>
    <t>36.20.060</t>
  </si>
  <si>
    <t>Terminal para vergalhão, diâmetro de 3/8´</t>
  </si>
  <si>
    <t>36.20.050</t>
  </si>
  <si>
    <t>36.20.030</t>
  </si>
  <si>
    <t>Vergalhão de cobre eletrolítico, diâmetro de 3/8´</t>
  </si>
  <si>
    <t>36.20.010</t>
  </si>
  <si>
    <t>Reparos, conservacoes e complementos - GRUPO 36</t>
  </si>
  <si>
    <t>36.20</t>
  </si>
  <si>
    <t>Transformador trifásico a seco de 150 kVA, encapsulado em resina epóxi sob vácuo</t>
  </si>
  <si>
    <t>36.09.490</t>
  </si>
  <si>
    <t>Transformador trifásico a seco de 112,5 kVA, encapsulado em resina epóxi sob vácuo</t>
  </si>
  <si>
    <t>36.09.480</t>
  </si>
  <si>
    <t>Transformador de potência trifásico de 500 kVA, classe 15 kV, a óleo - tipo pedestal</t>
  </si>
  <si>
    <t>36.09.440</t>
  </si>
  <si>
    <t>36.09.410</t>
  </si>
  <si>
    <t>36.09.370</t>
  </si>
  <si>
    <t>Transformador de potência trifásico de 750 kVA, classe 15 kV, a seco</t>
  </si>
  <si>
    <t>36.09.360</t>
  </si>
  <si>
    <t>Transformador de potência trifásico de 750 kVA, classe 15 kV, a óleo</t>
  </si>
  <si>
    <t>36.09.300</t>
  </si>
  <si>
    <t>36.09.250</t>
  </si>
  <si>
    <t>Transformador de potência trifásico de 30 kVA, classe 1,2 KV, a seco com cabine</t>
  </si>
  <si>
    <t>36.09.230</t>
  </si>
  <si>
    <t>Transformador de potência trifásico de 500 kVA, classe 15 kV, a seco com cabine</t>
  </si>
  <si>
    <t>36.09.220</t>
  </si>
  <si>
    <t>Transformador de potência trifásico de 112,5 kVA, classe 15 kV, a óleo</t>
  </si>
  <si>
    <t>36.09.180</t>
  </si>
  <si>
    <t>Transformador de potência trifásico de 300 kVA, classe 15 kV, a óleo</t>
  </si>
  <si>
    <t>36.09.170</t>
  </si>
  <si>
    <t>Transformador de potência trifásico de 75 kVA, classe 15 kV, a óleo</t>
  </si>
  <si>
    <t>36.09.150</t>
  </si>
  <si>
    <t>Transformador de potência trifásico de 7,5 kVA, classe 0,6 kV, a seco com cabine</t>
  </si>
  <si>
    <t>36.09.110</t>
  </si>
  <si>
    <t>Transformador de potência trifásico de 5 kVA, classe 0,6 kV, a seco com cabine</t>
  </si>
  <si>
    <t>36.09.100</t>
  </si>
  <si>
    <t>Transformador de potência trifásico de 1000 kVA, classe 15 kV, a seco com cabine</t>
  </si>
  <si>
    <t>36.09.070</t>
  </si>
  <si>
    <t>36.09.060</t>
  </si>
  <si>
    <t>Transformador de potência trifásico de 150 kVA, classe 15 kV, a óleo</t>
  </si>
  <si>
    <t>36.09.050</t>
  </si>
  <si>
    <t>Transformador de potência trifásico de 225 kVA, classe 15 kV, a óleo</t>
  </si>
  <si>
    <t>36.09.020</t>
  </si>
  <si>
    <t>Transformador de entrada</t>
  </si>
  <si>
    <t>36.09</t>
  </si>
  <si>
    <t>Grupo gerador com potência de 460/434 kVA, variação de + ou - 10% - completo</t>
  </si>
  <si>
    <t>36.08.540</t>
  </si>
  <si>
    <t>Grupo gerador carenado com potência de 460/434 kVA, variação de + ou - 10% - completo</t>
  </si>
  <si>
    <t>36.08.360</t>
  </si>
  <si>
    <t>Grupo gerador carenado com potência de 150/136 kVA, variação de + ou - 5% - completo</t>
  </si>
  <si>
    <t>36.08.350</t>
  </si>
  <si>
    <t>Grupo gerador com potência de 563/513 kVA, variação de + ou - 10% - completo</t>
  </si>
  <si>
    <t>36.08.290</t>
  </si>
  <si>
    <t>Grupo gerador com potência de 180/168 kVA, variação de + ou - 5% - completo</t>
  </si>
  <si>
    <t>36.08.110</t>
  </si>
  <si>
    <t>Grupo gerador com potência de 55/50 kVA, variação de + ou - 10% - completo</t>
  </si>
  <si>
    <t>36.08.100</t>
  </si>
  <si>
    <t>Grupo gerador com potência de 165/150 kVA, variação de + ou - 5% - completo</t>
  </si>
  <si>
    <t>36.08.060</t>
  </si>
  <si>
    <t>Grupo gerador com potência de 88/80 kVA, variação de + ou - 10% - completo</t>
  </si>
  <si>
    <t>36.08.050</t>
  </si>
  <si>
    <t>Grupo gerador com potência de 350/320 kVA, variação de + ou - 10% - completo</t>
  </si>
  <si>
    <t>36.08.040</t>
  </si>
  <si>
    <t>Grupo gerador com potência de 250/228 kVA, variação de + ou - 5% - completo</t>
  </si>
  <si>
    <t>36.08.030</t>
  </si>
  <si>
    <t>Gerador e grupo gerador</t>
  </si>
  <si>
    <t>36.08</t>
  </si>
  <si>
    <t>Para-raios de distribuição, classe 15 kV/10 kA, completo, encapsulado com polímero</t>
  </si>
  <si>
    <t>36.07.060</t>
  </si>
  <si>
    <t>Para-raios de distribuição, classe 15 kV/5 kA, completo, encapsulado com polímero</t>
  </si>
  <si>
    <t>36.07.050</t>
  </si>
  <si>
    <t>Para-raios de distribuição, classe 12 kV/10 kA, completo, encapsulado com polímero</t>
  </si>
  <si>
    <t>36.07.030</t>
  </si>
  <si>
    <t>Para-raios de distribuição, classe 12 kV/5 kA, completo, encapsulado com polímero</t>
  </si>
  <si>
    <t>36.07.010</t>
  </si>
  <si>
    <t>Para-raios de media tensao</t>
  </si>
  <si>
    <t>36.07</t>
  </si>
  <si>
    <t>Terminal modular (mufla) unipolar interno para cabo até 70 mm²/15 kV</t>
  </si>
  <si>
    <t>36.06.080</t>
  </si>
  <si>
    <t>Terminal modular (mufla) unipolar externo para cabo até 70 mm²/15 kV</t>
  </si>
  <si>
    <t>36.06.060</t>
  </si>
  <si>
    <t>Muflas e terminais</t>
  </si>
  <si>
    <t>36.06</t>
  </si>
  <si>
    <t>Isolador pedestal para 25 kV</t>
  </si>
  <si>
    <t>36.05.110</t>
  </si>
  <si>
    <t>Isolador pedestal para 15 kV</t>
  </si>
  <si>
    <t>36.05.100</t>
  </si>
  <si>
    <t>Isolador tipo pino para 15 kV, inclusive pino (poste)</t>
  </si>
  <si>
    <t>36.05.080</t>
  </si>
  <si>
    <t>Isolador tipo disco para 15 kV de 6´ - 150 mm</t>
  </si>
  <si>
    <t>36.05.040</t>
  </si>
  <si>
    <t>Isolador tipo roldana para baixa tensão de 76 x 79 mm</t>
  </si>
  <si>
    <t>36.05.010</t>
  </si>
  <si>
    <t>Isoladores</t>
  </si>
  <si>
    <t>36.05</t>
  </si>
  <si>
    <t>36.04.070</t>
  </si>
  <si>
    <t>36.04.050</t>
  </si>
  <si>
    <t>36.04.030</t>
  </si>
  <si>
    <t>36.04.010</t>
  </si>
  <si>
    <t>Suporte (Braquet)</t>
  </si>
  <si>
    <t>36.04</t>
  </si>
  <si>
    <t>Caixa base lateral tipo ´N´ (1300 x 400 x 250) mm</t>
  </si>
  <si>
    <t>36.03.160</t>
  </si>
  <si>
    <t>Caixa de entrada tipo ´E´ (560 x 350 x 210) mm - padrão Concessionárias</t>
  </si>
  <si>
    <t>36.03.150</t>
  </si>
  <si>
    <t>Caixa de proteção dos bornes do medidor, (300 x 250 x 90) mm, padrão Concessionárias</t>
  </si>
  <si>
    <t>36.03.130</t>
  </si>
  <si>
    <t>Caixa de proteção para transformador de corrente, (1000 x 750 x 300) mm, padrão Concessionárias</t>
  </si>
  <si>
    <t>36.03.120</t>
  </si>
  <si>
    <t>Caixa de medição interna tipo ´A1´ (1000 x 1000 x 300) mm, padrão Concessionárias</t>
  </si>
  <si>
    <t>36.03.090</t>
  </si>
  <si>
    <t>Caixa para seccionadora tipo ´T´ (900 x 600 x 250) mm, padrão Concessionárias</t>
  </si>
  <si>
    <t>36.03.080</t>
  </si>
  <si>
    <t>Caixa de medição externa tipo ´M´ (900 x 1200 x 270) mm, padrão Concessionárias</t>
  </si>
  <si>
    <t>36.03.060</t>
  </si>
  <si>
    <t>Caixa de medição externa tipo ´N´ (1300 x 1200 x 270) mm, padrão Concessionárias</t>
  </si>
  <si>
    <t>36.03.050</t>
  </si>
  <si>
    <t>Caixa de medição externa tipo ´L´ (900 x 600 x 270) mm, padrão Concessionárias</t>
  </si>
  <si>
    <t>36.03.030</t>
  </si>
  <si>
    <t>Caixa de medição polifásica (500 x 600 x 200) mm, padrão concessionárias</t>
  </si>
  <si>
    <t>36.03.020</t>
  </si>
  <si>
    <t>Caixa de medição tipo II (300 x 560 x 200) mm, padrão concessionárias</t>
  </si>
  <si>
    <t>36.03.010</t>
  </si>
  <si>
    <t>Caixas de entrada / medicao</t>
  </si>
  <si>
    <t>36.03</t>
  </si>
  <si>
    <t>Cubículo de média tensão, para uso ao tempo, classe 17,5 kV</t>
  </si>
  <si>
    <t>36.01.252</t>
  </si>
  <si>
    <t>Cubículo de média tensão, para uso ao tempo, classe 24 kV</t>
  </si>
  <si>
    <t>36.01.242</t>
  </si>
  <si>
    <t>Entrada de energia - componentes</t>
  </si>
  <si>
    <t>36.01</t>
  </si>
  <si>
    <t>ENTRADA DE ENERGIA ELETRICA E TELEFONIA</t>
  </si>
  <si>
    <t>36</t>
  </si>
  <si>
    <t>Conjunto de 4 lixeiras para coleta seletiva, com tampa basculante, capacidade 50 litros</t>
  </si>
  <si>
    <t>35.20.050</t>
  </si>
  <si>
    <t>Tela em polietileno, malha 10 x 10 cm, fio 2 mm</t>
  </si>
  <si>
    <t>35.20.010</t>
  </si>
  <si>
    <t>Reparos, conservacoes e complementos - GRUPO 35</t>
  </si>
  <si>
    <t>35.20</t>
  </si>
  <si>
    <t>Mastro para bandeira galvanizado, h= 7,00 m</t>
  </si>
  <si>
    <t>35.07.070</t>
  </si>
  <si>
    <t>Mastro para bandeira galvanizado, h= 9,00 m</t>
  </si>
  <si>
    <t>35.07.060</t>
  </si>
  <si>
    <t>Plataforma com 3 mastros galvanizados, h= 9,00 m</t>
  </si>
  <si>
    <t>35.07.030</t>
  </si>
  <si>
    <t>Plataforma com 3 mastros galvanizados, h= 7,00 m</t>
  </si>
  <si>
    <t>35.07.020</t>
  </si>
  <si>
    <t>Mastro para bandeiras</t>
  </si>
  <si>
    <t>35.07</t>
  </si>
  <si>
    <t>Gira-gira em ferro com assento de madeira (8 lugares)</t>
  </si>
  <si>
    <t>35.05.240</t>
  </si>
  <si>
    <t>Gangorra dupla em madeira rústica</t>
  </si>
  <si>
    <t>35.05.220</t>
  </si>
  <si>
    <t>Balanço duplo em madeira rústica</t>
  </si>
  <si>
    <t>35.05.210</t>
  </si>
  <si>
    <t>Centro de atividades em madeira rústica</t>
  </si>
  <si>
    <t>35.05.200</t>
  </si>
  <si>
    <t>Equipamento recreativo</t>
  </si>
  <si>
    <t>35.05</t>
  </si>
  <si>
    <t>Banco em concreto pré-moldado com 3 pés, comprimento 300 cm</t>
  </si>
  <si>
    <t>35.04.150</t>
  </si>
  <si>
    <t>Banco em concreto pré-moldado com pés vazados, comprimento 200 cm</t>
  </si>
  <si>
    <t>35.04.140</t>
  </si>
  <si>
    <t>Banco de madeira sobre alvenaria</t>
  </si>
  <si>
    <t>35.04.130</t>
  </si>
  <si>
    <t>Banco em concreto pré-moldado, comprimento 150 cm</t>
  </si>
  <si>
    <t>35.04.120</t>
  </si>
  <si>
    <t>Banco contínuo em concreto vazado</t>
  </si>
  <si>
    <t>35.04.020</t>
  </si>
  <si>
    <t>Bancos</t>
  </si>
  <si>
    <t>35.04</t>
  </si>
  <si>
    <t>Cancela automática metálica com barreira de alumínio de 3,50 até 4,00 m</t>
  </si>
  <si>
    <t>35.03.030</t>
  </si>
  <si>
    <t>Abrigo, guarita e quiosque</t>
  </si>
  <si>
    <t>35.03</t>
  </si>
  <si>
    <t>Piso em fibra de polipropileno corrugado para quadra de esportes, inclusive pintura</t>
  </si>
  <si>
    <t>35.01.550</t>
  </si>
  <si>
    <t>Poste oficial completo com rede para voleibol</t>
  </si>
  <si>
    <t>35.01.170</t>
  </si>
  <si>
    <t>Trave oficial completa com rede para futebol de salão</t>
  </si>
  <si>
    <t>35.01.150</t>
  </si>
  <si>
    <t>Tela de arame galvanizado fio nº 12 BWG, malha de 2´</t>
  </si>
  <si>
    <t>35.01.070</t>
  </si>
  <si>
    <t>Quadra e equipamento de esportes</t>
  </si>
  <si>
    <t>35.01</t>
  </si>
  <si>
    <t>PLAYGROUND E EQUIPAMENTO RECREATIVO</t>
  </si>
  <si>
    <t>35</t>
  </si>
  <si>
    <t>Grelha arvoreira em ferro fundido</t>
  </si>
  <si>
    <t>34.20.390</t>
  </si>
  <si>
    <t>Bicicletário modelo U invertido em tubo circular de aço Ø 2", com acabamento em pintura eletrostática, para fixação chumbado/parafusado</t>
  </si>
  <si>
    <t>34.20.384</t>
  </si>
  <si>
    <t>Recolocação de alambrado, com altura acima de 4,50 m</t>
  </si>
  <si>
    <t>34.20.170</t>
  </si>
  <si>
    <t>Recolocação de alambrado, com altura até 4,50 m</t>
  </si>
  <si>
    <t>34.20.160</t>
  </si>
  <si>
    <t>Recolocação de barreira de proteção perimetral, simples ou dupla</t>
  </si>
  <si>
    <t>34.20.110</t>
  </si>
  <si>
    <t>Tela de aço galvanizado fio nº 10 BWG, malha de 2´, tipo alambrado de segurança</t>
  </si>
  <si>
    <t>34.20.080</t>
  </si>
  <si>
    <t>Tela de arame galvanizado fio nº 22 BWG, malha de 2´, tipo galinheiro</t>
  </si>
  <si>
    <t>34.20.050</t>
  </si>
  <si>
    <t>Reparos, conservacoes e complementos - GRUPO 34</t>
  </si>
  <si>
    <t>34.20</t>
  </si>
  <si>
    <t>Corte, recorte e remoção de árvore inclusive as raízes - diâmetro (DAP) acima de 100 cm</t>
  </si>
  <si>
    <t>34.13.060</t>
  </si>
  <si>
    <t>Corte, recorte e remoção de árvore inclusive as raízes - diâmetro (DAP)&gt;60cm&lt;100cm</t>
  </si>
  <si>
    <t>34.13.051</t>
  </si>
  <si>
    <t>Corte, recorte e remoção de árvore inclusive as raízes - diâmetro (DAP)&gt;45cm&lt;60cm</t>
  </si>
  <si>
    <t>34.13.041</t>
  </si>
  <si>
    <t>Corte, recorte e remoção de árvore inclusive as raízes - diâmetro (DAP)&gt;30cm&lt;45cm</t>
  </si>
  <si>
    <t>34.13.031</t>
  </si>
  <si>
    <t>Corte, recorte e remoção de árvore inclusive as raízes - diâmetro (DAP)&gt;15cm&lt;30cm</t>
  </si>
  <si>
    <t>34.13.021</t>
  </si>
  <si>
    <t>Corte, recorte e remoção de árvore  inclusive as raízes - diâmetro (DAP)&gt;5cm&lt;15cm</t>
  </si>
  <si>
    <t>34.13.011</t>
  </si>
  <si>
    <t>Corte, recorte e remocao</t>
  </si>
  <si>
    <t>34.13</t>
  </si>
  <si>
    <t>Fechamento de divisa - mourão com placas pré moldadas</t>
  </si>
  <si>
    <t>34.05.370</t>
  </si>
  <si>
    <t>Gradil tela eletrosoldado, malha de 5 x 15cm, galvanizado</t>
  </si>
  <si>
    <t>34.05.360</t>
  </si>
  <si>
    <t>Portão de abrir em gradil eletrofundido, malha 5 x 15 cm</t>
  </si>
  <si>
    <t>34.05.350</t>
  </si>
  <si>
    <t>Gradil rígido modular em aço 2" - H=1,10m, C=1,65m, padrão CET SP</t>
  </si>
  <si>
    <t>34.05.322</t>
  </si>
  <si>
    <t>Portão de ferro perfilado, tipo parque</t>
  </si>
  <si>
    <t>34.05.320</t>
  </si>
  <si>
    <t>Gradil de ferro perfilado, tipo parque</t>
  </si>
  <si>
    <t>34.05.310</t>
  </si>
  <si>
    <t>Portão de correr em grade de aço galvanizado eletrofundida, malha 65 x 132 mm, e pintura eletrostática</t>
  </si>
  <si>
    <t>34.05.300</t>
  </si>
  <si>
    <t>Portão de abrir em grade de aço galvanizado eletrofundida, malha 65 x 132 mm, e pintura eletrostática</t>
  </si>
  <si>
    <t>34.05.290</t>
  </si>
  <si>
    <t>Alambrado em tela de aço galvanizado de 2´, montantes metálicos retos</t>
  </si>
  <si>
    <t>34.05.270</t>
  </si>
  <si>
    <t>Gradil em aço galvanizado eletrofundido, malha 65 x 132 mm e pintura eletrostática</t>
  </si>
  <si>
    <t>34.05.260</t>
  </si>
  <si>
    <t>Alambrado em tela de aço galvanizado de 2´, montantes metálicos com extremo superior duplo e arame farpado, acima de 4,00 m de altura</t>
  </si>
  <si>
    <t>34.05.210</t>
  </si>
  <si>
    <t>Barreira de proteção perimetral em aço inoxidável AISI 430, dupla</t>
  </si>
  <si>
    <t>34.05.170</t>
  </si>
  <si>
    <t>Alambrado em tela de aço galvanizado de 1´, montantes metálicos e arame farpado</t>
  </si>
  <si>
    <t>34.05.120</t>
  </si>
  <si>
    <t>Alambrado em tela de aço galvanizado de 2´, montantes metálicos e arame farpado, acima de 4,00 m de altura</t>
  </si>
  <si>
    <t>34.05.110</t>
  </si>
  <si>
    <t>Alambrado em tela de aço galvanizado de 2´, montantes metálicos e arame farpado, até 4,00 m de altura</t>
  </si>
  <si>
    <t>34.05.080</t>
  </si>
  <si>
    <t>Cerca em tela de aço galvanizado de 2´, montantes em mourões de concreto com ponta inclinada e arame farpado</t>
  </si>
  <si>
    <t>34.05.050</t>
  </si>
  <si>
    <t>Cerca em arame farpado com mourões de concreto, com ponta inclinada - 12 fiadas</t>
  </si>
  <si>
    <t>34.05.032</t>
  </si>
  <si>
    <t>Cerca em arame farpado com mourões de concreto, com ponta inclinada</t>
  </si>
  <si>
    <t>34.05.030</t>
  </si>
  <si>
    <t>Cerca em arame farpado com mourões de concreto</t>
  </si>
  <si>
    <t>34.05.020</t>
  </si>
  <si>
    <t>Cercas e fechamentos</t>
  </si>
  <si>
    <t>34.05</t>
  </si>
  <si>
    <t>Árvore ornamental tipo Quaresmeira - h= 1,50 / 2,00 m</t>
  </si>
  <si>
    <t>34.04.370</t>
  </si>
  <si>
    <t>Árvore ornamental tipo coqueiro Jerivá - h= 4,00 m</t>
  </si>
  <si>
    <t>34.04.360</t>
  </si>
  <si>
    <t>Árvore ornamental tipo Manacá-da-serra - h= 2,00 m</t>
  </si>
  <si>
    <t>34.04.280</t>
  </si>
  <si>
    <t>Árvore ornamental tipo Aroeira salsa - h= 2,00 m</t>
  </si>
  <si>
    <t>34.04.166</t>
  </si>
  <si>
    <t>Árvore ornamental tipo Falso barbatimão - h= 2,00 m</t>
  </si>
  <si>
    <t>34.04.164</t>
  </si>
  <si>
    <t>Árvore ornamental tipo Areca Bambu - h= 2,00 m</t>
  </si>
  <si>
    <t>34.04.160</t>
  </si>
  <si>
    <t>Árvore ornamental tipo Ipê Amarelo - h= 2,00 m</t>
  </si>
  <si>
    <t>34.04.130</t>
  </si>
  <si>
    <t>Árvore ornamental tipo Pata de Vaca - h= 2,00 m</t>
  </si>
  <si>
    <t>34.04.050</t>
  </si>
  <si>
    <t>arvores</t>
  </si>
  <si>
    <t>34.04</t>
  </si>
  <si>
    <t>Arbusto Curcúligo - h= 0,60 a 0,80 m</t>
  </si>
  <si>
    <t>34.03.150</t>
  </si>
  <si>
    <t>Arbusto Alamanda - h= 0,60 a 0,80 m</t>
  </si>
  <si>
    <t>34.03.130</t>
  </si>
  <si>
    <t>34.03.120</t>
  </si>
  <si>
    <t>Arbusto Azaléa - h= 0,60 a 0,80 m</t>
  </si>
  <si>
    <t>34.03.020</t>
  </si>
  <si>
    <t>Vegetacao arbustiva</t>
  </si>
  <si>
    <t>34.03</t>
  </si>
  <si>
    <t>34.02.400</t>
  </si>
  <si>
    <t>Forração com clorofito, mínimo de 20 mudas / m² - h= 0,15 m</t>
  </si>
  <si>
    <t>34.02.110</t>
  </si>
  <si>
    <t>Plantio de grama esmeralda em placas (jardins e canteiros)</t>
  </si>
  <si>
    <t>34.02.100</t>
  </si>
  <si>
    <t>Forração com Hera Inglesa, mínimo 18 mudas / m² - h= 0,15 m</t>
  </si>
  <si>
    <t>34.02.090</t>
  </si>
  <si>
    <t>Plantio de grama São Carlos em placas (jardins e canteiros)</t>
  </si>
  <si>
    <t>34.02.080</t>
  </si>
  <si>
    <t>Forração com Lírio Amarelo, mínimo 18 mudas / m² - h= 0,50 m</t>
  </si>
  <si>
    <t>34.02.070</t>
  </si>
  <si>
    <t>Plantio de grama batatais em placas (jardins e canteiros)</t>
  </si>
  <si>
    <t>34.02.040</t>
  </si>
  <si>
    <t>Plantio de grama batatais em placas (praças e áreas abertas)</t>
  </si>
  <si>
    <t>34.02.020</t>
  </si>
  <si>
    <t>Vegetacao rasteira</t>
  </si>
  <si>
    <t>34.02</t>
  </si>
  <si>
    <t>Limpeza e regularização de áreas para ajardinamento (jardins e canteiros)</t>
  </si>
  <si>
    <t>34.01.020</t>
  </si>
  <si>
    <t>34.01.010</t>
  </si>
  <si>
    <t>Preparacao de solo</t>
  </si>
  <si>
    <t>34.01</t>
  </si>
  <si>
    <t>PAISAGISMO E FECHAMENTOS</t>
  </si>
  <si>
    <t>34</t>
  </si>
  <si>
    <t>Esmalte à base de água em madeira, inclusive preparo</t>
  </si>
  <si>
    <t>33.12.011</t>
  </si>
  <si>
    <t>Pintura em superficie de madeira, inclusive preparo</t>
  </si>
  <si>
    <t>33.12</t>
  </si>
  <si>
    <t>Esmalte à base água em superfície metálica, inclusive preparo</t>
  </si>
  <si>
    <t>33.11.050</t>
  </si>
  <si>
    <t>Pintura em superficie metalica, inclusive preparo</t>
  </si>
  <si>
    <t>33.11</t>
  </si>
  <si>
    <t>Proteção passiva contra incêndio com tinta intumescente, tempo requerido de resistência ao fogo TRRF = 120 minutos - aplicação em painéis de gesso acartonado</t>
  </si>
  <si>
    <t>33.10.130</t>
  </si>
  <si>
    <t>Proteção passiva contra incêndio com tinta intumescente, tempo requerido de resistência ao fogo TRRF = 60 minutos - aplicação em painéis de gesso acartonado</t>
  </si>
  <si>
    <t>33.10.120</t>
  </si>
  <si>
    <t>Textura acrílica para uso interno / externo, inclusive preparo</t>
  </si>
  <si>
    <t>33.10.100</t>
  </si>
  <si>
    <t>Borracha clorada em massa, inclusive preparo</t>
  </si>
  <si>
    <t>33.10.070</t>
  </si>
  <si>
    <t>Epóxi em massa, inclusive preparo</t>
  </si>
  <si>
    <t>33.10.060</t>
  </si>
  <si>
    <t>Tinta acrílica em massa, inclusive preparo</t>
  </si>
  <si>
    <t>33.10.050</t>
  </si>
  <si>
    <t>Esmalte à base de água em massa, inclusive preparo</t>
  </si>
  <si>
    <t>33.10.041</t>
  </si>
  <si>
    <t>Tinta acrílica antimofo em massa, inclusive preparo</t>
  </si>
  <si>
    <t>33.10.030</t>
  </si>
  <si>
    <t>Tinta látex em massa, inclusive preparo</t>
  </si>
  <si>
    <t>33.10.020</t>
  </si>
  <si>
    <t>Pintura em superficie de concreto/massa/gesso/pedras, inclusive preparo</t>
  </si>
  <si>
    <t>33.10</t>
  </si>
  <si>
    <t>Tinta acrílica para faixas demarcatórias</t>
  </si>
  <si>
    <t>33.09.021</t>
  </si>
  <si>
    <t>Borracha clorada para faixas demarcatórias</t>
  </si>
  <si>
    <t>33.09.020</t>
  </si>
  <si>
    <t>Pintura de sinalizacao</t>
  </si>
  <si>
    <t>33.09</t>
  </si>
  <si>
    <t>Proteção passiva contra incêndio com tinta intumescente, com tempo requerido de resistência ao fogo TRRF = 120 min - aplicação em estrutura metálica</t>
  </si>
  <si>
    <t>33.07.304</t>
  </si>
  <si>
    <t>Proteção passiva contra incêndio com tinta intumescente, com tempo requerido de resistência ao fogo TRRF = 60 min - aplicação em estrutura metálica</t>
  </si>
  <si>
    <t>33.07.303</t>
  </si>
  <si>
    <t>Pintura com esmalte alquídico em estrutura metálica</t>
  </si>
  <si>
    <t>33.07.140</t>
  </si>
  <si>
    <t>Pintura epóxi bicomponente em estruturas metálicas</t>
  </si>
  <si>
    <t>33.07.130</t>
  </si>
  <si>
    <t>Pintura em estruturas metalicas</t>
  </si>
  <si>
    <t>33.07</t>
  </si>
  <si>
    <t>Acrílico para quadras e pisos cimentados</t>
  </si>
  <si>
    <t>33.06.020</t>
  </si>
  <si>
    <t>Pintura em pisos</t>
  </si>
  <si>
    <t>33.06</t>
  </si>
  <si>
    <t>Verniz em rodapés, baguetes ou molduras de madeira</t>
  </si>
  <si>
    <t>33.05.360</t>
  </si>
  <si>
    <t>Verniz em superfície de madeira</t>
  </si>
  <si>
    <t>33.05.330</t>
  </si>
  <si>
    <t>Esmalte em rodapés, baguetes ou molduras de madeira</t>
  </si>
  <si>
    <t>33.05.120</t>
  </si>
  <si>
    <t>Verniz fungicida para madeira</t>
  </si>
  <si>
    <t>33.05.010</t>
  </si>
  <si>
    <t>Pintura em superficies de madeira</t>
  </si>
  <si>
    <t>33.05</t>
  </si>
  <si>
    <t>Verniz de proteção antipichação</t>
  </si>
  <si>
    <t>33.03.780</t>
  </si>
  <si>
    <t>Hidrorepelente incolor à base de silano-siloxano oligomérico disperso em solvente</t>
  </si>
  <si>
    <t>33.03.770</t>
  </si>
  <si>
    <t>Hidrorepelente incolor à base de silano-siloxano oligomérico disperso em água</t>
  </si>
  <si>
    <t>33.03.760</t>
  </si>
  <si>
    <t>Verniz acrílico</t>
  </si>
  <si>
    <t>33.03.750</t>
  </si>
  <si>
    <t>Resina acrílica plastificante</t>
  </si>
  <si>
    <t>33.03.740</t>
  </si>
  <si>
    <t>Pintura especial em esmalte para lousa cor verde</t>
  </si>
  <si>
    <t>33.03.350</t>
  </si>
  <si>
    <t>Tinta látex em elemento vazado</t>
  </si>
  <si>
    <t>33.03.220</t>
  </si>
  <si>
    <t>Pintura em superficies de concreto / massa / gesso / pedras</t>
  </si>
  <si>
    <t>33.03</t>
  </si>
  <si>
    <t>Massa corrida à base de resina acrílica</t>
  </si>
  <si>
    <t>33.02.080</t>
  </si>
  <si>
    <t>Massa corrida a base de PVA</t>
  </si>
  <si>
    <t>33.02.060</t>
  </si>
  <si>
    <t>Massa corrida</t>
  </si>
  <si>
    <t>33.02</t>
  </si>
  <si>
    <t>Preparo de base para superfície metálica com fundo antioxidante</t>
  </si>
  <si>
    <t>33.01.350</t>
  </si>
  <si>
    <t>Reparo de trincas rasas até 5 mm de largura, na massa</t>
  </si>
  <si>
    <t>33.01.280</t>
  </si>
  <si>
    <t>Imunizante para madeira</t>
  </si>
  <si>
    <t>33.01.060</t>
  </si>
  <si>
    <t>Estucamento e lixamento de concreto</t>
  </si>
  <si>
    <t>33.01.050</t>
  </si>
  <si>
    <t>Estucamento e lixamento de concreto deteriorado</t>
  </si>
  <si>
    <t>33.01.040</t>
  </si>
  <si>
    <t>Preparo de base</t>
  </si>
  <si>
    <t>33.01</t>
  </si>
  <si>
    <t>PINTURA</t>
  </si>
  <si>
    <t>33</t>
  </si>
  <si>
    <t>Lona plástica em polietileno, 150 micras, para camada separadora de piso/pavimento</t>
  </si>
  <si>
    <t>32.20.066</t>
  </si>
  <si>
    <t>Tela galvanizada fio 24 BWG, malha hexagonal de 1/2´, para armadura de argamassa</t>
  </si>
  <si>
    <t>32.20.060</t>
  </si>
  <si>
    <t>Tela em polietileno, malha hexagonal de 1/2´, para armadura de argamassa</t>
  </si>
  <si>
    <t>32.20.050</t>
  </si>
  <si>
    <t>Aplicação de papel Kraft</t>
  </si>
  <si>
    <t>32.20.020</t>
  </si>
  <si>
    <t>Recolocação de argila expandida</t>
  </si>
  <si>
    <t>32.20.010</t>
  </si>
  <si>
    <t>Reparos, conservacoes e complementos - GRUPO 32</t>
  </si>
  <si>
    <t>32.20</t>
  </si>
  <si>
    <t>Impermeabilização anticorrosiva em membrana epoxídica com alcatrão de hulha, sobre massa</t>
  </si>
  <si>
    <t>32.17.070</t>
  </si>
  <si>
    <t>Impermeabilização em argamassa polimérica com reforço em tela poliéster para pressão hidrostática positiva</t>
  </si>
  <si>
    <t>32.17.040</t>
  </si>
  <si>
    <t>Impermeabilização em argamassa polimérica para umidade e água de percolação</t>
  </si>
  <si>
    <t>32.17.030</t>
  </si>
  <si>
    <t>Impermeabilização em argamassa de concreto não estrutural com aditivo hidrófugo</t>
  </si>
  <si>
    <t>32.17.012</t>
  </si>
  <si>
    <t>Impermeabilização em argamassa impermeável com aditivo hidrófugo</t>
  </si>
  <si>
    <t>32.17.010</t>
  </si>
  <si>
    <t>Impermeabilizacao rigida</t>
  </si>
  <si>
    <t>32.17</t>
  </si>
  <si>
    <t>Impermeabilização em membrana à base de resina termoplástica e cimentos aditivados com reforço em tela poliéster</t>
  </si>
  <si>
    <t>32.16.070</t>
  </si>
  <si>
    <t>Impermeabilização em membrana à base de polímeros acrílicos, na cor branca e reforço em tela poliéster</t>
  </si>
  <si>
    <t>32.16.060</t>
  </si>
  <si>
    <t>Impermeabilização em membrana à base de polímeros acrílicos, na cor branca</t>
  </si>
  <si>
    <t>32.16.050</t>
  </si>
  <si>
    <t>Impermeabilização em membrana de asfalto modificado com elastômeros, na cor preta e reforço em tela poliéster</t>
  </si>
  <si>
    <t>32.16.040</t>
  </si>
  <si>
    <t>Impermeabilização em membrana de asfalto modificado com elastômeros, na cor preta</t>
  </si>
  <si>
    <t>32.16.030</t>
  </si>
  <si>
    <t>Impermeabilização em pintura de asfalto oxidado com solventes orgânicos, sobre metal</t>
  </si>
  <si>
    <t>32.16.020</t>
  </si>
  <si>
    <t>Impermeabilização em pintura de asfalto oxidado com solventes orgânicos, sobre massa</t>
  </si>
  <si>
    <t>32.16.010</t>
  </si>
  <si>
    <t>Impermeabilizacao flexivel com membranas</t>
  </si>
  <si>
    <t>32.16</t>
  </si>
  <si>
    <t>Impermeabilização com manta asfáltica tipo III, anti raiz, espessura de 4 mm</t>
  </si>
  <si>
    <t>32.15.240</t>
  </si>
  <si>
    <t>Impermeabilização em manta asfáltica plastomérica com armadura, tipo III, espessura de 4 mm, face exposta em geotêxtil com membrana acrílica</t>
  </si>
  <si>
    <t>32.15.100</t>
  </si>
  <si>
    <t>Impermeabilização em manta asfáltica tipo III-B, espessura de 3 mm, face exposta em geotêxtil, com membrana acrílica</t>
  </si>
  <si>
    <t>32.15.080</t>
  </si>
  <si>
    <t>Impermeabilização em manta asfáltica com armadura, tipo III-B, espessura de 4 mm</t>
  </si>
  <si>
    <t>32.15.040</t>
  </si>
  <si>
    <t>Impermeabilização em manta asfáltica com armadura, tipo III-B, espessura de 3 mm</t>
  </si>
  <si>
    <t>32.15.030</t>
  </si>
  <si>
    <t>Impermeabilizacao flexivel com manta</t>
  </si>
  <si>
    <t>32.15</t>
  </si>
  <si>
    <t>Isolamento térmico em espuma elastomérica, espessura de 19 a 26 mm, para tubulação de 3/4" (cobre) ou 3/8" (ferro)</t>
  </si>
  <si>
    <t>32.11.440</t>
  </si>
  <si>
    <t>Isolamento térmico em espuma elastomérica, espessura de 19 a 26 mm, para tubulação de 3/8" (cobre) ou 1/8" (ferro)</t>
  </si>
  <si>
    <t>32.11.430</t>
  </si>
  <si>
    <t>Manta em espuma elastomérica, espessura de 19 a 26 mm, para isolamento térmico de tubulação acima de 6´</t>
  </si>
  <si>
    <t>32.11.420</t>
  </si>
  <si>
    <t>Isolamento térmico em espuma elastomérica, espessura de 19 a 26 mm, para tubulação de 6´ (ferro)</t>
  </si>
  <si>
    <t>32.11.410</t>
  </si>
  <si>
    <t>Isolamento térmico em espuma elastomérica, espessura de 19 a 26 mm, para tubulação de 5´ (ferro)</t>
  </si>
  <si>
    <t>32.11.400</t>
  </si>
  <si>
    <t>Isolamento térmico em espuma elastomérica, espessura de 19 a 26 mm, para tubulação de 4´ (ferro)</t>
  </si>
  <si>
    <t>32.11.390</t>
  </si>
  <si>
    <t>Isolamento térmico em espuma elastomérica, espessura de 19 a 26 mm, para tubulação de 3 1/2´ (cobre) ou 3´ (ferro)</t>
  </si>
  <si>
    <t>32.11.380</t>
  </si>
  <si>
    <t>Isolamento térmico em espuma elastomérica, espessura de 19 a 26 mm, para tubulação de 2 1/2´ (ferro)</t>
  </si>
  <si>
    <t>32.11.370</t>
  </si>
  <si>
    <t>Isolamento térmico em espuma elastomérica, espessura de 19 a 26 mm, para tubulação de 2´ (ferro)</t>
  </si>
  <si>
    <t>32.11.360</t>
  </si>
  <si>
    <t>Isolamento térmico em espuma elastomérica, espessura de 19 a 26 mm, para tubulação de 1 1/2´ (ferro)</t>
  </si>
  <si>
    <t>32.11.350</t>
  </si>
  <si>
    <t>Isolamento térmico em espuma elastomérica, espessura de 19 a 26 mm, para tubulação de 1 5/8´ (cobre) ou 1 1/4´ (ferro)</t>
  </si>
  <si>
    <t>32.11.340</t>
  </si>
  <si>
    <t>Isolamento térmico em espuma elastomérica, espessura de 19 a 26 mm, para tubulação de 1 3/8´ (cobre) ou 1´ (ferro)</t>
  </si>
  <si>
    <t>32.11.330</t>
  </si>
  <si>
    <t>Isolamento térmico em espuma elastomérica, espessura de 19 a 26 mm, para tubulação de 1 1/8´ (cobre) ou 3/4´ (ferro)</t>
  </si>
  <si>
    <t>32.11.320</t>
  </si>
  <si>
    <t>Isolamento térmico em espuma elastomérica, espessura de 19 a 26 mm, para tubulação de 7/8´ (cobre) ou 1/2´ (ferro)</t>
  </si>
  <si>
    <t>32.11.310</t>
  </si>
  <si>
    <t>Isolamento térmico em espuma elastomérica, espessura de 9 a 12 mm, para tubulação de 1´ (cobre)</t>
  </si>
  <si>
    <t>32.11.300</t>
  </si>
  <si>
    <t>Isolamento térmico em espuma elastomérica, espessura de 9 a 12 mm, para tubulação de 5/8´ (cobre) ou 1/4´ (ferro)</t>
  </si>
  <si>
    <t>32.11.290</t>
  </si>
  <si>
    <t>Isolamento térmico em espuma elastomérica, espessura de 9 a 12 mm, para tubulação de 1/2´ (cobre)</t>
  </si>
  <si>
    <t>32.11.280</t>
  </si>
  <si>
    <t>Isolamento térmico em espuma elastomérica, espessura de 9 a 12 mm, para tubulação de 1/4´ (cobre)</t>
  </si>
  <si>
    <t>32.11.270</t>
  </si>
  <si>
    <t>Isolamento térmico em polietileno expandido, espessura de 10 mm, para tubulação de 2´ (54 mm)</t>
  </si>
  <si>
    <t>32.11.250</t>
  </si>
  <si>
    <t>Isolamento térmico em polietileno expandido, espessura de 10 mm, para tubulação de 1 1/2´ (42 mm)</t>
  </si>
  <si>
    <t>32.11.240</t>
  </si>
  <si>
    <t>Isolamento térmico em polietileno expandido, espessura de 10 mm, para tubulação de 1 1/4´ (35 mm)</t>
  </si>
  <si>
    <t>32.11.230</t>
  </si>
  <si>
    <t>Isolamento térmico em polietileno expandido, espessura de 5 mm, para tubulação de 1´ (28 mm)</t>
  </si>
  <si>
    <t>32.11.220</t>
  </si>
  <si>
    <t>Isolamento térmico em polietileno expandido, espessura de 5 mm, para tubulação de 3/4´ (22 mm)</t>
  </si>
  <si>
    <t>32.11.210</t>
  </si>
  <si>
    <t>Isolamento térmico em polietileno expandido, espessura de 5 mm, para tubulação de 1/2´ (15 mm)</t>
  </si>
  <si>
    <t>32.11.200</t>
  </si>
  <si>
    <t>Proteção para isolamento térmico em alumínio</t>
  </si>
  <si>
    <t>32.11.150</t>
  </si>
  <si>
    <t>Isolante termico para tubos e dutos</t>
  </si>
  <si>
    <t>32.11</t>
  </si>
  <si>
    <t>Proteção anticorrosiva, com fita adesiva, para ramais sob a terra, com DN acima de 2´ até 3´</t>
  </si>
  <si>
    <t>32.10.110</t>
  </si>
  <si>
    <t>Proteção anticorrosiva, com fita adesiva, para ramais sob a terra, com DN acima de 1´ até 2´</t>
  </si>
  <si>
    <t>32.10.100</t>
  </si>
  <si>
    <t>Proteção anticorrosiva, com fita adesiva, para ramais sob a terra, com DN até 1´</t>
  </si>
  <si>
    <t>32.10.090</t>
  </si>
  <si>
    <t>Proteção anticorrosiva, a base de resina epóxi com alcatrão, para ramais sob a terra, com DN acima de 5´ até 6´</t>
  </si>
  <si>
    <t>32.10.082</t>
  </si>
  <si>
    <t>Proteção anticorrosiva, a base de resina epóxi com alcatrão, para ramais sob a terra, com DN acima de 3´ até 4´</t>
  </si>
  <si>
    <t>32.10.080</t>
  </si>
  <si>
    <t>Proteção anticorrosiva, a base de resina epóxi com alcatrão, para ramais sob a terra, com DN acima de 2´ até 3´</t>
  </si>
  <si>
    <t>32.10.070</t>
  </si>
  <si>
    <t>Proteção anticorrosiva, a base de resina epóxi com alcatrão, para ramais sob a terra, com DN acima de 1´ até 2´</t>
  </si>
  <si>
    <t>32.10.060</t>
  </si>
  <si>
    <t>Proteção anticorrosiva, a base de resina epóxi com alcatrão, para ramais sob a terra, com DN até 1´</t>
  </si>
  <si>
    <t>32.10.050</t>
  </si>
  <si>
    <t>Envelope de concreto e protecao de tubos</t>
  </si>
  <si>
    <t>32.10</t>
  </si>
  <si>
    <t>Apoio em placa de neoprene fretado</t>
  </si>
  <si>
    <t>32.09.040</t>
  </si>
  <si>
    <t>Chapa de aço em bitolas medias</t>
  </si>
  <si>
    <t>32.09.020</t>
  </si>
  <si>
    <t>Apoios e afins</t>
  </si>
  <si>
    <t>32.09</t>
  </si>
  <si>
    <t>Junta elástica estrutural de neoprene</t>
  </si>
  <si>
    <t>32.08.160</t>
  </si>
  <si>
    <t>Junta estrutural com perfil elastomérico e lábios poliméricos para obras de arte, movimentação máxima 55 mm</t>
  </si>
  <si>
    <t>32.08.130</t>
  </si>
  <si>
    <t>Junta estrutural com perfil elastomérico e lábios poliméricos para obras de arte, movimentação máxima 40 mm</t>
  </si>
  <si>
    <t>32.08.110</t>
  </si>
  <si>
    <t>Junta estrutural com perfil elastomérico para fissuras, painéis e estruturas em geral, movimentação máxima 30 mm</t>
  </si>
  <si>
    <t>32.08.090</t>
  </si>
  <si>
    <t>Junta estrutural com perfil elastomérico para fissuras, painéis e estruturas em geral, movimentação máxima 15 mm</t>
  </si>
  <si>
    <t>32.08.070</t>
  </si>
  <si>
    <t>Junta estrutural com perfilado termoplástico em PVC, perfil O-22</t>
  </si>
  <si>
    <t>32.08.060</t>
  </si>
  <si>
    <t>Junta estrutural com perfilado termoplástico em PVC, perfil O-12</t>
  </si>
  <si>
    <t>32.08.050</t>
  </si>
  <si>
    <t>Junta estrutural com poliestireno expandido de alta densidade P-III, espessura de 20 mm</t>
  </si>
  <si>
    <t>32.08.030</t>
  </si>
  <si>
    <t>Junta estrutural com poliestireno expandido de alta densidade P-III, espessura de 10 mm</t>
  </si>
  <si>
    <t>32.08.010</t>
  </si>
  <si>
    <t>Junta de dilatacao estrutural</t>
  </si>
  <si>
    <t>32.08</t>
  </si>
  <si>
    <t>Perfil de acabamento com borracha termoplástica vulcanizada contínua flexível, para junta de dilatação de embutir - parede-parede ou forro-forro - canto</t>
  </si>
  <si>
    <t>32.07.260</t>
  </si>
  <si>
    <t>Perfil de acabamento com borracha termoplástica vulcanizada contínua flexível, para junta de dilatação de embutir - parede-parede ou forro-forro</t>
  </si>
  <si>
    <t>32.07.250</t>
  </si>
  <si>
    <t>Perfil de acabamento com borracha termoplástica vulcanizada contínua flexível, para junta de dilatação de embutir - piso-parede</t>
  </si>
  <si>
    <t>32.07.240</t>
  </si>
  <si>
    <t>Perfil de acabamento com borracha termoplástica vulcanizada contínua flexível, para junta de dilatação de embutir - piso-piso</t>
  </si>
  <si>
    <t>32.07.230</t>
  </si>
  <si>
    <t>Selante elástico monocomponente a base de poliuretano (PU) para juntas de dilatação</t>
  </si>
  <si>
    <t>32.07.226</t>
  </si>
  <si>
    <t>CM3</t>
  </si>
  <si>
    <t>Junta de dilatação elástica a base de poliuretano</t>
  </si>
  <si>
    <t>32.07.160</t>
  </si>
  <si>
    <t>Mangueira plástica flexível para junta de dilatação</t>
  </si>
  <si>
    <t>32.07.120</t>
  </si>
  <si>
    <t>Junta a base de asfalto oxidado a quente</t>
  </si>
  <si>
    <t>32.07.110</t>
  </si>
  <si>
    <t>Junta de dilatação ou vedação com mastique de silicone, 1,0 x 0,5 cm - inclusive guia de apoio em polietileno</t>
  </si>
  <si>
    <t>32.07.090</t>
  </si>
  <si>
    <t>Junta de latão bitola de 1/8´</t>
  </si>
  <si>
    <t>32.07.060</t>
  </si>
  <si>
    <t>Junta plástica de 3/4´ x 1/8´</t>
  </si>
  <si>
    <t>32.07.040</t>
  </si>
  <si>
    <t>Junta de dilatacao</t>
  </si>
  <si>
    <t>32.07</t>
  </si>
  <si>
    <t>Isolamento acústico em placas de espuma semirrígida incombustível, com superfície em cunhas anecóicas, espessura de 50 mm</t>
  </si>
  <si>
    <t>32.06.400</t>
  </si>
  <si>
    <t>Manta termoacústica em fibra cerâmica aluminizada, espessura de 38 mm</t>
  </si>
  <si>
    <t>32.06.396</t>
  </si>
  <si>
    <t>Isolamento acústico em placas de espuma semirrígida, com uma camada de manta HD, espessura de 50 mm</t>
  </si>
  <si>
    <t>32.06.380</t>
  </si>
  <si>
    <t>Película adesiva jateada para vidros - uso interno</t>
  </si>
  <si>
    <t>32.06.240</t>
  </si>
  <si>
    <t>Película de controle solar refletiva na cor prata, aplicado em vidros</t>
  </si>
  <si>
    <t>32.06.231</t>
  </si>
  <si>
    <t>Lâmina refletiva revestida com dupla face em alumínio, dupla malha de reforço e laminação entre camadas, para isolação térmica</t>
  </si>
  <si>
    <t>32.06.151</t>
  </si>
  <si>
    <t>Espuma flexível de poliuretano poliéter/poliéster para absorção acústica, espessura de 50 mm</t>
  </si>
  <si>
    <t>32.06.130</t>
  </si>
  <si>
    <t>Argila expandida</t>
  </si>
  <si>
    <t>32.06.120</t>
  </si>
  <si>
    <t>Lã de vidro e/ou lã de rocha com espessura de 2´</t>
  </si>
  <si>
    <t>32.06.030</t>
  </si>
  <si>
    <t>Lã de vidro e/ou lã de rocha com espessura de 1´</t>
  </si>
  <si>
    <t>32.06.010</t>
  </si>
  <si>
    <t>Isolamentos termicos / acusticos</t>
  </si>
  <si>
    <t>32.06</t>
  </si>
  <si>
    <t>IMPERMEABILIZACAO, PROTECAO E JUNTA</t>
  </si>
  <si>
    <t>32</t>
  </si>
  <si>
    <t>Plataforma para elevacao até 4,00m, nas dimensões de 1100x1400mm, capacidade de 325kg</t>
  </si>
  <si>
    <t>30.14.060</t>
  </si>
  <si>
    <t>Plataforma para elevação até 2,00m, nas dimensões de 900x1400mm, capacidade de 250kg - percurso superior a 1,00m de altura</t>
  </si>
  <si>
    <t>30.14.040</t>
  </si>
  <si>
    <t>Plataforma para elevação até 1,00m, nas dimensões de 900x1400mm, capacidade de 250kg - percurso até 1,00m de altura</t>
  </si>
  <si>
    <t>30.14.030</t>
  </si>
  <si>
    <t>Elevador e plataforma</t>
  </si>
  <si>
    <t>30.14</t>
  </si>
  <si>
    <t>Bacia sifonada de louça para pessoas com mobilidade reduzida - capacidade de 6 litros</t>
  </si>
  <si>
    <t>30.08.060</t>
  </si>
  <si>
    <t>Trocador acessível em MDF com revestimento em laminado melamínico de 180x80 cm</t>
  </si>
  <si>
    <t>30.08.050</t>
  </si>
  <si>
    <t>Lavatório de louça para canto sem coluna para pessoas com mobilidade reduzida</t>
  </si>
  <si>
    <t>30.08.040</t>
  </si>
  <si>
    <t>Assento articulado para banho, em alumínio com pintura epóxi de 700 x 450 mm</t>
  </si>
  <si>
    <t>30.08.030</t>
  </si>
  <si>
    <t>Aparelhos sanitarios</t>
  </si>
  <si>
    <t>30.08</t>
  </si>
  <si>
    <t>Placa de sinalização tátil em poliestireno com alto relevo em braile, para identificação de pavimentos</t>
  </si>
  <si>
    <t>30.06.132</t>
  </si>
  <si>
    <t>Sinalização com pictograma autoadesivo em policarbonato para piso 80 cm x 120 cm - área de resgate</t>
  </si>
  <si>
    <t>30.06.124</t>
  </si>
  <si>
    <t>Sinalização com pictograma para vaga de estacionamento, com faixas demarcatórias</t>
  </si>
  <si>
    <t>30.06.110</t>
  </si>
  <si>
    <t>Sinalização com pictograma para vaga de estacionamento</t>
  </si>
  <si>
    <t>30.06.100</t>
  </si>
  <si>
    <t>Placa de identificação para estacionamento, com desenho universal de acessibilidade, tipo pedestal</t>
  </si>
  <si>
    <t>30.06.090</t>
  </si>
  <si>
    <t>30.06.080</t>
  </si>
  <si>
    <t>Sistema de alarme PNE com indicador audiovisual, sistema sem fio (Wireless), para pessoas com mobilidade reduzida ou cadeirante</t>
  </si>
  <si>
    <t>30.06.064</t>
  </si>
  <si>
    <t>Sistema de alarme PNE com indicador audiovisual, para pessoas com mobilidade reduzida ou cadeirante</t>
  </si>
  <si>
    <t>30.06.061</t>
  </si>
  <si>
    <t>Tinta acrílica para sinalização visual de piso, com acabamento microtexturizado e antiderrapante</t>
  </si>
  <si>
    <t>30.06.050</t>
  </si>
  <si>
    <t>Placa para sinalização tátil (pavimento) em braile para corrimão</t>
  </si>
  <si>
    <t>30.06.020</t>
  </si>
  <si>
    <t>Placa para sinalização tátil (início ou final) em braile para corrimão</t>
  </si>
  <si>
    <t>30.06.010</t>
  </si>
  <si>
    <t>Comunicacao visual e sonora</t>
  </si>
  <si>
    <t>30.06</t>
  </si>
  <si>
    <t>Piso tátil de concreto intertravado alerta / direcional, espessura de 6 cm, com rejunte em areia</t>
  </si>
  <si>
    <t>30.04.100</t>
  </si>
  <si>
    <t>Sinalização visual de degraus com pintura esmalte epóxi, comprimento de 20 cm</t>
  </si>
  <si>
    <t>30.04.090</t>
  </si>
  <si>
    <t>Rejuntamento de piso em ladrilho hidráulico (25x25cm) com argamassa industrializada para rejunte, juntas de 2 mm</t>
  </si>
  <si>
    <t>30.04.070</t>
  </si>
  <si>
    <t>Revestimento em chapa de aço inoxidável para proteção de portas, altura de 40 cm</t>
  </si>
  <si>
    <t>30.04.060</t>
  </si>
  <si>
    <t>Faixa em policarbonato para sinalização visual fotoluminescente, para degraus, comprimento de 20 cm</t>
  </si>
  <si>
    <t>30.04.040</t>
  </si>
  <si>
    <t>Piso em ladrilho hidráulico podotátil várias cores, assentado com argamassa mista</t>
  </si>
  <si>
    <t>30.04.034</t>
  </si>
  <si>
    <t>Piso em ladrilho hidráulico podotátil várias cores (25x25cm), assentado com argamassa mista</t>
  </si>
  <si>
    <t>30.04.030</t>
  </si>
  <si>
    <t>Revestimento sintético de borracha ou PVC colorido, para sinalização tátil de alerta / direcional - colado</t>
  </si>
  <si>
    <t>30.04.020</t>
  </si>
  <si>
    <t>Revestimento sintético de borracha ou PVC colorido, para sinalização tátil de alerta / direcional - assentamento argamassado</t>
  </si>
  <si>
    <t>30.04.010</t>
  </si>
  <si>
    <t>Revestimento</t>
  </si>
  <si>
    <t>30.04</t>
  </si>
  <si>
    <t>Purificador de pressão elétrico em chapa eletrozincado pré-pintada e tampo em aço inoxidável, capacidade de refrigeração de 7,2 l/h</t>
  </si>
  <si>
    <t>30.03.042</t>
  </si>
  <si>
    <t>Purificador de pressão elétrico em chapa eletrozincado pré-pintada e tampo em aço inoxidável, capacidade de refrigeração de 2,75 l/h</t>
  </si>
  <si>
    <t>30.03.032</t>
  </si>
  <si>
    <t>Aparelhos eletricos, hidraulicos e a gas</t>
  </si>
  <si>
    <t>30.03</t>
  </si>
  <si>
    <t>Barra de proteção para lavatório, para pessoas com mobilidade reduzida, em tubo de alumínio acabamento com pintura epóxi</t>
  </si>
  <si>
    <t>30.01.130</t>
  </si>
  <si>
    <t>Barra de apoio reta, para pessoas com mobilidade reduzida, em tubo de aço inoxidável de 1 1/4´ x 400 mm</t>
  </si>
  <si>
    <t>30.01.120</t>
  </si>
  <si>
    <t>Barra de proteção para sifão, para pessoas com mobilidade reduzida, em tubo de alumínio, acabamento com pintura epóxi</t>
  </si>
  <si>
    <t>30.01.110</t>
  </si>
  <si>
    <t>Barra de apoio em ângulo de 90°, para pessoas com mobilidade reduzida, em tubo de alumínio de 800 x 800 mm, acabamento com pintura epóxi</t>
  </si>
  <si>
    <t>30.01.090</t>
  </si>
  <si>
    <t>Barra de apoio reta, para pessoas com mobilidade reduzida, em tubo de alumínio, comprimento de 800 mm, acabamento com pintura epóxi</t>
  </si>
  <si>
    <t>30.01.080</t>
  </si>
  <si>
    <t>Barra de apoio lateral para lavatório, para pessoas com mobilidade reduzida, em tubo de aço inoxidável de 1.1/4", comprimento 25 a 30 cm</t>
  </si>
  <si>
    <t>30.01.061</t>
  </si>
  <si>
    <t>Barra de apoio em ângulo de 90°, para pessoas com mobilidade reduzida, em tubo de aço inoxidável de 1 1/2´ x 800 x 800 mm</t>
  </si>
  <si>
    <t>30.01.050</t>
  </si>
  <si>
    <t>Barra de apoio reta, para pessoas com mobilidade reduzida, em tubo de aço inoxidável de 1 1/2´ x 800 mm</t>
  </si>
  <si>
    <t>30.01.030</t>
  </si>
  <si>
    <t>Barra de apoio reta, para pessoas com mobilidade reduzida, em tubo de aço inoxidável de 1 1/2´ x 500 mm</t>
  </si>
  <si>
    <t>30.01.020</t>
  </si>
  <si>
    <t>Barra de apoio reta, para pessoas com mobilidade reduzida, em tubo de aço inoxidável de 1 1/2´</t>
  </si>
  <si>
    <t>30.01.010</t>
  </si>
  <si>
    <t>Barra de apoio</t>
  </si>
  <si>
    <t>30.01</t>
  </si>
  <si>
    <t>ACESSIBILIDADE</t>
  </si>
  <si>
    <t>30</t>
  </si>
  <si>
    <t>Alumínio liso para complementos e reparos</t>
  </si>
  <si>
    <t>29.20.030</t>
  </si>
  <si>
    <t>Reparos, conservacoes e complementos - GRUPO 29</t>
  </si>
  <si>
    <t>29.20</t>
  </si>
  <si>
    <t>Cabo em aço galvanizado com alma de aço, diâmetro de 3/8´ (9,52 mm)</t>
  </si>
  <si>
    <t>29.03.040</t>
  </si>
  <si>
    <t>Cordoalha de aço galvanizado, diâmetro de 1/4´ (6,35 mm)</t>
  </si>
  <si>
    <t>29.03.030</t>
  </si>
  <si>
    <t>Cabo em aço galvanizado com alma de aço, diâmetro de 5/16´ (7,94 mm)</t>
  </si>
  <si>
    <t>29.03.020</t>
  </si>
  <si>
    <t>Cabo em aço galvanizado com alma de aço, diâmetro de 3/16´ (4,76 mm)</t>
  </si>
  <si>
    <t>29.03.010</t>
  </si>
  <si>
    <t>Cabos e cordoalhas</t>
  </si>
  <si>
    <t>29.03</t>
  </si>
  <si>
    <t>Cantoneira e perfis em ferro</t>
  </si>
  <si>
    <t>29.01.230</t>
  </si>
  <si>
    <t>Cantoneira em aço galvanizado</t>
  </si>
  <si>
    <t>29.01.210</t>
  </si>
  <si>
    <t>Cantoneira em alumínio perfil ´Y´</t>
  </si>
  <si>
    <t>29.01.040</t>
  </si>
  <si>
    <t>Perfil em alumínio natural</t>
  </si>
  <si>
    <t>29.01.030</t>
  </si>
  <si>
    <t>Cantoneira em alumínio perfil sextavado</t>
  </si>
  <si>
    <t>29.01.020</t>
  </si>
  <si>
    <t>Cantoneira</t>
  </si>
  <si>
    <t>29.01</t>
  </si>
  <si>
    <t>INSERTE METALICO</t>
  </si>
  <si>
    <t>29</t>
  </si>
  <si>
    <t>Veda porta/veda fresta em alumínio branco, com borracha vedante</t>
  </si>
  <si>
    <t>28.20.860</t>
  </si>
  <si>
    <t>28.20.850</t>
  </si>
  <si>
    <t>28.20.840</t>
  </si>
  <si>
    <t>Barra antipânico de sobrepor com maçaneta e chave, para porta dupla em vidro</t>
  </si>
  <si>
    <t>28.20.830</t>
  </si>
  <si>
    <t>Barra antipânico de sobrepor com maçaneta e chave, para porta em vidro de 1 folha</t>
  </si>
  <si>
    <t>28.20.820</t>
  </si>
  <si>
    <t>Equipamento automatizador telescópico unilateral de portas deslizantes para folha dupla</t>
  </si>
  <si>
    <t>28.20.810</t>
  </si>
  <si>
    <t>Equipamento automatizador de portas deslizantes para folha dupla</t>
  </si>
  <si>
    <t>28.20.800</t>
  </si>
  <si>
    <t>Trinco de piso para porta em vidro temperado</t>
  </si>
  <si>
    <t>28.20.770</t>
  </si>
  <si>
    <t>Capa de proteção para fechadura / ferrolho</t>
  </si>
  <si>
    <t>28.20.750</t>
  </si>
  <si>
    <t>Puxador duplo em aço inoxidável de 300 mm, para porta</t>
  </si>
  <si>
    <t>28.20.655</t>
  </si>
  <si>
    <t>Puxador duplo em aço inoxidável, para porta de madeira, alumínio ou vidro, de 350 mm</t>
  </si>
  <si>
    <t>28.20.650</t>
  </si>
  <si>
    <t>Fechadura de centro com cilindro para porta em vidro temperado</t>
  </si>
  <si>
    <t>28.20.600</t>
  </si>
  <si>
    <t>Contra fechadura de centro para porta em vidro temperado</t>
  </si>
  <si>
    <t>28.20.590</t>
  </si>
  <si>
    <t>Mancal inferior com rolamento para porta em vidro temperado</t>
  </si>
  <si>
    <t>28.20.550</t>
  </si>
  <si>
    <t>Pivô superior lateral para porta em vidro temperado</t>
  </si>
  <si>
    <t>28.20.510</t>
  </si>
  <si>
    <t>Dobradiça em latão cromado, com mola tipo vai e vem, de 3"</t>
  </si>
  <si>
    <t>28.20.430</t>
  </si>
  <si>
    <t>Dobradiça em latão cromado reforçada de 3 1/2" x 3", para porta de até 35 kg</t>
  </si>
  <si>
    <t>28.20.413</t>
  </si>
  <si>
    <t>Dobradiça em aço inoxidável de 3" x 2 1/2", para porta de até 25 kg</t>
  </si>
  <si>
    <t>28.20.412</t>
  </si>
  <si>
    <t>Dobradiça em aço cromado de 3 1/2", para porta de até 21 kg</t>
  </si>
  <si>
    <t>28.20.411</t>
  </si>
  <si>
    <t>Suporte duplo para vidro temperado fixado em alvenaria</t>
  </si>
  <si>
    <t>28.20.360</t>
  </si>
  <si>
    <t>Dobradiça superior para porta de vidro temperado</t>
  </si>
  <si>
    <t>28.20.230</t>
  </si>
  <si>
    <t>Dobradiça inferior para porta de vidro temperado</t>
  </si>
  <si>
    <t>28.20.220</t>
  </si>
  <si>
    <t>Maçaneta tipo alavanca, acionamento com chave, para porta corta-fogo</t>
  </si>
  <si>
    <t>28.20.211</t>
  </si>
  <si>
    <t>Ferrolho de segurança para adaptação em portas de celas</t>
  </si>
  <si>
    <t>28.20.210</t>
  </si>
  <si>
    <t>28.20.170</t>
  </si>
  <si>
    <t>Dobradiça tipo gonzo, diâmetro de 1 1/2´ com abas de 2´ x 3/8´</t>
  </si>
  <si>
    <t>28.20.090</t>
  </si>
  <si>
    <t>Ferragem para portão de tapume</t>
  </si>
  <si>
    <t>28.20.070</t>
  </si>
  <si>
    <t>Recolocação de dobradiças</t>
  </si>
  <si>
    <t>28.20.060</t>
  </si>
  <si>
    <t>Barra antipânico de sobrepor e maçaneta livre para porta de 1 folha</t>
  </si>
  <si>
    <t>28.20.050</t>
  </si>
  <si>
    <t>Recolocação de fechaduras e fechos de sobrepor</t>
  </si>
  <si>
    <t>28.20.040</t>
  </si>
  <si>
    <t>Barra antipânico de sobrepor para porta de 1 folha</t>
  </si>
  <si>
    <t>28.20.030</t>
  </si>
  <si>
    <t>Recolocação de fechaduras de embutir</t>
  </si>
  <si>
    <t>28.20.020</t>
  </si>
  <si>
    <t>Reparos, conservacoes e complementos - GRUPO 28</t>
  </si>
  <si>
    <t>28.20</t>
  </si>
  <si>
    <t>Cadeado de latão com cilindro - trava dupla - 60mm</t>
  </si>
  <si>
    <t>28.05.080</t>
  </si>
  <si>
    <t>Cadeado de latão com cilindro de alta segurança, com 16 pinos e tetra-chave - 70mm</t>
  </si>
  <si>
    <t>28.05.070</t>
  </si>
  <si>
    <t>Cadeado de latão com cilindro - trava dupla - 50mm</t>
  </si>
  <si>
    <t>28.05.060</t>
  </si>
  <si>
    <t>Cadeado de latão com cilindro - trava dupla - 35/36mm</t>
  </si>
  <si>
    <t>28.05.040</t>
  </si>
  <si>
    <t>Cadeado de latão com cilindro - trava dupla - 25/27mm</t>
  </si>
  <si>
    <t>28.05.020</t>
  </si>
  <si>
    <t>Cadeado</t>
  </si>
  <si>
    <t>28.05</t>
  </si>
  <si>
    <t>Fechadura com maçaneta tipo alavanca em aço inoxidável, para porta externa</t>
  </si>
  <si>
    <t>28.01.550</t>
  </si>
  <si>
    <t>Ferrolho de segurança de 1,20 m, para adaptação em portas de celas, embutido em caixa</t>
  </si>
  <si>
    <t>28.01.400</t>
  </si>
  <si>
    <t>Mola hidráulica de piso, para porta com largura até 1,10 m e peso até 120 kg</t>
  </si>
  <si>
    <t>28.01.330</t>
  </si>
  <si>
    <t>Visor tipo olho mágico</t>
  </si>
  <si>
    <t>28.01.250</t>
  </si>
  <si>
    <t>Fechadura tipo alavanca com chave para porta corta-fogo</t>
  </si>
  <si>
    <t>28.01.210</t>
  </si>
  <si>
    <t>Mola aérea hidráulica, para porta com largura até 1,60 m</t>
  </si>
  <si>
    <t>28.01.180</t>
  </si>
  <si>
    <t>Mola aérea para porta, com esforço acima de 60 kg até 80 kg</t>
  </si>
  <si>
    <t>28.01.171</t>
  </si>
  <si>
    <t>Mola aérea para porta, com esforço acima de 50 kg até 60 kg</t>
  </si>
  <si>
    <t>28.01.160</t>
  </si>
  <si>
    <t>Fechadura elétrica de sobrepor para porta ou portão com peso até 400 kg</t>
  </si>
  <si>
    <t>28.01.150</t>
  </si>
  <si>
    <t>Fechadura eletromagnética para capacidade de atraque de 150 kgf</t>
  </si>
  <si>
    <t>28.01.146</t>
  </si>
  <si>
    <t>Ferragem adicional para porta vão duplo em divisória</t>
  </si>
  <si>
    <t>28.01.090</t>
  </si>
  <si>
    <t>Ferragem adicional para porta vão simples em divisória</t>
  </si>
  <si>
    <t>28.01.080</t>
  </si>
  <si>
    <t>Ferragem completa para porta de box de WC tipo livre/ocupado</t>
  </si>
  <si>
    <t>28.01.070</t>
  </si>
  <si>
    <t>Ferragem completa com maçaneta tipo alavanca, para porta interna com 2 folhas</t>
  </si>
  <si>
    <t>28.01.050</t>
  </si>
  <si>
    <t>Ferragem completa com maçaneta tipo alavanca, para porta interna com 1 folha</t>
  </si>
  <si>
    <t>28.01.040</t>
  </si>
  <si>
    <t>Ferragem completa com maçaneta tipo alavanca, para porta externa com 2 folhas</t>
  </si>
  <si>
    <t>28.01.030</t>
  </si>
  <si>
    <t>Ferragem completa com maçaneta tipo alavanca, para porta externa com 1 folha</t>
  </si>
  <si>
    <t>28.01.020</t>
  </si>
  <si>
    <t>Ferragem para porta</t>
  </si>
  <si>
    <t>28.01</t>
  </si>
  <si>
    <t>FERRAGEM COMPLEMENTAR PARA ESQUADRIAS</t>
  </si>
  <si>
    <t>28</t>
  </si>
  <si>
    <t>Bate-maca ou protetor de parede em PVC, com amortecimento à impacto, altura de 200 mm</t>
  </si>
  <si>
    <t>27.04.070</t>
  </si>
  <si>
    <t>Bate-maca ou protetor de parede curvo em PVC, com amortecimento à impacto, altura de 200 mm</t>
  </si>
  <si>
    <t>27.04.060</t>
  </si>
  <si>
    <t>Cantoneira adesiva em vinil de alto impacto</t>
  </si>
  <si>
    <t>27.04.052</t>
  </si>
  <si>
    <t>Faixa em vinil para proteção de paredes, com amortecimento à alto impacto, altura de 400 mm</t>
  </si>
  <si>
    <t>27.04.051</t>
  </si>
  <si>
    <t>Protetor de parede ou bate-maca em PVC flexível, com amortecimento à impacto, altura de 150 mm</t>
  </si>
  <si>
    <t>27.04.050</t>
  </si>
  <si>
    <t>Corrimão, bate-maca ou protetor de parede em PVC, com amortecimento à impacto</t>
  </si>
  <si>
    <t>27.04.040</t>
  </si>
  <si>
    <t>Caixilho de correr em PVC com vidro e persiana</t>
  </si>
  <si>
    <t>27.04.031</t>
  </si>
  <si>
    <t>PVC / VINIL</t>
  </si>
  <si>
    <t>27.04</t>
  </si>
  <si>
    <t>Placa de poliéster reforçada com fibra de vidro de 3 mm</t>
  </si>
  <si>
    <t>27.03.030</t>
  </si>
  <si>
    <t>Chapa de fibra de vidro</t>
  </si>
  <si>
    <t>27.03</t>
  </si>
  <si>
    <t>Chapa de policarbonato alveolar de 6 mm</t>
  </si>
  <si>
    <t>27.02.050</t>
  </si>
  <si>
    <t>Chapa em policarbonato compacta, cristal, espessura de 10 mm</t>
  </si>
  <si>
    <t>27.02.041</t>
  </si>
  <si>
    <t>Chapa em policarbonato compacta, cristal, espessura de 6 mm</t>
  </si>
  <si>
    <t>27.02.011</t>
  </si>
  <si>
    <t>Chapa em policarbonato compacta, fumê, espessura de 6 mm</t>
  </si>
  <si>
    <t>27.02.001</t>
  </si>
  <si>
    <t>Policarbonato</t>
  </si>
  <si>
    <t>27.02</t>
  </si>
  <si>
    <t>ESQUADRIA E ELEMENTO EM MATERIAL ESPECIAL</t>
  </si>
  <si>
    <t>27</t>
  </si>
  <si>
    <t>Recolocação de vidro inclusive emassamento ou recolocação de baguetes</t>
  </si>
  <si>
    <t>26.20.020</t>
  </si>
  <si>
    <t>Massa para vidro</t>
  </si>
  <si>
    <t>26.20.010</t>
  </si>
  <si>
    <t>Reparos, conservacoes e complementos - GRUPO 26</t>
  </si>
  <si>
    <t>26.20</t>
  </si>
  <si>
    <t>Espelho comum de 3 mm com moldura em alumínio</t>
  </si>
  <si>
    <t>26.04.030</t>
  </si>
  <si>
    <t>Espelho em vidro cristal liso, espessura de 4 mm</t>
  </si>
  <si>
    <t>26.04.010</t>
  </si>
  <si>
    <t>Espelhos</t>
  </si>
  <si>
    <t>26.04</t>
  </si>
  <si>
    <t>Vidro laminado temperado incolor de 16 mm</t>
  </si>
  <si>
    <t>26.03.074</t>
  </si>
  <si>
    <t>Vidro laminado temperado incolor de 8mm</t>
  </si>
  <si>
    <t>26.03.070</t>
  </si>
  <si>
    <t>Vidro especial</t>
  </si>
  <si>
    <t>26.03</t>
  </si>
  <si>
    <t>Vidro temperado neutro verde de 10 mm</t>
  </si>
  <si>
    <t>26.02.300</t>
  </si>
  <si>
    <t>Vidro temperado serigrafado incolor de 8 mm</t>
  </si>
  <si>
    <t>26.02.170</t>
  </si>
  <si>
    <t>Vidro temperado cinza ou bronze de 10 mm</t>
  </si>
  <si>
    <t>26.02.160</t>
  </si>
  <si>
    <t>Vidro temperado cinza ou bronze de 8 mm</t>
  </si>
  <si>
    <t>26.02.140</t>
  </si>
  <si>
    <t>Vidro temperado cinza ou bronze de 6 mm</t>
  </si>
  <si>
    <t>26.02.120</t>
  </si>
  <si>
    <t>Vidro temperado incolor de 10 mm</t>
  </si>
  <si>
    <t>26.02.060</t>
  </si>
  <si>
    <t>Vidro temperado incolor de 8 mm</t>
  </si>
  <si>
    <t>26.02.040</t>
  </si>
  <si>
    <t>Vidro temperado incolor de 6 mm</t>
  </si>
  <si>
    <t>26.02.020</t>
  </si>
  <si>
    <t>Vidro temperado</t>
  </si>
  <si>
    <t>26.02</t>
  </si>
  <si>
    <t>Vidro float monolítico verde de 6 mm</t>
  </si>
  <si>
    <t>26.01.460</t>
  </si>
  <si>
    <t>Vidro multilaminado de alta segurança em policarbonato, proteção balística nível III</t>
  </si>
  <si>
    <t>26.01.350</t>
  </si>
  <si>
    <t>Vidro multilaminado de alta segurança, proteção balística nível III</t>
  </si>
  <si>
    <t>26.01.348</t>
  </si>
  <si>
    <t>Vidro fantasia de 3/4 mm</t>
  </si>
  <si>
    <t>26.01.230</t>
  </si>
  <si>
    <t>Vidro liso laminado incolor de 10 mm</t>
  </si>
  <si>
    <t>26.01.170</t>
  </si>
  <si>
    <t>Vidro liso laminado incolor de 8 mm</t>
  </si>
  <si>
    <t>26.01.169</t>
  </si>
  <si>
    <t>Vidro liso laminado incolor de 6 mm</t>
  </si>
  <si>
    <t>26.01.168</t>
  </si>
  <si>
    <t>Vidro liso laminado leitoso de 6 mm</t>
  </si>
  <si>
    <t>26.01.160</t>
  </si>
  <si>
    <t>Vidro liso laminado colorido de 10 mm</t>
  </si>
  <si>
    <t>26.01.155</t>
  </si>
  <si>
    <t>Vidro liso laminado colorido de 8 mm</t>
  </si>
  <si>
    <t>26.01.142</t>
  </si>
  <si>
    <t>Vidro liso laminado colorido de 6 mm</t>
  </si>
  <si>
    <t>26.01.140</t>
  </si>
  <si>
    <t>Vidro liso transparente de 6 mm</t>
  </si>
  <si>
    <t>26.01.080</t>
  </si>
  <si>
    <t>Vidro liso transparente de 5 mm</t>
  </si>
  <si>
    <t>26.01.060</t>
  </si>
  <si>
    <t>Vidro liso transparente de 4 mm</t>
  </si>
  <si>
    <t>26.01.040</t>
  </si>
  <si>
    <t>Vidro liso transparente de 3 mm</t>
  </si>
  <si>
    <t>26.01.020</t>
  </si>
  <si>
    <t>Vidro comum e laminado</t>
  </si>
  <si>
    <t>26.01</t>
  </si>
  <si>
    <t>ESQUADRIA E ELEMENTO EM VIDRO</t>
  </si>
  <si>
    <t>26</t>
  </si>
  <si>
    <t>Tela de proteção tipo mosquiteira removível, em fibra de vidro com revestimento em PVC e requadro em alumínio</t>
  </si>
  <si>
    <t>25.20.020</t>
  </si>
  <si>
    <t>Reparos, conservacoes e complementos - GRUPO 25</t>
  </si>
  <si>
    <t>25.20</t>
  </si>
  <si>
    <t>Porta de abrir em alumínio tipo lambri, sob medida - cor branca</t>
  </si>
  <si>
    <t>25.02.310</t>
  </si>
  <si>
    <t>Porta de abrir em alumínio com pintura eletrostática, sob medida - cor branca</t>
  </si>
  <si>
    <t>25.02.300</t>
  </si>
  <si>
    <t>Portinhola em alumínio anodizado de correr, tipo veneziana, sob medida - bronze/preto</t>
  </si>
  <si>
    <t>25.02.260</t>
  </si>
  <si>
    <t>Porta em alumínio anodizado de abrir, tipo veneziana, sob medida - bronze/preto</t>
  </si>
  <si>
    <t>25.02.250</t>
  </si>
  <si>
    <t>Porta em alumínio anodizado de correr, sob medida - bronze/preto</t>
  </si>
  <si>
    <t>25.02.240</t>
  </si>
  <si>
    <t>Porta em alumínio anodizado de abrir, sob medida - bronze/preto</t>
  </si>
  <si>
    <t>25.02.230</t>
  </si>
  <si>
    <t>Porta de correr em alumínio com veneziana e vidro - cor branca</t>
  </si>
  <si>
    <t>25.02.221</t>
  </si>
  <si>
    <t>Porta veneziana de abrir em alumínio - cor branca</t>
  </si>
  <si>
    <t>25.02.211</t>
  </si>
  <si>
    <t>Porta veneziana de abrir em alumínio, sob medida</t>
  </si>
  <si>
    <t>25.02.110</t>
  </si>
  <si>
    <t>Portinhola tipo veneziana de abrir em alumínio, linha comercial</t>
  </si>
  <si>
    <t>25.02.070</t>
  </si>
  <si>
    <t>Porta/portinhola tipo veneziana de abrir em alumínio, sob medida</t>
  </si>
  <si>
    <t>25.02.060</t>
  </si>
  <si>
    <t>Porta veneziana de abrir em alumínio, linha comercial</t>
  </si>
  <si>
    <t>25.02.050</t>
  </si>
  <si>
    <t>Porta de correr em alumínio tipo lambri branco, sob medida</t>
  </si>
  <si>
    <t>25.02.042</t>
  </si>
  <si>
    <t>Porta de entrada de correr em alumínio, sob medida</t>
  </si>
  <si>
    <t>25.02.040</t>
  </si>
  <si>
    <t>Porta de entrada de abrir em alumínio, sob medida</t>
  </si>
  <si>
    <t>25.02.020</t>
  </si>
  <si>
    <t>Porta de entrada de abrir em alumínio com vidro, linha comercial</t>
  </si>
  <si>
    <t>25.02.010</t>
  </si>
  <si>
    <t>Porta em aluminio</t>
  </si>
  <si>
    <t>25.02</t>
  </si>
  <si>
    <t>Caixilho em alumínio anodizado de correr, sob medida - bronze/preto</t>
  </si>
  <si>
    <t>25.01.530</t>
  </si>
  <si>
    <t>Caixilho em alumínio anodizado maxim-ar, sob medida - bronze/preto</t>
  </si>
  <si>
    <t>25.01.520</t>
  </si>
  <si>
    <t>Caixilho em alumínio anodizado basculante, sob medida - bronze/preto</t>
  </si>
  <si>
    <t>25.01.510</t>
  </si>
  <si>
    <t>Caixilho em alumínio anodizado fixo, sob medida - bronze/preto</t>
  </si>
  <si>
    <t>25.01.500</t>
  </si>
  <si>
    <t>Caixilho em alumínio com pintura eletrostática, maxim-ar, sob medida - branco</t>
  </si>
  <si>
    <t>25.01.490</t>
  </si>
  <si>
    <t>Caixilho em alumínio com pintura eletrostática, basculante, sob medida - branco</t>
  </si>
  <si>
    <t>25.01.480</t>
  </si>
  <si>
    <t>Caixilho fixo tipo veneziana em alumínio anodizado, sob medida - branco</t>
  </si>
  <si>
    <t>25.01.470</t>
  </si>
  <si>
    <t>Gradil em alumínio natural, sob medida</t>
  </si>
  <si>
    <t>25.01.460</t>
  </si>
  <si>
    <t>Caixilho em alumínio para pele de vidro, tipo fachada</t>
  </si>
  <si>
    <t>25.01.450</t>
  </si>
  <si>
    <t>Caixilho em alumínio maxim-ar, tipo fachada</t>
  </si>
  <si>
    <t>25.01.440</t>
  </si>
  <si>
    <t>Caixilho em alumínio fixo, tipo fachada</t>
  </si>
  <si>
    <t>25.01.430</t>
  </si>
  <si>
    <t>Caixilho em alumínio anodizado maxim-ar</t>
  </si>
  <si>
    <t>25.01.410</t>
  </si>
  <si>
    <t>Caixilho em alumínio anodizado fixo</t>
  </si>
  <si>
    <t>25.01.400</t>
  </si>
  <si>
    <t>Caixilho em alumínio de correr com vidro - branco</t>
  </si>
  <si>
    <t>25.01.380</t>
  </si>
  <si>
    <t>Caixilho em alumínio basculante com vidro - branco</t>
  </si>
  <si>
    <t>25.01.371</t>
  </si>
  <si>
    <t>Caixilho em alumínio maxim-ar com vidro - branco</t>
  </si>
  <si>
    <t>25.01.361</t>
  </si>
  <si>
    <t>Caixilho fixo em alumínio, sob medida - branco</t>
  </si>
  <si>
    <t>25.01.240</t>
  </si>
  <si>
    <t>Caixilho tipo veneziana industrial com montantes em alumínio e aletas em fibra de vidro</t>
  </si>
  <si>
    <t>25.01.120</t>
  </si>
  <si>
    <t>Caixilho guilhotina em alumínio anodizado, sob medida</t>
  </si>
  <si>
    <t>25.01.110</t>
  </si>
  <si>
    <t>Caixilho em alumínio tipo veneziana, sob medida</t>
  </si>
  <si>
    <t>25.01.100</t>
  </si>
  <si>
    <t>25.01.090</t>
  </si>
  <si>
    <t>Caixilho em alumínio de correr, sob medida</t>
  </si>
  <si>
    <t>25.01.080</t>
  </si>
  <si>
    <t>Caixilho em alumínio de correr com vidro, linha comercial</t>
  </si>
  <si>
    <t>25.01.070</t>
  </si>
  <si>
    <t>Caixilho em alumínio maxim-ar, sob medida</t>
  </si>
  <si>
    <t>25.01.060</t>
  </si>
  <si>
    <t>Caixilho em alumínio maxim-ar com vidro, linha comercial</t>
  </si>
  <si>
    <t>25.01.050</t>
  </si>
  <si>
    <t>Caixilho em alumínio basculante, sob medida</t>
  </si>
  <si>
    <t>25.01.040</t>
  </si>
  <si>
    <t>Caixilho em alumínio basculante com vidro, linha comercial</t>
  </si>
  <si>
    <t>25.01.030</t>
  </si>
  <si>
    <t>Caixilho em alumínio fixo, sob medida</t>
  </si>
  <si>
    <t>25.01.020</t>
  </si>
  <si>
    <t>Caixilho em aluminio</t>
  </si>
  <si>
    <t>25.01</t>
  </si>
  <si>
    <t>ESQUADRIA, SERRALHERIA E ELEMENTO EM ALUMINIO</t>
  </si>
  <si>
    <t>25</t>
  </si>
  <si>
    <t>Chapa perfurada em aço SAE 1020, furos redondos de diâmetro 25 mm, espessura 1/4´ - inclusive soldagem</t>
  </si>
  <si>
    <t>24.20.310</t>
  </si>
  <si>
    <t>Chapa perfurada em aço SAE 1020, furos redondos de diâmetro 7,5 mm, espessura 1/8´ - soldagem tipo MIG</t>
  </si>
  <si>
    <t>24.20.300</t>
  </si>
  <si>
    <t>Tela em aço galvanizado fio 16 BWG, malha de 1´ - tipo alambrado</t>
  </si>
  <si>
    <t>24.20.270</t>
  </si>
  <si>
    <t>Tela ondulada em aço galvanizado fio 10 BWG, malha de 1´</t>
  </si>
  <si>
    <t>24.20.230</t>
  </si>
  <si>
    <t>Chapa de ferro nº 14, inclusive soldagem</t>
  </si>
  <si>
    <t>24.20.200</t>
  </si>
  <si>
    <t>24.20.140</t>
  </si>
  <si>
    <t>Batente em chapa dobrada para portas</t>
  </si>
  <si>
    <t>24.20.120</t>
  </si>
  <si>
    <t>Brete para instalação lateral em grade de segurança</t>
  </si>
  <si>
    <t>24.20.100</t>
  </si>
  <si>
    <t>Solda MIG em esquadrias metálicas</t>
  </si>
  <si>
    <t>24.20.090</t>
  </si>
  <si>
    <t>Recolocação de escada de marinheiro</t>
  </si>
  <si>
    <t>24.20.060</t>
  </si>
  <si>
    <t>Recolocação de batentes</t>
  </si>
  <si>
    <t>24.20.040</t>
  </si>
  <si>
    <t>Recolocação de esquadrias metálicas</t>
  </si>
  <si>
    <t>24.20.020</t>
  </si>
  <si>
    <t>Reparos, conservacoes e complementos - GRUPO 24</t>
  </si>
  <si>
    <t>24.20</t>
  </si>
  <si>
    <t>Corrimão em tubo de aço inoxidável escovado, diâmetro de 1 1/2´ e montantes com diâmetro de 2´</t>
  </si>
  <si>
    <t>24.08.040</t>
  </si>
  <si>
    <t>Corrimão em tubo de aço inoxidável escovado, diâmetro de 1 1/2"</t>
  </si>
  <si>
    <t>24.08.031</t>
  </si>
  <si>
    <t>Corrimão duplo em tubo de aço inoxidável escovado, com diâmetro de 1 1/2´ e montantes com diâmetro de 2´</t>
  </si>
  <si>
    <t>24.08.020</t>
  </si>
  <si>
    <t>Esquadria, serralheria e elemento em aco inoxidavel</t>
  </si>
  <si>
    <t>24.08</t>
  </si>
  <si>
    <t>Porta de abrir em chapa de aço galvanizado, com requadro em tela ondulada malha 2´ e fio 12</t>
  </si>
  <si>
    <t>24.07.040</t>
  </si>
  <si>
    <t>Porta de enrolar automatizado, em perfil meia cana perfurado, tipo transvision</t>
  </si>
  <si>
    <t>24.07.030</t>
  </si>
  <si>
    <t>Portas, portoes e gradis.</t>
  </si>
  <si>
    <t>24.07</t>
  </si>
  <si>
    <t>Guarda-corpo com vidro de 8 mm, em tubo de aço galvanizado, diâmetro 1 1/2´</t>
  </si>
  <si>
    <t>24.06.030</t>
  </si>
  <si>
    <t>Esquadria, serralheria e elemento em ferro.</t>
  </si>
  <si>
    <t>24.06</t>
  </si>
  <si>
    <t>Guichê de segurança em grade de aço SAE 1045, diâmetro de 1´', sem têmpera e revenimento</t>
  </si>
  <si>
    <t>24.04.630</t>
  </si>
  <si>
    <t>Guichê de segurança em grade de aço SAE 1045, diâmetro de 1´', com têmpera e revenimento</t>
  </si>
  <si>
    <t>24.04.620</t>
  </si>
  <si>
    <t>Caixilho de segurança em aço SAE 1010/1020 tipo fixo e de correr, para receber vidro, com bandeira tipo veneziana</t>
  </si>
  <si>
    <t>24.04.610</t>
  </si>
  <si>
    <t>Porta de segurança de correr em grade de aço SAE 1045, diâmetro de 1´, completa, sem têmpera e revenimento</t>
  </si>
  <si>
    <t>24.04.430</t>
  </si>
  <si>
    <t>Porta de segurança de correr em grade de aço SAE 1045 chapeada, diâmetro de 1´, completa, sem têmpera e revenimento</t>
  </si>
  <si>
    <t>24.04.420</t>
  </si>
  <si>
    <t>Porta de segurança de correr suspensa em grade de aço SAE 1045 chapeada, diâmetro de 1´, completa, com têmpera e revenimento</t>
  </si>
  <si>
    <t>24.04.410</t>
  </si>
  <si>
    <t>Porta de segurança de correr em grade de aço SAE 1045, diâmetro de 1´, completa, com têmpera e revenimento</t>
  </si>
  <si>
    <t>24.04.400</t>
  </si>
  <si>
    <t>Porta de segurança de correr suspensa em grade de aço SAE 1045, chapeada, diâmetro de 1´, completa, sem têmpera e revenimento</t>
  </si>
  <si>
    <t>24.04.380</t>
  </si>
  <si>
    <t>Portão de segurança de abrir em grade de aço SAE 1045 chapeado, para muralha, diâmetro 1´, completo, com têmpera e revenimento</t>
  </si>
  <si>
    <t>24.04.370</t>
  </si>
  <si>
    <t>Porta de segurança de abrir em grade de aço SAE 1045 chapeada, com isolamento acústico, diâmetro 1´, completa, com têmpera e revenimento</t>
  </si>
  <si>
    <t>24.04.360</t>
  </si>
  <si>
    <t>Porta de segurança de abrir em grade de aço SAE 1045, diâmetro 1´, com ferrolho longo embutido em caixa, completa, com têmpera e revenimento</t>
  </si>
  <si>
    <t>24.04.350</t>
  </si>
  <si>
    <t>Porta de segurança de abrir em grade de aço SAE 1045 chapeada, diâmetro 1´, completa, com têmpera e revenimento</t>
  </si>
  <si>
    <t>24.04.340</t>
  </si>
  <si>
    <t>Porta de segurança de abrir em grade de aço SAE 1045, diâmetro 1´, completa, com têmpera e revenimento</t>
  </si>
  <si>
    <t>24.04.330</t>
  </si>
  <si>
    <t>Grade de segurança em aço SAE 1045 chapeada, diâmetro 1´, com têmpera e revenimento</t>
  </si>
  <si>
    <t>24.04.320</t>
  </si>
  <si>
    <t>Grade de segurança em aço SAE 1045, para janela, diâmetro 1´, com têmpera e revenimento</t>
  </si>
  <si>
    <t>24.04.310</t>
  </si>
  <si>
    <t>Grade de segurança em aço SAE 1045, diâmetro 1´, com têmpera e revenimento</t>
  </si>
  <si>
    <t>24.04.300</t>
  </si>
  <si>
    <t>Portão de segurança de abrir em grade de aço SAE 1045 chapeado, para muralha, diâmetro 1´, completo, sem têmpera e revenimento</t>
  </si>
  <si>
    <t>24.04.280</t>
  </si>
  <si>
    <t>Porta de segurança de abrir em grade de aço SAE 1045, diâmetro 1´, com ferrolho longo embutido em caixa, completa, sem têmpera e revenimento</t>
  </si>
  <si>
    <t>24.04.270</t>
  </si>
  <si>
    <t>Porta de segurança de abrir em grade de aço SAE 1045 chapeada, diâmetro 1´, completa, sem têmpera e revenimento</t>
  </si>
  <si>
    <t>24.04.260</t>
  </si>
  <si>
    <t>Porta de segurança de abrir em grade de aço SAE 1045, diâmetro 1´, completa, sem têmpera e revenimento</t>
  </si>
  <si>
    <t>24.04.250</t>
  </si>
  <si>
    <t>Grade de segurança em aço SAE 1045 chapeada, diâmetro 1´, sem têmpera e revenimento</t>
  </si>
  <si>
    <t>24.04.240</t>
  </si>
  <si>
    <t>Grade de segurança em aço SAE 1045, para janela, diâmetro 1´, sem têmpera e revenimento</t>
  </si>
  <si>
    <t>24.04.230</t>
  </si>
  <si>
    <t>Grade de segurança em aço SAE 1045, diâmetro 1´, sem têmpera e revenimento</t>
  </si>
  <si>
    <t>24.04.220</t>
  </si>
  <si>
    <t>Porta de segurança de correr suspensa em grade de aço SAE 1045, diâmetro de 1´, completa, sem têmpera e revenimento</t>
  </si>
  <si>
    <t>24.04.150</t>
  </si>
  <si>
    <t>Esquadria, serralheria de seguranca</t>
  </si>
  <si>
    <t>24.04</t>
  </si>
  <si>
    <t>Porta de enrolar automatizada, em chapa de aço galvanizada microperfurada, com pintura eletrostática, com controle remoto</t>
  </si>
  <si>
    <t>24.03.930</t>
  </si>
  <si>
    <t>Grade para forro eletrofundida, malha 25x100mm, com barra de 25x2mm</t>
  </si>
  <si>
    <t>24.03.690</t>
  </si>
  <si>
    <t>Grade para piso eletrofundida, malha 30x100mm, com barra de 40x2mm</t>
  </si>
  <si>
    <t>24.03.680</t>
  </si>
  <si>
    <t>Fechamento em chapa perfurada, furos quadrados 4 x 4 mm, com requadro em cantoneira de aço carbono</t>
  </si>
  <si>
    <t>24.03.410</t>
  </si>
  <si>
    <t>Tampa em chapa de segurança tipo xadrez, aço galvanizado a fogo antiderrapante de 1/4´</t>
  </si>
  <si>
    <t>24.03.340</t>
  </si>
  <si>
    <t>Corrimão tubular em aço galvanizado, diâmetro 2´</t>
  </si>
  <si>
    <t>24.03.320</t>
  </si>
  <si>
    <t>Corrimão tubular em aço galvanizado, diâmetro 1 1/2´</t>
  </si>
  <si>
    <t>24.03.310</t>
  </si>
  <si>
    <t>Fechamento em chapa expandida losangular de 10 x 20 mm, com requadro em cantoneira de aço carbono</t>
  </si>
  <si>
    <t>24.03.300</t>
  </si>
  <si>
    <t>Fechamento em chapa de aço galvanizada nº 14 MSG, perfurada com diâmetro de 12,7 mm, requadro em chapa dobrada</t>
  </si>
  <si>
    <t>24.03.290</t>
  </si>
  <si>
    <t>Tela de proteção em malha ondulada de 1´, fio 12 (BWG), com requadro</t>
  </si>
  <si>
    <t>24.03.210</t>
  </si>
  <si>
    <t>Tela de proteção tipo mosquiteira em aço galvanizado, com requadro em perfis de ferro</t>
  </si>
  <si>
    <t>24.03.200</t>
  </si>
  <si>
    <t>Alçapão/tampa em chapa de ferro com porta cadeado</t>
  </si>
  <si>
    <t>24.03.100</t>
  </si>
  <si>
    <t>Escada marinheiro com guarda corpo (em aço galvanizado)</t>
  </si>
  <si>
    <t>24.03.080</t>
  </si>
  <si>
    <t>Escada marinheiro (em aço galvanizado)</t>
  </si>
  <si>
    <t>24.03.060</t>
  </si>
  <si>
    <t>Guarda-corpo tubular com tela em aço galvanizado, diâmetro de 1 1/2´</t>
  </si>
  <si>
    <t>24.03.040</t>
  </si>
  <si>
    <t>Elementos em ferro</t>
  </si>
  <si>
    <t>24.03</t>
  </si>
  <si>
    <t>Portão de 2 folhas tubular, com tela em aço galvanizado de 2´ e fio 10, completo</t>
  </si>
  <si>
    <t>24.02.930</t>
  </si>
  <si>
    <t>Porta de abrir em chapa dupla com visor, batente envolvente, completa</t>
  </si>
  <si>
    <t>24.02.900</t>
  </si>
  <si>
    <t>Portão basculante em chapa metálica, estruturado com perfis metálicos</t>
  </si>
  <si>
    <t>24.02.840</t>
  </si>
  <si>
    <t>Porta de ferro acústica, espessura de 80mm, batente tripla vedação 185mm, com fechadura e maçaneta - 50 dB</t>
  </si>
  <si>
    <t>24.02.811</t>
  </si>
  <si>
    <t>Porta/portão de abrir em chapa cega com isolamento acústico, sob medida</t>
  </si>
  <si>
    <t>24.02.810</t>
  </si>
  <si>
    <t>Portão de 2 folhas tubular diâmetro de 3´, com tela em aço galvanizado de 2´, altura acima de 3,00 m, completo</t>
  </si>
  <si>
    <t>24.02.630</t>
  </si>
  <si>
    <t>Porta de enrolar manual, cega ou vazada</t>
  </si>
  <si>
    <t>24.02.590</t>
  </si>
  <si>
    <t>Grade em barra chata soldada de 1 1/2´ x 1/4´, sob medida</t>
  </si>
  <si>
    <t>24.02.490</t>
  </si>
  <si>
    <t>Portinhola de abrir em chapa, para ´passa pacote´, completa, sob medida</t>
  </si>
  <si>
    <t>24.02.480</t>
  </si>
  <si>
    <t>Portinhola de correr em chapa, para ´passa pacote´, completa, sob medida</t>
  </si>
  <si>
    <t>24.02.470</t>
  </si>
  <si>
    <t>Porta de abrir em tela ondulada de aço galvanizado, completa</t>
  </si>
  <si>
    <t>24.02.460</t>
  </si>
  <si>
    <t>24.02.450</t>
  </si>
  <si>
    <t>Porta em ferro de abrir, parte inferior chapeada, parte superior para receber vidro, sob medida</t>
  </si>
  <si>
    <t>24.02.430</t>
  </si>
  <si>
    <t>Porta em ferro de correr, para receber vidro, sob medida</t>
  </si>
  <si>
    <t>24.02.410</t>
  </si>
  <si>
    <t>Porta/portão de correr em chapa cega dupla, sob medida</t>
  </si>
  <si>
    <t>24.02.290</t>
  </si>
  <si>
    <t>Porta/portão de correr em tela ondulada de aço galvanizado, sob medida</t>
  </si>
  <si>
    <t>24.02.280</t>
  </si>
  <si>
    <t>Portão de 2 folhas, tubular em tela de aço galvanizado acima de 2,50 m de altura, completo</t>
  </si>
  <si>
    <t>24.02.270</t>
  </si>
  <si>
    <t>Portão tubular em tela de aço galvanizado até 2,50 m de altura, completo</t>
  </si>
  <si>
    <t>24.02.100</t>
  </si>
  <si>
    <t>Porta/portão de abrir tipo veneziana de ferro, sob medida</t>
  </si>
  <si>
    <t>24.02.080</t>
  </si>
  <si>
    <t>Porta de ferro de abrir tipo veneziana, linha comercial</t>
  </si>
  <si>
    <t>24.02.070</t>
  </si>
  <si>
    <t>Porta/portão de abrir em chapa, sob medida</t>
  </si>
  <si>
    <t>24.02.060</t>
  </si>
  <si>
    <t>Porta corta-fogo classe P.120 de 90 x 210 cm, com uma folha de abrir, completa</t>
  </si>
  <si>
    <t>24.02.058</t>
  </si>
  <si>
    <t>Porta corta-fogo classe P.120 de 80 x 210 cm, com uma folha de abrir, completa</t>
  </si>
  <si>
    <t>24.02.056</t>
  </si>
  <si>
    <t>Porta corta-fogo classe P.90, com barra antipânico numa face e maçaneta na outra, completa</t>
  </si>
  <si>
    <t>24.02.054</t>
  </si>
  <si>
    <t>Porta corta-fogo classe P.90 de 100 x 210 cm, completa, com maçaneta tipo alavanca</t>
  </si>
  <si>
    <t>24.02.052</t>
  </si>
  <si>
    <t>Porta corta-fogo classe P.90 de 90 x 210 cm, completa, com maçaneta tipo alavanca</t>
  </si>
  <si>
    <t>24.02.050</t>
  </si>
  <si>
    <t>Porta/portão tipo gradil sob medida</t>
  </si>
  <si>
    <t>24.02.040</t>
  </si>
  <si>
    <t>Porta em ferro de abrir, para receber vidro, sob medida</t>
  </si>
  <si>
    <t>24.02.010</t>
  </si>
  <si>
    <t>Portas, portoes e gradis</t>
  </si>
  <si>
    <t>24.02</t>
  </si>
  <si>
    <t>Caixilho tipo guichê em chapa de aço</t>
  </si>
  <si>
    <t>24.01.280</t>
  </si>
  <si>
    <t>Caixilho fixo em aço SAE 1010/1020 para vidro à prova de bala, sob medida</t>
  </si>
  <si>
    <t>24.01.200</t>
  </si>
  <si>
    <t>Caixilho fixo em tela de aço galvanizado tipo ondulada com malha de 1/2", fio 12, com requadro em cantoneira de aço carbono, sob medida</t>
  </si>
  <si>
    <t>24.01.190</t>
  </si>
  <si>
    <t>Caixilho removível em tela de aço galvanizado, tipo ondulada com malha de 1", fio 12, com requadro tubular de aço carbono, sob medida</t>
  </si>
  <si>
    <t>24.01.180</t>
  </si>
  <si>
    <t>Caixilho tipo veneziana industrial com montantes em aço galvanizado e aletas em fibra de vidro</t>
  </si>
  <si>
    <t>24.01.120</t>
  </si>
  <si>
    <t>Caixilho em ferro tipo veneziana, sob medida</t>
  </si>
  <si>
    <t>24.01.110</t>
  </si>
  <si>
    <t>Caixilho em ferro tipo veneziana, linha comercial</t>
  </si>
  <si>
    <t>24.01.100</t>
  </si>
  <si>
    <t>Caixilho em ferro com ventilação permanente, sob medida</t>
  </si>
  <si>
    <t>24.01.090</t>
  </si>
  <si>
    <t>Caixilho em ferro de correr, sob medida</t>
  </si>
  <si>
    <t>24.01.070</t>
  </si>
  <si>
    <t>Caixilho em ferro basculante, sob medida</t>
  </si>
  <si>
    <t>24.01.030</t>
  </si>
  <si>
    <t>Caixilho em ferro fixo, sob medida</t>
  </si>
  <si>
    <t>24.01.010</t>
  </si>
  <si>
    <t>Caixilho em ferro</t>
  </si>
  <si>
    <t>24.01</t>
  </si>
  <si>
    <t>ESQUADRIA, SERRALHERIA E ELEMENTO EM FERRO</t>
  </si>
  <si>
    <t>24</t>
  </si>
  <si>
    <t>Folha de porta em madeira com tela de proteção tipo mosqueteira</t>
  </si>
  <si>
    <t>23.20.600</t>
  </si>
  <si>
    <t>23.20.560</t>
  </si>
  <si>
    <t>Folha de porta em laminado fenólico melamínico com acabamento liso - 80 x 210 cm</t>
  </si>
  <si>
    <t>23.20.550</t>
  </si>
  <si>
    <t>Folha de porta em laminado fenólico melamínico com acabamento liso - 90 x 210 cm</t>
  </si>
  <si>
    <t>23.20.460</t>
  </si>
  <si>
    <t>Folha de porta em laminado fenólico melamínico com acabamento liso - 70 x 210 cm</t>
  </si>
  <si>
    <t>23.20.450</t>
  </si>
  <si>
    <t>Folha de porta lisa comum - 90 x 210 cm</t>
  </si>
  <si>
    <t>23.20.340</t>
  </si>
  <si>
    <t>Folha de porta lisa comum - 80 x 210 cm</t>
  </si>
  <si>
    <t>23.20.330</t>
  </si>
  <si>
    <t>Folha de porta lisa comum - 70 x 210 cm</t>
  </si>
  <si>
    <t>23.20.320</t>
  </si>
  <si>
    <t>Folha de porta lisa comum - 60 x 210 cm</t>
  </si>
  <si>
    <t>23.20.310</t>
  </si>
  <si>
    <t>Folha de porta em madeira para receber vidro, sob medida</t>
  </si>
  <si>
    <t>23.20.180</t>
  </si>
  <si>
    <t>Folha de porta lisa folheada com madeira, sob medida</t>
  </si>
  <si>
    <t>23.20.170</t>
  </si>
  <si>
    <t>Folha de porta veneziana maciça, sob medida</t>
  </si>
  <si>
    <t>23.20.160</t>
  </si>
  <si>
    <t>Acréscimo de visor completo em porta de madeira</t>
  </si>
  <si>
    <t>23.20.140</t>
  </si>
  <si>
    <t>Guarnição de madeira</t>
  </si>
  <si>
    <t>23.20.120</t>
  </si>
  <si>
    <t>Visor fixo e requadro de madeira para porta, para receber vidro</t>
  </si>
  <si>
    <t>23.20.110</t>
  </si>
  <si>
    <t>Batente de madeira para porta</t>
  </si>
  <si>
    <t>23.20.100</t>
  </si>
  <si>
    <t>Recolocação de guarnição ou molduras</t>
  </si>
  <si>
    <t>23.20.060</t>
  </si>
  <si>
    <t>Recolocação de folhas de porta ou janela</t>
  </si>
  <si>
    <t>23.20.040</t>
  </si>
  <si>
    <t>Recolocação de batentes de madeira</t>
  </si>
  <si>
    <t>23.20.020</t>
  </si>
  <si>
    <t>Reparos, conservacoes e complementos - GRUPO 23</t>
  </si>
  <si>
    <t>23.20</t>
  </si>
  <si>
    <t>Porta lisa de madeira, interna, resistente a umidade "PIM RU", para acabamento em pintura, de correr ou deslizante, tipo acessível, padrão dimensional pesado, com sistema deslizante e ferragens, completo - 100 x 210 cm</t>
  </si>
  <si>
    <t>23.13.064</t>
  </si>
  <si>
    <t>Porta lisa de madeira, interna, resistente a umidade "PIM RU", para acabamento em pintura, tipo acessível, padrão dimensional médio/pesado, com ferragens, completo - 90 x 210 cm</t>
  </si>
  <si>
    <t>23.13.052</t>
  </si>
  <si>
    <t>Porta lisa de madeira, interna, resistente a umidade "PIM RU", para acabamento revestido ou em pintura, para divisória sanitária, padrão dimensional médio/pesado, com ferragens, completo - 80 x 190 cm</t>
  </si>
  <si>
    <t>23.13.040</t>
  </si>
  <si>
    <t>Porta lisa de madeira, interna, resistente a umidade "PIM RU", para acabamento em pintura, padrão dimensional médio/pesado, com ferragens, completo - 80 x 210 cm</t>
  </si>
  <si>
    <t>23.13.020</t>
  </si>
  <si>
    <t>Porta lisa de madeira, interna "PIM", para acabamento em pintura, padrão dimensional médio/pesado, com ferragens, completo - 90 x 210 cm</t>
  </si>
  <si>
    <t>23.13.002</t>
  </si>
  <si>
    <t>Porta lisa de madeira, interna "PIM", para acabamento em pintura, padrão dimensional médio/pesado, com ferragens, completo - 80 x 210 cm</t>
  </si>
  <si>
    <t>23.13.001</t>
  </si>
  <si>
    <t>Porta comum completa - uso publico (padrao dimensional medio/pesado)</t>
  </si>
  <si>
    <t>23.13</t>
  </si>
  <si>
    <t>Porta lisa de madeira, interna "PIM", para acabamento em pintura, padrão dimensional médio, com ferragens, completo - 80 x 210 cm</t>
  </si>
  <si>
    <t>23.12.001</t>
  </si>
  <si>
    <t>Porta comum completa - uso coletivo (padrao dimensional medio)</t>
  </si>
  <si>
    <t>23.12</t>
  </si>
  <si>
    <t>Porta lisa para acabamento em verniz, com batente de madeira - 90 x 210 cm</t>
  </si>
  <si>
    <t>23.11.050</t>
  </si>
  <si>
    <t>Porta lisa para acabamento em verniz, com batente de madeira - 80 x 210 cm</t>
  </si>
  <si>
    <t>23.11.040</t>
  </si>
  <si>
    <t>Porta lisa para acabamento em verniz, com batente de madeira - 70 x 210 cm</t>
  </si>
  <si>
    <t>23.11.030</t>
  </si>
  <si>
    <t>Acréscimo de bandeira - porta lisa para acabamento em verniz, com batente de madeira</t>
  </si>
  <si>
    <t>23.11.010</t>
  </si>
  <si>
    <t>Porta lisa para acabamento em verniz montada com batente</t>
  </si>
  <si>
    <t>23.11</t>
  </si>
  <si>
    <t>Porta lisa com batente madeira, 2 folhas - 140 x 210 cm</t>
  </si>
  <si>
    <t>23.09.630</t>
  </si>
  <si>
    <t>Porta lisa com batente metálico - 60 x 210 cm</t>
  </si>
  <si>
    <t>23.09.610</t>
  </si>
  <si>
    <t>Porta lisa com batente metálico - 60 x 180 cm</t>
  </si>
  <si>
    <t>23.09.600</t>
  </si>
  <si>
    <t>Porta lisa com batente metálico - 160 x 210 cm</t>
  </si>
  <si>
    <t>23.09.590</t>
  </si>
  <si>
    <t>Porta lisa com batente metálico - 120 x 210 cm</t>
  </si>
  <si>
    <t>23.09.570</t>
  </si>
  <si>
    <t>Porta lisa com batente metálico - 90 x 210 cm</t>
  </si>
  <si>
    <t>23.09.560</t>
  </si>
  <si>
    <t>Porta lisa com batente metálico - 80 x 210 cm</t>
  </si>
  <si>
    <t>23.09.550</t>
  </si>
  <si>
    <t>Porta lisa com batente metálico - 70 x 210 cm</t>
  </si>
  <si>
    <t>23.09.540</t>
  </si>
  <si>
    <t>Porta lisa com batente metálico - 80 x 160 cm</t>
  </si>
  <si>
    <t>23.09.530</t>
  </si>
  <si>
    <t>Porta lisa com batente metálico - 60 x 160 cm</t>
  </si>
  <si>
    <t>23.09.520</t>
  </si>
  <si>
    <t>Porta lisa com batente em alumínio, largura 90 cm, altura de 105 a 200 cm</t>
  </si>
  <si>
    <t>23.09.440</t>
  </si>
  <si>
    <t>Porta lisa com batente em alumínio, largura 80 cm, altura de 105 a 200 cm</t>
  </si>
  <si>
    <t>23.09.430</t>
  </si>
  <si>
    <t>Porta lisa com batente em alumínio, largura 60 cm, altura de 105 a 200 cm</t>
  </si>
  <si>
    <t>23.09.420</t>
  </si>
  <si>
    <t>Porta lisa com batente madeira - 160 x 210 cm</t>
  </si>
  <si>
    <t>23.09.100</t>
  </si>
  <si>
    <t>Porta lisa com batente madeira - 120 x 210 cm</t>
  </si>
  <si>
    <t>23.09.060</t>
  </si>
  <si>
    <t>Porta lisa com batente madeira - 110 x 210 cm</t>
  </si>
  <si>
    <t>23.09.052</t>
  </si>
  <si>
    <t>Porta lisa com batente madeira - 90 x 210 cm</t>
  </si>
  <si>
    <t>23.09.050</t>
  </si>
  <si>
    <t>Porta lisa com batente madeira - 80 x 210 cm</t>
  </si>
  <si>
    <t>23.09.040</t>
  </si>
  <si>
    <t>Porta lisa com batente madeira - 70 x 210 cm</t>
  </si>
  <si>
    <t>23.09.030</t>
  </si>
  <si>
    <t>Porta lisa com batente madeira - 60 x 210 cm</t>
  </si>
  <si>
    <t>23.09.020</t>
  </si>
  <si>
    <t>Acréscimo de bandeira - porta lisa comum com batente de madeira</t>
  </si>
  <si>
    <t>23.09.010</t>
  </si>
  <si>
    <t>Porta lisa comum montada com batente</t>
  </si>
  <si>
    <t>23.09</t>
  </si>
  <si>
    <t>Faixa/batedor de proteção em madeira de 290 x 15 mm, com acabamento em laminado fenólico melamínico</t>
  </si>
  <si>
    <t>23.08.380</t>
  </si>
  <si>
    <t>Porta acústica de madeira</t>
  </si>
  <si>
    <t>23.08.320</t>
  </si>
  <si>
    <t>Porta articulada em MDF revestida com laminado melamínico, batente em alumínio - completa</t>
  </si>
  <si>
    <t>23.08.244</t>
  </si>
  <si>
    <t>Porta lisa de correr suspensa em madeira com batente</t>
  </si>
  <si>
    <t>23.08.242</t>
  </si>
  <si>
    <t>Armário sob medida em compensado de madeira totalmente revestido em laminado melamínico texturizado, completo</t>
  </si>
  <si>
    <t>23.08.220</t>
  </si>
  <si>
    <t>Armário sob medida em compensado de madeira totalmente revestido em folheado de madeira, completo</t>
  </si>
  <si>
    <t>23.08.210</t>
  </si>
  <si>
    <t>23.08.170</t>
  </si>
  <si>
    <t>Porta lisa com balcão, batente de madeira, completa - 80 x 210 cm</t>
  </si>
  <si>
    <t>23.08.160</t>
  </si>
  <si>
    <t>Painel em compensado naval, espessura de 25 mm</t>
  </si>
  <si>
    <t>23.08.110</t>
  </si>
  <si>
    <t>Armário tipo prateleira com subdivisão em compensado, revestido totalmente em laminado fenólico melamínico</t>
  </si>
  <si>
    <t>23.08.100</t>
  </si>
  <si>
    <t>Prateleira sob medida em compensado, revestida nas duas faces em laminado fenólico melamínico</t>
  </si>
  <si>
    <t>23.08.080</t>
  </si>
  <si>
    <t>Tampo sob medida em compensado, revestido na face superior em laminado fenólico melamínico</t>
  </si>
  <si>
    <t>23.08.060</t>
  </si>
  <si>
    <t>Armário/gabinete embutido em MDF sob medida, revestido em laminado melamínico, com portas e prateleiras</t>
  </si>
  <si>
    <t>23.08.040</t>
  </si>
  <si>
    <t>Faixa/batedor de proteção em madeira de 20 x 5 cm, com acabamento em laminado fenólico melamínico</t>
  </si>
  <si>
    <t>23.08.030</t>
  </si>
  <si>
    <t>Faixa/batedor de proteção em madeira aparelhada natural de 10 x 2,5 cm</t>
  </si>
  <si>
    <t>23.08.020</t>
  </si>
  <si>
    <t>Estrado em madeira</t>
  </si>
  <si>
    <t>23.08.010</t>
  </si>
  <si>
    <t>Marcenaria em geral</t>
  </si>
  <si>
    <t>23.08</t>
  </si>
  <si>
    <t>Porta em laminado fenólico melamínico com acabamento liso, batente metálico - 120 x 210 cm</t>
  </si>
  <si>
    <t>23.04.620</t>
  </si>
  <si>
    <t>Porta em laminado fenólico melamínico com acabamento liso, batente metálico - 90 x 210 cm</t>
  </si>
  <si>
    <t>23.04.610</t>
  </si>
  <si>
    <t>Porta em laminado fenólico melamínico com acabamento liso, batente metálico - 80 x 210 cm</t>
  </si>
  <si>
    <t>23.04.600</t>
  </si>
  <si>
    <t>Porta em laminado fenólico melamínico com acabamento liso, batente metálico - 70 x 210 cm</t>
  </si>
  <si>
    <t>23.04.590</t>
  </si>
  <si>
    <t>Porta em laminado fenólico melamínico com acabamento liso, batente metálico - 60 x 160 cm</t>
  </si>
  <si>
    <t>23.04.580</t>
  </si>
  <si>
    <t>Porta em laminado melamínico estrutural com acabamento texturizado, batente em alumínio com ferragens - 60 x 180 cm</t>
  </si>
  <si>
    <t>23.04.570</t>
  </si>
  <si>
    <t>Porta em laminado fenólico melamínico com acabamento liso, batente de madeira sem revestimento - 220 x 210 cm</t>
  </si>
  <si>
    <t>23.04.140</t>
  </si>
  <si>
    <t>Porta em laminado fenólico melamínico com acabamento liso, batente de madeira sem revestimento - 140 x 210 cm</t>
  </si>
  <si>
    <t>23.04.130</t>
  </si>
  <si>
    <t>Porta em laminado fenólico melamínico com acabamento liso, batente de madeira sem revestimento - 120 x 210 cm</t>
  </si>
  <si>
    <t>23.04.120</t>
  </si>
  <si>
    <t>Porta em laminado fenólico melamínico com acabamento liso, batente de madeira sem revestimento - 90 x 210 cm</t>
  </si>
  <si>
    <t>23.04.110</t>
  </si>
  <si>
    <t>Porta em laminado fenólico melamínico com acabamento liso, batente de madeira sem revestimento - 80 x 210 cm</t>
  </si>
  <si>
    <t>23.04.100</t>
  </si>
  <si>
    <t>Porta em laminado fenólico melamínico com acabamento liso, batente de madeira sem revestimento - 70 x 210 cm</t>
  </si>
  <si>
    <t>23.04.090</t>
  </si>
  <si>
    <t>Porta em laminado fenólico melamínico com batente em alumínio - 60 x 160 cm</t>
  </si>
  <si>
    <t>23.04.080</t>
  </si>
  <si>
    <t>Porta em laminado fenólico melamínico com batente em alumínio - 80 x 180 cm</t>
  </si>
  <si>
    <t>23.04.070</t>
  </si>
  <si>
    <t>Porta lisa laminada montada com batente</t>
  </si>
  <si>
    <t>23.04</t>
  </si>
  <si>
    <t>Porta macho e fêmea com batente de madeira - 120 x 210 cm</t>
  </si>
  <si>
    <t>23.02.060</t>
  </si>
  <si>
    <t>Porta macho e fêmea com batente de madeira - 90 x 210 cm</t>
  </si>
  <si>
    <t>23.02.050</t>
  </si>
  <si>
    <t>Porta macho e fêmea com batente de madeira - 80 x 210 cm</t>
  </si>
  <si>
    <t>23.02.040</t>
  </si>
  <si>
    <t>Porta macho e fêmea com batente de madeira - 70 x 210 cm</t>
  </si>
  <si>
    <t>23.02.030</t>
  </si>
  <si>
    <t>Acréscimo de bandeira - porta macho e fêmea com batente de madeira</t>
  </si>
  <si>
    <t>23.02.010</t>
  </si>
  <si>
    <t>Porta macho / femea montada com batente</t>
  </si>
  <si>
    <t>23.02</t>
  </si>
  <si>
    <t>Caixilho em madeira tipo veneziana de correr</t>
  </si>
  <si>
    <t>23.01.060</t>
  </si>
  <si>
    <t>Caixilho em madeira maxim-ar</t>
  </si>
  <si>
    <t>23.01.050</t>
  </si>
  <si>
    <t>Janela e veneziana em madeira</t>
  </si>
  <si>
    <t>23.01</t>
  </si>
  <si>
    <t>ESQUADRIA, MARCENARIA E ELEMENTO EM MADEIRA</t>
  </si>
  <si>
    <t>23</t>
  </si>
  <si>
    <t>22.20.090</t>
  </si>
  <si>
    <t>Moldura de gesso simples, largura até 6,0cm</t>
  </si>
  <si>
    <t>22.20.050</t>
  </si>
  <si>
    <t>Recolocação de forros apoiados ou encaixados</t>
  </si>
  <si>
    <t>22.20.040</t>
  </si>
  <si>
    <t>Recolocação de forros fixados</t>
  </si>
  <si>
    <t>22.20.020</t>
  </si>
  <si>
    <t>Placa em lã de vidro revestida em PVC, auto extinguível</t>
  </si>
  <si>
    <t>22.20.011</t>
  </si>
  <si>
    <t>Reparos, conservacoes e complementos - GRUPO 22</t>
  </si>
  <si>
    <t>22.20</t>
  </si>
  <si>
    <t>Brise metálico curvo e móvel termoacústico em chapa lisa de alumínio pré-pintada</t>
  </si>
  <si>
    <t>22.06.350</t>
  </si>
  <si>
    <t>Brise metálico curvo e móvel em chapa microperfurada de alumínio pré-pintada</t>
  </si>
  <si>
    <t>22.06.300</t>
  </si>
  <si>
    <t>Brise metálico fixo em chapa lisa aluzinc pré-pintada, formato ogiva, lâmina frontal de 200mm</t>
  </si>
  <si>
    <t>22.06.240</t>
  </si>
  <si>
    <t>Brise em placa cimentícia, montado em perfil e chapa metálica</t>
  </si>
  <si>
    <t>22.06.130</t>
  </si>
  <si>
    <t>Brise-soleil</t>
  </si>
  <si>
    <t>22.06</t>
  </si>
  <si>
    <t>Forro metálico removível, em painéis de 625mm x 625mm, tile tegular perfurada</t>
  </si>
  <si>
    <t>22.04.030</t>
  </si>
  <si>
    <t>Forro metálico removível, em painéis de 625mm x 625mm, tipo colmeia</t>
  </si>
  <si>
    <t>22.04.020</t>
  </si>
  <si>
    <t>Forro metalico</t>
  </si>
  <si>
    <t>22.04</t>
  </si>
  <si>
    <t>Forro em fibra mineral NRC 0.70, em placas acústicas removíveis</t>
  </si>
  <si>
    <t>22.03.200</t>
  </si>
  <si>
    <t>Forro em fibra mineral NRC 0.65, em placas acústicas removíveis de 625mm x 625mm</t>
  </si>
  <si>
    <t>22.03.140</t>
  </si>
  <si>
    <t>Forro em fibra mineral NRC 0.85, em placas acústicas removíveis de 625mm x 1250mm</t>
  </si>
  <si>
    <t>22.03.122</t>
  </si>
  <si>
    <t>Forro em lâmina de PVC</t>
  </si>
  <si>
    <t>22.03.070</t>
  </si>
  <si>
    <t>Forro em fibra mineral NRC 0.50, revestido em látex</t>
  </si>
  <si>
    <t>22.03.050</t>
  </si>
  <si>
    <t>Forro modular removível em PVC de 618mm x 1243mm</t>
  </si>
  <si>
    <t>22.03.040</t>
  </si>
  <si>
    <t>Forro em fibra mineral NRC 0.55 acústico, revestido em látex</t>
  </si>
  <si>
    <t>22.03.030</t>
  </si>
  <si>
    <t>Forro em lã de vidro revestido em PVC, espessura de 20mm</t>
  </si>
  <si>
    <t>22.03.020</t>
  </si>
  <si>
    <t>Forro sintetico</t>
  </si>
  <si>
    <t>22.03</t>
  </si>
  <si>
    <t>Forro em painéis de gesso acartonado, acabamento liso com película em PVC - removível</t>
  </si>
  <si>
    <t>22.02.100</t>
  </si>
  <si>
    <t>Forro em painéis de gesso acartonado, espessura de 12,5mm, fixo</t>
  </si>
  <si>
    <t>22.02.030</t>
  </si>
  <si>
    <t>Forro em placa de gesso liso, espessura de 12,5mm, fixo</t>
  </si>
  <si>
    <t>22.02.010</t>
  </si>
  <si>
    <t>Forro de gesso</t>
  </si>
  <si>
    <t>22.02</t>
  </si>
  <si>
    <t>Beiral em tábua de angelim-vermelho / bacuri / maçaranduba macho e fêmea</t>
  </si>
  <si>
    <t>22.01.240</t>
  </si>
  <si>
    <t>Beiral em tábua de angelim-vermelho / bacuri / maçaranduba macho e fêmea com tarugamento</t>
  </si>
  <si>
    <t>22.01.220</t>
  </si>
  <si>
    <t>Testeira em tábua aparelhada, largura até 20cm</t>
  </si>
  <si>
    <t>22.01.210</t>
  </si>
  <si>
    <t>Forro xadrez em ripas de angelim-vermelho / bacuri / maçaranduba tarugado</t>
  </si>
  <si>
    <t>22.01.080</t>
  </si>
  <si>
    <t>Forro em tábuas aparelhadas macho e fêmea de pinus tarugado</t>
  </si>
  <si>
    <t>22.01.020</t>
  </si>
  <si>
    <t>Forro em tábuas aparelhadas macho e fêmea de pinus</t>
  </si>
  <si>
    <t>22.01.010</t>
  </si>
  <si>
    <t>Forro de madeira</t>
  </si>
  <si>
    <t>22.01</t>
  </si>
  <si>
    <t>FORRO, BRISE E FACHADA</t>
  </si>
  <si>
    <t>22</t>
  </si>
  <si>
    <t>Cantoneira em alumínio antiderrapante de 50 x 30 mm</t>
  </si>
  <si>
    <t>21.20.500</t>
  </si>
  <si>
    <t>Canto externo de acabamento em PVC</t>
  </si>
  <si>
    <t>21.20.460</t>
  </si>
  <si>
    <t>Cantoneira de sobrepor em PVC de 4 x 4 cm</t>
  </si>
  <si>
    <t>21.20.410</t>
  </si>
  <si>
    <t>Fita adesiva antiderrapante fosforescente, alto tráfego, largura de 5 cm</t>
  </si>
  <si>
    <t>21.20.302</t>
  </si>
  <si>
    <t>Fita adesiva antiderrapante com largura de 5 cm</t>
  </si>
  <si>
    <t>21.20.300</t>
  </si>
  <si>
    <t>Recolocação de rodapé e cordões sintéticos</t>
  </si>
  <si>
    <t>21.20.100</t>
  </si>
  <si>
    <t>21.20.060</t>
  </si>
  <si>
    <t>Recolocação de piso elevado telescópico metálico, inclusive estrutura de sustentação</t>
  </si>
  <si>
    <t>21.20.050</t>
  </si>
  <si>
    <t>Recolocação de piso sintético argamassado</t>
  </si>
  <si>
    <t>21.20.040</t>
  </si>
  <si>
    <t>Recolocação de piso sintético com cola</t>
  </si>
  <si>
    <t>21.20.020</t>
  </si>
  <si>
    <t>Reparos, conservacoes e complementos - GRUPO 21</t>
  </si>
  <si>
    <t>21.20</t>
  </si>
  <si>
    <t>Testeira flexível para arremate de degrau vinílico em PVC, espessura de 2 mm, com impermeabilizante acrílico</t>
  </si>
  <si>
    <t>21.11.131</t>
  </si>
  <si>
    <t>Degrau (piso e espelho) em borracha sintética preta com testeira - colado</t>
  </si>
  <si>
    <t>21.11.050</t>
  </si>
  <si>
    <t>Degrau sintetico</t>
  </si>
  <si>
    <t>21.11</t>
  </si>
  <si>
    <t>Rodapé em laminado melamínico dissipativo, espessura de 2 mm e altura de 10 cm</t>
  </si>
  <si>
    <t>21.10.250</t>
  </si>
  <si>
    <t>Rodapé de cordão de poliamida</t>
  </si>
  <si>
    <t>21.10.220</t>
  </si>
  <si>
    <t>Rodapé em borracha sintética preta, altura até 7 cm - colado</t>
  </si>
  <si>
    <t>21.10.210</t>
  </si>
  <si>
    <t>Rodapé hospitalar flexível em PVC para piso vinílico, espessura de 2 mm e altura de 7,5 cm, com impermeabilizante acrílico</t>
  </si>
  <si>
    <t>21.10.081</t>
  </si>
  <si>
    <t>Rodapé flexível para piso vinílico em PVC, espessura de 2 mm e altura de 7,5 cm, curvo/plano, com impermeabilizante acrílico</t>
  </si>
  <si>
    <t>21.10.071</t>
  </si>
  <si>
    <t>Rodapé para piso vinílico em PVC, espessura de 2 mm e altura de 5 cm, curvo/plano, com impermeabilizante acrílico</t>
  </si>
  <si>
    <t>21.10.061</t>
  </si>
  <si>
    <t>Rodapé de poliestireno, espessura de 8 cm</t>
  </si>
  <si>
    <t>21.10.051</t>
  </si>
  <si>
    <t>Rodapé de poliestireno, espessura de 7 cm</t>
  </si>
  <si>
    <t>21.10.050</t>
  </si>
  <si>
    <t>Rodape sintetico</t>
  </si>
  <si>
    <t>21.10</t>
  </si>
  <si>
    <t>Revestimento em laminado melamínico dissipativo</t>
  </si>
  <si>
    <t>21.07.010</t>
  </si>
  <si>
    <t>Revestimento sintetico</t>
  </si>
  <si>
    <t>21.07</t>
  </si>
  <si>
    <t>Piso elevado de concreto em placas de 600 x 600 mm, antiderrapante, sem acabamento</t>
  </si>
  <si>
    <t>21.05.100</t>
  </si>
  <si>
    <t>Piso em painel com miolo de madeira contraplacado por lâminas de madeira e externamente por chapas em CRFS, espessura de 40 mm</t>
  </si>
  <si>
    <t>21.05.010</t>
  </si>
  <si>
    <t>Revestimento em cimento reforcado com fio sintetico (CRFS)</t>
  </si>
  <si>
    <t>21.05</t>
  </si>
  <si>
    <t>Revestimento com carpete para tráfego intenso, uso comercial, tipo bouclê de 6 mm</t>
  </si>
  <si>
    <t>21.04.110</t>
  </si>
  <si>
    <t>Revestimento com carpete para tráfego moderado, uso comercial, tipo bouclê de 5,4 até 8 mm</t>
  </si>
  <si>
    <t>21.04.100</t>
  </si>
  <si>
    <t>Forracao e carpete</t>
  </si>
  <si>
    <t>21.04</t>
  </si>
  <si>
    <t>Revestimento em placa de alumínio composto "ACM", espessura de 3 mm e acabamento em poliéster - uso interno</t>
  </si>
  <si>
    <t>21.03.153</t>
  </si>
  <si>
    <t>Revestimento em placa de alumínio composto "ACM", espessura de 4 mm e acabamento em PVDF</t>
  </si>
  <si>
    <t>21.03.151</t>
  </si>
  <si>
    <t>Piso elevado tipo telescópico em chapa de aço, sem revestimento</t>
  </si>
  <si>
    <t>21.03.090</t>
  </si>
  <si>
    <t>Revestimento em aço inoxidável AISI 304, liga 18,8, chapa 20, espessura de 1 mm, acabamento escovado com grana especial</t>
  </si>
  <si>
    <t>21.03.010</t>
  </si>
  <si>
    <t>Revestimento metalico</t>
  </si>
  <si>
    <t>21.03</t>
  </si>
  <si>
    <t>Revestimento vinílico antiestático acústico, espessura de 5 mm, com impermeabilizante acrílico</t>
  </si>
  <si>
    <t>21.02.320</t>
  </si>
  <si>
    <t>Revestimento vinílico autoportante, espessura de 4 mm, com impermeabilizante acrílico</t>
  </si>
  <si>
    <t>21.02.311</t>
  </si>
  <si>
    <t>Revestimento vinílico autoportante acústico, espessura de 4,5 mm, com impermeabilizante acrílico</t>
  </si>
  <si>
    <t>21.02.310</t>
  </si>
  <si>
    <t>Revestimento vinílico heterogêneo flexível em réguas, espessura de 3 mm, com impermeabilizante acrílico</t>
  </si>
  <si>
    <t>21.02.291</t>
  </si>
  <si>
    <t>Revestimento vinílico flexível em manta homogênea, espessura de 2 mm, com impermeabilizante acrílico</t>
  </si>
  <si>
    <t>21.02.281</t>
  </si>
  <si>
    <t>Revestimento vinílico em manta heterogênea, espessura de 2 mm, com impermeabilizante acrílico</t>
  </si>
  <si>
    <t>21.02.271</t>
  </si>
  <si>
    <t>Revestimento vinílico em manta, espessura total de 2mm, resistente a lavagem com hipoclorito</t>
  </si>
  <si>
    <t>21.02.071</t>
  </si>
  <si>
    <t>Revestimento vinílico, espessura de 3,2 mm, para tráfego intenso, com impermeabilizante acrílico</t>
  </si>
  <si>
    <t>21.02.060</t>
  </si>
  <si>
    <t>Revestimento vinílico, espessura de 2 mm, para tráfego médio, com impermeabilizante acrílico</t>
  </si>
  <si>
    <t>21.02.050</t>
  </si>
  <si>
    <t>Revestimento vinilico</t>
  </si>
  <si>
    <t>21.02</t>
  </si>
  <si>
    <t>Revestimento em grama sintética, com espessura de 20 a 32 mm</t>
  </si>
  <si>
    <t>21.01.160</t>
  </si>
  <si>
    <t>Revestimento em borracha sintética preta, espessura de 4 mm - colado</t>
  </si>
  <si>
    <t>21.01.100</t>
  </si>
  <si>
    <t>Revestimento em borracha</t>
  </si>
  <si>
    <t>21.01</t>
  </si>
  <si>
    <t>REVESTIMENTO SINTETICO E METALICO</t>
  </si>
  <si>
    <t>21</t>
  </si>
  <si>
    <t>Raspagem com calafetação e aplicação de verniz</t>
  </si>
  <si>
    <t>20.20.202</t>
  </si>
  <si>
    <t>Recolocação de rodapé e cordão de madeira</t>
  </si>
  <si>
    <t>20.20.100</t>
  </si>
  <si>
    <t>Recolocação de tacos soltos com cola</t>
  </si>
  <si>
    <t>20.20.040</t>
  </si>
  <si>
    <t>Recolocação de soalho em madeira</t>
  </si>
  <si>
    <t>20.20.020</t>
  </si>
  <si>
    <t>Reparos, conservacoes e complementos - GRUPO 20</t>
  </si>
  <si>
    <t>20.20</t>
  </si>
  <si>
    <t>Cordão de madeira</t>
  </si>
  <si>
    <t>20.10.120</t>
  </si>
  <si>
    <t>Rodapé de madeira de 7 x 1,5 cm</t>
  </si>
  <si>
    <t>20.10.040</t>
  </si>
  <si>
    <t>Rodape de madeira</t>
  </si>
  <si>
    <t>20.10</t>
  </si>
  <si>
    <t>Piso em tacos de Ipê colado</t>
  </si>
  <si>
    <t>20.04.020</t>
  </si>
  <si>
    <t>Tacos</t>
  </si>
  <si>
    <t>20.04</t>
  </si>
  <si>
    <t>Soalho em tábua de madeira aparelhada</t>
  </si>
  <si>
    <t>20.03.010</t>
  </si>
  <si>
    <t>Soalho de madeira</t>
  </si>
  <si>
    <t>20.03</t>
  </si>
  <si>
    <t>Lambril em madeira macho/fêmea tarugado, exceto pinus</t>
  </si>
  <si>
    <t>20.01.040</t>
  </si>
  <si>
    <t>Lambris de madeira</t>
  </si>
  <si>
    <t>20.01</t>
  </si>
  <si>
    <t>REVESTIMENTO EM MADEIRA</t>
  </si>
  <si>
    <t>20</t>
  </si>
  <si>
    <t>Recolocação de mármore, pedras e granitos, assentes com massa</t>
  </si>
  <si>
    <t>19.20.020</t>
  </si>
  <si>
    <t>Reparos, conservacoes e complementos - GRUPO 19</t>
  </si>
  <si>
    <t>19.20</t>
  </si>
  <si>
    <t>Peitoril e/ou soleira em ardósia, espessura de 2 cm e largura até 20 cm</t>
  </si>
  <si>
    <t>19.03.290</t>
  </si>
  <si>
    <t>Rodapé em pedra ardósia, altura de 7 cm</t>
  </si>
  <si>
    <t>19.03.270</t>
  </si>
  <si>
    <t>Revestimento em pedra ardósia selecionada</t>
  </si>
  <si>
    <t>19.03.260</t>
  </si>
  <si>
    <t>Rodapé em pedra mineira simples, altura de 10 cm</t>
  </si>
  <si>
    <t>19.03.220</t>
  </si>
  <si>
    <t>Rodapé em pedra Miracema, altura de 11,5 cm</t>
  </si>
  <si>
    <t>19.03.110</t>
  </si>
  <si>
    <t>Revestimento em pedra Miracema</t>
  </si>
  <si>
    <t>19.03.090</t>
  </si>
  <si>
    <t>Revestimento em pedra mineira comum</t>
  </si>
  <si>
    <t>19.03.060</t>
  </si>
  <si>
    <t>Pedra</t>
  </si>
  <si>
    <t>19.03</t>
  </si>
  <si>
    <t>Rodapé em mármore branco, espessura de 2 cm e altura de 7 cm</t>
  </si>
  <si>
    <t>19.02.250</t>
  </si>
  <si>
    <t>Degrau e espelho em mármore travertino nacional, espessura de 2 cm</t>
  </si>
  <si>
    <t>19.02.240</t>
  </si>
  <si>
    <t>Degrau e espelho em mármore branco, espessura de 2 cm</t>
  </si>
  <si>
    <t>19.02.220</t>
  </si>
  <si>
    <t>Revestimento em mármore travertino nacional, espessura de 3 cm, assente com massa</t>
  </si>
  <si>
    <t>19.02.080</t>
  </si>
  <si>
    <t>Revestimento em mármore branco, espessura de 3 cm, assente com massa</t>
  </si>
  <si>
    <t>19.02.060</t>
  </si>
  <si>
    <t>Revestimento em mármore travertino nacional, espessura de 2 cm, assente com massa</t>
  </si>
  <si>
    <t>19.02.040</t>
  </si>
  <si>
    <t>Revestimento em mármore branco, espessura de 2 cm, assente com massa</t>
  </si>
  <si>
    <t>19.02.020</t>
  </si>
  <si>
    <t>Marmore</t>
  </si>
  <si>
    <t>19.02</t>
  </si>
  <si>
    <t>Rodapé em granito, espessura de 2 cm e altura de 7,1 cm até 10 cm, acabamento polido</t>
  </si>
  <si>
    <t>19.01.324</t>
  </si>
  <si>
    <t>Rodapé em granito, espessura de 2 cm e altura de 7 cm, acabamento polido</t>
  </si>
  <si>
    <t>19.01.322</t>
  </si>
  <si>
    <t>Degrau e espelho de granito, espessura de 2 cm, acabamento polido</t>
  </si>
  <si>
    <t>19.01.122</t>
  </si>
  <si>
    <t>Peitoril e/ou soleira em granito, espessura de 2 cm e largura de 21 cm até 30 cm, acabamento polido</t>
  </si>
  <si>
    <t>19.01.064</t>
  </si>
  <si>
    <t>Peitoril e/ou soleira em granito, espessura de 2 cm e largura até 20 cm, acabamento polido</t>
  </si>
  <si>
    <t>19.01.062</t>
  </si>
  <si>
    <t>Revestimento em granito, espessura de 2 cm, acabamento polido</t>
  </si>
  <si>
    <t>19.01.022</t>
  </si>
  <si>
    <t>Granito</t>
  </si>
  <si>
    <t>19.01</t>
  </si>
  <si>
    <t>REVESTIMENTO EM PEDRA</t>
  </si>
  <si>
    <t>19</t>
  </si>
  <si>
    <t>Rejuntamento em placa cerâmica extrudada, espessura entre 9 e 10 mm, com argamassa industrial anticorrosiva à base de resina epóxi, juntas de 6 a 10 mm</t>
  </si>
  <si>
    <t>18.13.202</t>
  </si>
  <si>
    <t>Revestimento em placa cerâmica extrudada de alta resistência química e mecânica, espessura entre 9 e 10 mm, assentado com argamassa industrializada de alta aderência</t>
  </si>
  <si>
    <t>18.13.020</t>
  </si>
  <si>
    <t>Revestimento em placa cerâmica não esmaltada extrudada, de alta resistência química e mecânica, espessura de 9 mm, assentado com argamassa colante industrializada</t>
  </si>
  <si>
    <t>18.13.010</t>
  </si>
  <si>
    <t>Revestimento ceramico nao esmaltado extrudado</t>
  </si>
  <si>
    <t>18.13</t>
  </si>
  <si>
    <t>Revestimento em pastilha de porcelana natural ou esmaltada de 2,5x5 cm, assentado e rejuntado com argamassa colante industrializada</t>
  </si>
  <si>
    <t>18.12.140</t>
  </si>
  <si>
    <t>Revestimento em pastilha de porcelana natural ou esmaltada de 2,5x2,5 cm, assentado e rejuntado com argamassa colante industrializada</t>
  </si>
  <si>
    <t>18.12.120</t>
  </si>
  <si>
    <t>Revestimento em pastilha de porcelana natural ou esmaltada de 5x5 cm, assentado e rejuntado com argamassa colante industrializada</t>
  </si>
  <si>
    <t>18.12.020</t>
  </si>
  <si>
    <t>Revestimento em pastilha e mosaico</t>
  </si>
  <si>
    <t>18.12</t>
  </si>
  <si>
    <t>Revestimento em placa cerâmica esmaltada, tipo monoporosa, assentado e rejuntado com argamassa industrializada</t>
  </si>
  <si>
    <t>18.11.052</t>
  </si>
  <si>
    <t>Revestimento em placa cerâmica esmaltada de 20x20 cm, tipo monocolor, assentado e rejuntado com argamassa industrializada</t>
  </si>
  <si>
    <t>18.11.042</t>
  </si>
  <si>
    <t>Revestimento em placa cerâmica esmaltada de 15x15 cm, tipo monocolor, assentado e rejuntado com argamassa industrializada</t>
  </si>
  <si>
    <t>18.11.032</t>
  </si>
  <si>
    <t>Revestimento em placa cerâmica esmaltada de 10x10 cm, assentado e rejuntado com argamassa industrializada</t>
  </si>
  <si>
    <t>18.11.022</t>
  </si>
  <si>
    <t>Revestimento em placa cerâmica esmaltada de 7,5x7,5 cm, assentado e rejuntado com argamassa industrializada</t>
  </si>
  <si>
    <t>18.11.012</t>
  </si>
  <si>
    <t>Revestimento em placa ceramica esmaltada</t>
  </si>
  <si>
    <t>18.11</t>
  </si>
  <si>
    <t>Rodapé em porcelanato técnico polido para área interna e ambiente de médio tráfego, grupo de absorção BIa, assentado com argamassa colante industrializada, rejuntado</t>
  </si>
  <si>
    <t>18.08.180</t>
  </si>
  <si>
    <t>Revestimento em porcelanato técnico polido para área interna e ambiente de médio tráfego, grupo de absorção BIa, coeficiente de atrito I, assentado com argamassa colante industrializada, rejuntado</t>
  </si>
  <si>
    <t>18.08.170</t>
  </si>
  <si>
    <t>Rodapé em porcelanato técnico natural, para área interna e ambiente com acesso ao exterior, grupo de absorção BIa, assentado com argamassa colante industrializada, rejuntado</t>
  </si>
  <si>
    <t>18.08.162</t>
  </si>
  <si>
    <t>Revestimento em porcelanato técnico natural para área interna e ambiente com acesso ao exterior, grupo de absorção BIa, assentado com argamassa colante industrializada, rejuntado</t>
  </si>
  <si>
    <t>18.08.152</t>
  </si>
  <si>
    <t>Rodapé em porcelanato técnico antiderrapante para área interna, grupo de absorção BIa, assentado com argamassa colante industrializada, rejuntado</t>
  </si>
  <si>
    <t>18.08.120</t>
  </si>
  <si>
    <t>Revestimento em porcelanato técnico antiderrapante para área externa, grupo de absorção BIa, assentado com argamassa colante industrializada, rejuntado</t>
  </si>
  <si>
    <t>18.08.110</t>
  </si>
  <si>
    <t>Rodapé em porcelanato esmaltado acetinado para área interna e ambiente com acesso ao exterior, grupo de absorção BIa, resistência química B, assentado com argamassa colante industrializada, rejuntado</t>
  </si>
  <si>
    <t>18.08.100</t>
  </si>
  <si>
    <t>Revestimento em porcelanato esmaltado acetinado para área interna e ambiente com acesso ao exterior, grupo de absorção BIa, resistência química B, assentado com argamassa colante industrializada, rejuntado</t>
  </si>
  <si>
    <t>18.08.090</t>
  </si>
  <si>
    <t>Rodapé em porcelanato esmaltado polido para área interna e ambiente com tráfego médio, grupo de absorção BIa, assentado com argamassa colante industrializada, rejuntado</t>
  </si>
  <si>
    <t>18.08.072</t>
  </si>
  <si>
    <t>Revestimento em porcelanato esmaltado polido para área interna e ambiente com tráfego médio, grupo de absorção BIa, assentado com argamassa colante industrializada, rejuntado</t>
  </si>
  <si>
    <t>18.08.062</t>
  </si>
  <si>
    <t>Rodapé em porcelanato esmaltado antiderrapante para área externa e ambiente com alto tráfego, grupo de absorção BIa, assentado com argamassa colante industrializada, rejuntado</t>
  </si>
  <si>
    <t>18.08.042</t>
  </si>
  <si>
    <t>Revestimento em porcelanato esmaltado antiderrapante para área externa e ambiente com alto tráfego, grupo de absorção BIa, assentado com argamassa colante industrializada, rejuntado</t>
  </si>
  <si>
    <t>18.08.032</t>
  </si>
  <si>
    <t>Revestimento em porcelanato</t>
  </si>
  <si>
    <t>18.08</t>
  </si>
  <si>
    <t>Rejuntamento de rodapé em placa cerâmica extrudada antiácida de 9 mm, com argamassa sintética  industrializada tricomponente à base de resina epóxi, juntas acima de 3 até 6 mm</t>
  </si>
  <si>
    <t>18.07.310</t>
  </si>
  <si>
    <t>Rejuntamento de rodapé em placa cerâmica extrudada antiácida de 9 mm, com argamassa industrializada bicomponente à base de resina furânica, juntas acima de 3 até 6 mm</t>
  </si>
  <si>
    <t>18.07.300</t>
  </si>
  <si>
    <t>Rejuntamento em placa cerâmica extrudada antiácida, com argamassa industrializada anticorrosiva bicomponente à base de bauxita, para área de altas temperaturas, juntas acima de 3 até 6 mm</t>
  </si>
  <si>
    <t>18.07.250</t>
  </si>
  <si>
    <t>Rejuntamento em placa cerâmica extrudada antiácida de 14 mm, com argamassa sintética industrializada tricomponente, à base de resina epóxi, juntas de 3 até 6 mm</t>
  </si>
  <si>
    <t>18.07.230</t>
  </si>
  <si>
    <t>Rejuntamento em placa cerâmica extrudada antiácida, espessura de 14 mm, com argamassa industrializada bicomponente, à base de resina furânica, juntas acima de 3 até 6 mm</t>
  </si>
  <si>
    <t>18.07.220</t>
  </si>
  <si>
    <t>Rejuntamento de placa cerâmica extrudada de 9 mm, com argamassa sintética industrializada tricomponente à base de resina epóxi, juntas acima de 3 até 6 mm</t>
  </si>
  <si>
    <t>18.07.210</t>
  </si>
  <si>
    <t>Rejuntamento em placa cerâmica extrudada antiácida de 9 mm, com argamassa industrializada bicomponente à base de resina furânica, juntas acima de 3 até 6 mm</t>
  </si>
  <si>
    <t>18.07.200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</si>
  <si>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</si>
  <si>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18.07.170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</si>
  <si>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</si>
  <si>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18.07.160</t>
  </si>
  <si>
    <t>Rodapé em placa cerâmica não esmaltada extrudada de alta resistência química e mecânica, altura de 10 cm, uso industrial, assentado com argamassa química bicomponente</t>
  </si>
  <si>
    <t>18.07.080</t>
  </si>
  <si>
    <t>Placa cerâmica não esmaltada extrudada de alta resistência química e mecânica, espessura de 14 mm, uso industrial, assentado com argamassa química bicomponente</t>
  </si>
  <si>
    <t>18.07.040</t>
  </si>
  <si>
    <t>Placa cerâmica não esmaltada extrudada de alta resistência química e mecânica, espessura de 9 mm, uso industrial, assentado com argamassa colante industrial</t>
  </si>
  <si>
    <t>18.07.021</t>
  </si>
  <si>
    <t>Placa cerâmica não esmaltada extrudada de alta resistência química e mecânica, espessura de 9 mm, uso industrial, assentado com argamassa química bicomponente</t>
  </si>
  <si>
    <t>18.07.020</t>
  </si>
  <si>
    <t>Placa ceramica nao esmaltada extrudada</t>
  </si>
  <si>
    <t>18.07</t>
  </si>
  <si>
    <t>Rejuntamento de rodapé em placas cerâmicas com argamassa industrializada para rejunte, altura até 10 cm, juntas acima de 5 até 10 mm</t>
  </si>
  <si>
    <t>18.06.530</t>
  </si>
  <si>
    <t>Rejuntamento de rodapé em placas cerâmicas com cimento branco, altura até 10 cm, juntas acima de 5 até 10 mm</t>
  </si>
  <si>
    <t>18.06.520</t>
  </si>
  <si>
    <t>Rejuntamento de rodapé em placas cerâmicas com argamassa industrializada para rejunte, altura até 10 cm, juntas acima de 3 até 5 mm</t>
  </si>
  <si>
    <t>18.06.510</t>
  </si>
  <si>
    <t>Rejuntamento de rodapé em placas cerâmicas com cimento branco, altura até 10 cm, juntas acima de 3 até 5 mm</t>
  </si>
  <si>
    <t>18.06.500</t>
  </si>
  <si>
    <t>Rejuntamento em placas cerâmicas com argamassa industrializada para rejunte, juntas acima de 5 até 10 mm</t>
  </si>
  <si>
    <t>18.06.430</t>
  </si>
  <si>
    <t>Rejuntamento em placas cerâmicas com cimento branco, juntas acima de 5 até 10 mm</t>
  </si>
  <si>
    <t>18.06.420</t>
  </si>
  <si>
    <t>Rejuntamento em placas cerâmicas com argamassa industrializada para rejunte, juntas acima de 3 até 5 mm</t>
  </si>
  <si>
    <t>18.06.410</t>
  </si>
  <si>
    <t>Rejuntamento em placas cerâmicas com cimento branco, juntas acima de 3 até 5 mm</t>
  </si>
  <si>
    <t>18.06.400</t>
  </si>
  <si>
    <t>Assentamento de pisos e revestimentos cerâmicos com argamassa mista</t>
  </si>
  <si>
    <t>18.06.350</t>
  </si>
  <si>
    <t>Rodapé em placa cerâmica esmaltada rústica PEI-5 para área interna com saída para o exterior, grupo de absorção BIIb, resistência química B, assentado com argamassa colante industrializada</t>
  </si>
  <si>
    <t>18.06.183</t>
  </si>
  <si>
    <t>Placa cerâmica esmaltada rústica PEI-5 para área interna com saída para o exterior, grupo de absorção BIIb, resistência química B, assentado com argamassa colante industrializada</t>
  </si>
  <si>
    <t>18.06.182</t>
  </si>
  <si>
    <t>Rodapé em placa cerâmica esmaltada PEI-4 para área interna com saída para o exterior, grupo de absorção BIIb, tráfego médio, assentado com argamassa colante industrializada</t>
  </si>
  <si>
    <t>18.06.153</t>
  </si>
  <si>
    <t>Placa cerâmica esmaltada PEI-4 para área interna com saída para o exterior, grupo de absorção BIIb, tráfego médio, assentado com argamassa colante industrializada</t>
  </si>
  <si>
    <t>18.06.152</t>
  </si>
  <si>
    <t>Rodapé em placa cerâmica esmaltada antiderrapante PEI-5 para área interna com saída para o exterior, grupo de absorção BIIa, resistência química A, assentado com argamassa colante industrializada</t>
  </si>
  <si>
    <t>18.06.143</t>
  </si>
  <si>
    <t>Placa cerâmica esmaltada antiderrapante PEI-5 para área interna com saída para o exterior, grupo de absorção BIIa, resistência química A, assentado com argamassa colante industrializada</t>
  </si>
  <si>
    <t>18.06.142</t>
  </si>
  <si>
    <t>Rodapé em placa cerâmica esmaltada PEI-5 para área interna, grupo de absorção BIIb, resistência química B, assentado com argamassa colante industrializada</t>
  </si>
  <si>
    <t>18.06.103</t>
  </si>
  <si>
    <t>Placa cerâmica esmaltada PEI-5 para área interna, grupo de absorção BIIb, resistência química B, assentado com argamassa colante industrializada</t>
  </si>
  <si>
    <t>18.06.102</t>
  </si>
  <si>
    <t>Placa cerâmica esmaltada prensada</t>
  </si>
  <si>
    <t>18.06</t>
  </si>
  <si>
    <t>Revestimento em plaqueta laminada, para área interna e externa, sem rejunte</t>
  </si>
  <si>
    <t>18.05.020</t>
  </si>
  <si>
    <t>Plaqueta laminada para revestimento</t>
  </si>
  <si>
    <t>18.05</t>
  </si>
  <si>
    <t>REVESTIMENTO CERAMICO</t>
  </si>
  <si>
    <t>18</t>
  </si>
  <si>
    <t>Resina epóxi para degrau de granilite</t>
  </si>
  <si>
    <t>17.40.190</t>
  </si>
  <si>
    <t>Resina acrílica para degrau de granilite</t>
  </si>
  <si>
    <t>17.40.180</t>
  </si>
  <si>
    <t>Resina epóxi para piso de granilite</t>
  </si>
  <si>
    <t>17.40.160</t>
  </si>
  <si>
    <t>Resina acrílica para piso de granilite</t>
  </si>
  <si>
    <t>17.40.150</t>
  </si>
  <si>
    <t>Faixa antiderrapante definitiva para degraus, soleiras, patamares ou pisos</t>
  </si>
  <si>
    <t>17.40.110</t>
  </si>
  <si>
    <t>Reparos em rodapé de granilite - estucamento e polimento</t>
  </si>
  <si>
    <t>17.40.070</t>
  </si>
  <si>
    <t>Reparos em degrau e espelho de granilite - estucamento e polimento</t>
  </si>
  <si>
    <t>17.40.030</t>
  </si>
  <si>
    <t>Reparos em pisos de alta resistência fundidos no local - estucamento e polimento</t>
  </si>
  <si>
    <t>17.40.020</t>
  </si>
  <si>
    <t>Reparos em piso de granilite - estucamento e polimento</t>
  </si>
  <si>
    <t>17.40.010</t>
  </si>
  <si>
    <t>Reparos e conservações em massa e concreto - GRUPO 17</t>
  </si>
  <si>
    <t>17.40</t>
  </si>
  <si>
    <t>Revestimento texturizado acrílico com microagregados minerais</t>
  </si>
  <si>
    <t>17.20.140</t>
  </si>
  <si>
    <t>Revestimento em granito lavado tipo Fulget uso externo</t>
  </si>
  <si>
    <t>17.20.060</t>
  </si>
  <si>
    <t>Friso para junta de dilatação em revestimento de granito lavado tipo Fulget</t>
  </si>
  <si>
    <t>17.20.050</t>
  </si>
  <si>
    <t>Revestimento em granito lavado tipo Fulget uso externo, em faixas até 40 cm</t>
  </si>
  <si>
    <t>17.20.040</t>
  </si>
  <si>
    <t>Massa raspada</t>
  </si>
  <si>
    <t>17.20.020</t>
  </si>
  <si>
    <t>Revestimento especial fundido no local</t>
  </si>
  <si>
    <t>17.20</t>
  </si>
  <si>
    <t>17.12.310</t>
  </si>
  <si>
    <t>Piso epóxi autonivelante, múltiplas camadas, espessura 4 mm</t>
  </si>
  <si>
    <t>17.12.302</t>
  </si>
  <si>
    <t>Rodapé abaulado, com argamassa epoxi, altura entre 5 a 10 cm</t>
  </si>
  <si>
    <t>17.12.241</t>
  </si>
  <si>
    <t>Rodapé qualquer em alta resistência moldado no local até 10 cm</t>
  </si>
  <si>
    <t>17.12.240</t>
  </si>
  <si>
    <t>Degrau em alta resistência 12 mm</t>
  </si>
  <si>
    <t>17.12.140</t>
  </si>
  <si>
    <t>Degrau em alta resistência 8 mm</t>
  </si>
  <si>
    <t>17.12.120</t>
  </si>
  <si>
    <t>Soleira em alta resistência moldada no local</t>
  </si>
  <si>
    <t>17.12.100</t>
  </si>
  <si>
    <t>Piso em alta resistência moldado no local 12 mm</t>
  </si>
  <si>
    <t>17.12.060</t>
  </si>
  <si>
    <t>Revestimento industrial fundido no local</t>
  </si>
  <si>
    <t>17.12</t>
  </si>
  <si>
    <t>Piso em placas de granilite, acabamento encerado</t>
  </si>
  <si>
    <t>17.10.430</t>
  </si>
  <si>
    <t>Rodapé em placas pré-moldadas de granilite, acabamento encerado, até 10 cm</t>
  </si>
  <si>
    <t>17.10.410</t>
  </si>
  <si>
    <t>Rodapé qualquer em granilite moldado no local até 10 cm</t>
  </si>
  <si>
    <t>17.10.200</t>
  </si>
  <si>
    <t>Degrau em granilite moldado no local</t>
  </si>
  <si>
    <t>17.10.120</t>
  </si>
  <si>
    <t>Soleira em granilite moldado no local</t>
  </si>
  <si>
    <t>17.10.100</t>
  </si>
  <si>
    <t>Piso em granilite moldado no local</t>
  </si>
  <si>
    <t>17.10.020</t>
  </si>
  <si>
    <t>Revestimento em granilite fundido no local</t>
  </si>
  <si>
    <t>17.10</t>
  </si>
  <si>
    <t>Peitoril em concreto simples</t>
  </si>
  <si>
    <t>17.05.420</t>
  </si>
  <si>
    <t>Soleira em concreto simples</t>
  </si>
  <si>
    <t>17.05.320</t>
  </si>
  <si>
    <t>Piso com requadro em concreto simples com controle de fck= 25 MPa</t>
  </si>
  <si>
    <t>17.05.100</t>
  </si>
  <si>
    <t>Piso com requadro em concreto simples com controle de fck= 20 MPa</t>
  </si>
  <si>
    <t>17.05.070</t>
  </si>
  <si>
    <t>Piso com requadro em concreto simples sem controle de fck</t>
  </si>
  <si>
    <t>17.05.020</t>
  </si>
  <si>
    <t>Revestimento em concreto</t>
  </si>
  <si>
    <t>17.05</t>
  </si>
  <si>
    <t>Revestimento em gesso liso desempenado sobre bloco</t>
  </si>
  <si>
    <t>17.04.040</t>
  </si>
  <si>
    <t>Revestimento em gesso liso desempenado sobre emboço</t>
  </si>
  <si>
    <t>17.04.020</t>
  </si>
  <si>
    <t>Revestimento em gesso</t>
  </si>
  <si>
    <t>17.04</t>
  </si>
  <si>
    <t>Rodapé em cimentado desempenado e alisado com altura 15 cm</t>
  </si>
  <si>
    <t>17.03.330</t>
  </si>
  <si>
    <t>Rodapé em cimentado desempenado e alisado com altura 10 cm</t>
  </si>
  <si>
    <t>17.03.320</t>
  </si>
  <si>
    <t>Rodapé em cimentado desempenado e alisado com altura 7 cm</t>
  </si>
  <si>
    <t>17.03.310</t>
  </si>
  <si>
    <t>Rodapé em cimentado desempenado e alisado com altura 5 cm</t>
  </si>
  <si>
    <t>17.03.300</t>
  </si>
  <si>
    <t>Degrau em cimentado</t>
  </si>
  <si>
    <t>17.03.200</t>
  </si>
  <si>
    <t>Cimentado áspero com caneluras</t>
  </si>
  <si>
    <t>17.03.100</t>
  </si>
  <si>
    <t>Cimentado semi-áspero</t>
  </si>
  <si>
    <t>17.03.080</t>
  </si>
  <si>
    <t>Cimentado desempenado e alisado com corante (queimado)</t>
  </si>
  <si>
    <t>17.03.060</t>
  </si>
  <si>
    <t>Cimentado desempenado e alisado (queimado)</t>
  </si>
  <si>
    <t>17.03.040</t>
  </si>
  <si>
    <t>Cimentado desempenado</t>
  </si>
  <si>
    <t>17.03.020</t>
  </si>
  <si>
    <t>Revestimento em cimentado</t>
  </si>
  <si>
    <t>17.03</t>
  </si>
  <si>
    <t>Barra lisa com acabamento em nata de cimento</t>
  </si>
  <si>
    <t>17.02.260</t>
  </si>
  <si>
    <t>Reboco</t>
  </si>
  <si>
    <t>17.02.220</t>
  </si>
  <si>
    <t>Emboço desempenado com argamassa industrializada</t>
  </si>
  <si>
    <t>17.02.160</t>
  </si>
  <si>
    <t>Emboço desempenado com espuma de poliéster</t>
  </si>
  <si>
    <t>17.02.140</t>
  </si>
  <si>
    <t>Emboço comum</t>
  </si>
  <si>
    <t>17.02.120</t>
  </si>
  <si>
    <t>Chapisco rústico com pedra britada nº 1</t>
  </si>
  <si>
    <t>17.02.080</t>
  </si>
  <si>
    <t>Chapisco fino peneirado</t>
  </si>
  <si>
    <t>17.02.060</t>
  </si>
  <si>
    <t>Chapisco com adesivo de alto desempenho</t>
  </si>
  <si>
    <t>17.02.040</t>
  </si>
  <si>
    <t>Chapisco 1:4 com areia grossa</t>
  </si>
  <si>
    <t>17.02.030</t>
  </si>
  <si>
    <t>Chapisco</t>
  </si>
  <si>
    <t>17.02.020</t>
  </si>
  <si>
    <t>Revestimento em argamassa</t>
  </si>
  <si>
    <t>17.02</t>
  </si>
  <si>
    <t>Argamassa de cimento e areia traço 1:3, com adesivo acrílico</t>
  </si>
  <si>
    <t>17.01.120</t>
  </si>
  <si>
    <t>Regularização de piso com nata de cimento e adesivo de alto desempenho</t>
  </si>
  <si>
    <t>17.01.060</t>
  </si>
  <si>
    <t>Regularização de piso com nata de cimento</t>
  </si>
  <si>
    <t>17.01.050</t>
  </si>
  <si>
    <t>Lastro de concreto impermeabilizado</t>
  </si>
  <si>
    <t>17.01.040</t>
  </si>
  <si>
    <t>Argamassa de regularização e/ou proteção</t>
  </si>
  <si>
    <t>17.01.020</t>
  </si>
  <si>
    <t>Argamassa de proteção com argila expandida</t>
  </si>
  <si>
    <t>17.01.010</t>
  </si>
  <si>
    <t>Regularização de base</t>
  </si>
  <si>
    <t>17.01</t>
  </si>
  <si>
    <t>REVESTIMENTO EM MASSA OU FUNDIDO NO LOCAL</t>
  </si>
  <si>
    <t>17</t>
  </si>
  <si>
    <t>Recolocação de telha em fibrocimento ou CRFS, perfil modulado ou trapezoidal</t>
  </si>
  <si>
    <t>16.40.150</t>
  </si>
  <si>
    <t>Recolocação de telha em fibrocimento ou CRFS, perfil ondulado</t>
  </si>
  <si>
    <t>16.40.140</t>
  </si>
  <si>
    <t>Recolocação de telha de barro tipo francesa</t>
  </si>
  <si>
    <t>16.40.120</t>
  </si>
  <si>
    <t>Recolocação de domo de acrílico, inclusive perfis metálicos de fixação</t>
  </si>
  <si>
    <t>16.40.090</t>
  </si>
  <si>
    <t>Recolocação de telha de barro tipo plan</t>
  </si>
  <si>
    <t>16.40.080</t>
  </si>
  <si>
    <t>Recolocação de telha de barro tipo colonial/paulistinha</t>
  </si>
  <si>
    <t>16.40.060</t>
  </si>
  <si>
    <t>Recolocação de cumeeiras e espigões de barro</t>
  </si>
  <si>
    <t>16.40.040</t>
  </si>
  <si>
    <t>Reparos, conservações e complementos - GRUPO 16</t>
  </si>
  <si>
    <t>16.40</t>
  </si>
  <si>
    <t>Rufo pré-moldado em concreto, largura 24 cm</t>
  </si>
  <si>
    <t>16.33.412</t>
  </si>
  <si>
    <t>Rufo pré-moldado em concreto, de 20 x 50 x 26 cm</t>
  </si>
  <si>
    <t>16.33.410</t>
  </si>
  <si>
    <t>Rufo pré-moldado em concreto, de 14 x 50 x 18,5 cm</t>
  </si>
  <si>
    <t>16.33.400</t>
  </si>
  <si>
    <t>Calha em PVC 125mm, inclusive conexões - AP</t>
  </si>
  <si>
    <t>16.33.250</t>
  </si>
  <si>
    <t>Calha, rufo, afins em chapa galvanizada nº 26 - corte 0,50 m</t>
  </si>
  <si>
    <t>16.33.102</t>
  </si>
  <si>
    <t>Calha, rufo, afins em chapa galvanizada nº 26 - corte 0,33 m</t>
  </si>
  <si>
    <t>16.33.082</t>
  </si>
  <si>
    <t>Calha, rufo, afins em chapa galvanizada nº 24 - corte 1,00 m</t>
  </si>
  <si>
    <t>16.33.062</t>
  </si>
  <si>
    <t>Calha, rufo, afins em chapa galvanizada nº 24 - corte 0,50 m</t>
  </si>
  <si>
    <t>16.33.052</t>
  </si>
  <si>
    <t>Calha, rufo, afins em chapa galvanizada nº 24 - corte 0,33 m</t>
  </si>
  <si>
    <t>16.33.022</t>
  </si>
  <si>
    <t>Calhas e rufos</t>
  </si>
  <si>
    <t>16.33</t>
  </si>
  <si>
    <t>Cobertura curva em chapa de policarbonato alveolar bronze de 10 mm</t>
  </si>
  <si>
    <t>16.32.130</t>
  </si>
  <si>
    <t>Cobertura plana em chapa de policarbonato alveolar de 10 mm</t>
  </si>
  <si>
    <t>16.32.120</t>
  </si>
  <si>
    <t>Cobertura curva em chapa de policarbonato alveolar bronze de 6 mm</t>
  </si>
  <si>
    <t>16.32.070</t>
  </si>
  <si>
    <t>Painel, chapas e fechamento</t>
  </si>
  <si>
    <t>16.32</t>
  </si>
  <si>
    <t>Domo de acrílico fixado em perfis de alumínio</t>
  </si>
  <si>
    <t>16.30.020</t>
  </si>
  <si>
    <t>Domos</t>
  </si>
  <si>
    <t>16.30</t>
  </si>
  <si>
    <t>Telhas de vidro para iluminação tipo colonial/paulistinha</t>
  </si>
  <si>
    <t>16.20.040</t>
  </si>
  <si>
    <t>Telhas de vidro para iluminação tipo francesa</t>
  </si>
  <si>
    <t>16.20.020</t>
  </si>
  <si>
    <t>Telhamento em vidro</t>
  </si>
  <si>
    <t>16.20</t>
  </si>
  <si>
    <t>Cumeeira para telha de poliéster, tipo perfil trapezoidal 49</t>
  </si>
  <si>
    <t>16.16.400</t>
  </si>
  <si>
    <t>Telha em poliéster reforçado com fibras de vidro, perfil trapezoidal 49</t>
  </si>
  <si>
    <t>16.16.160</t>
  </si>
  <si>
    <t>Telha ondulada translúcida em polipropileno</t>
  </si>
  <si>
    <t>16.16.040</t>
  </si>
  <si>
    <t>Telhamento em material sintético</t>
  </si>
  <si>
    <t>16.16</t>
  </si>
  <si>
    <t>Telhamento em chapa de aço galvanizado autoportante, perfil trapezoidal, com espessura de 0,80mm e altura de 120mm</t>
  </si>
  <si>
    <t>16.13.140</t>
  </si>
  <si>
    <t>Telhamento em chapa de aço pré-pintada, tipo sanduíche, espessura de 0,50mm, com poliestireno expandido</t>
  </si>
  <si>
    <t>16.13.130</t>
  </si>
  <si>
    <t>Telhamento em chapa de aço pré-pintada, tipo sanduíche, espessura de 0,50mm, com poliisocianurato (PIR)</t>
  </si>
  <si>
    <t>16.13.070</t>
  </si>
  <si>
    <t>Telhamento em chapa de aço pré-pintada, tipo sanduíche, espessura de 0,50mm, com lã de rocha</t>
  </si>
  <si>
    <t>16.13.060</t>
  </si>
  <si>
    <t>Telhamento metálico especial</t>
  </si>
  <si>
    <t>16.13</t>
  </si>
  <si>
    <t>Cumeeira em chapa de aço pré-pintada, perfil ondulado, com espessura de 0,50mm</t>
  </si>
  <si>
    <t>16.12.220</t>
  </si>
  <si>
    <t>Cumeeira em chapa de aço pré-pintada, perfil trapezoidal, com espessura de 0,50mm</t>
  </si>
  <si>
    <t>16.12.200</t>
  </si>
  <si>
    <t>Telhamento em chapa de aço pré-pintada, perfil trapezoidal, com espessura de 0,50mm e altura de 40mm</t>
  </si>
  <si>
    <t>16.12.060</t>
  </si>
  <si>
    <t>Telhamento em chapa de aço pré-pintada, perfil trapezoidal, com espessura de 0,80mm e altura de 100mm</t>
  </si>
  <si>
    <t>16.12.050</t>
  </si>
  <si>
    <t>Telhamento em chapa de aço pré-pintada, perfil ondulado calandrado, com espessura de 0,80mm</t>
  </si>
  <si>
    <t>16.12.040</t>
  </si>
  <si>
    <t>Telhamento em chapa de aço pré-pintada, perfil ondulado, com espessura de 0,50mm</t>
  </si>
  <si>
    <t>16.12.020</t>
  </si>
  <si>
    <t>Telhamento metálico comum</t>
  </si>
  <si>
    <t>16.12</t>
  </si>
  <si>
    <t>Cumeeira em fibra vegetal, lisa, com espessura de 3mm</t>
  </si>
  <si>
    <t>16.10.100</t>
  </si>
  <si>
    <t>Telha em fibra vegetal, perfil ondulado, com espessura de 3mm</t>
  </si>
  <si>
    <t>16.10.020</t>
  </si>
  <si>
    <t>Telhamento em madeira ou fibra vegetal</t>
  </si>
  <si>
    <t>16.10</t>
  </si>
  <si>
    <t>Rufo em cimento reforçado com fio sintético CRFS - perfil ondulado</t>
  </si>
  <si>
    <t>16.03.400</t>
  </si>
  <si>
    <t>Espigão em cimento reforçado com fio sintético CRFS - perfil modulado</t>
  </si>
  <si>
    <t>16.03.370</t>
  </si>
  <si>
    <t>Espigão em cimento reforçado com fio sintético CRFS - perfil ondulado</t>
  </si>
  <si>
    <t>16.03.360</t>
  </si>
  <si>
    <t>Cumeeira normal em cimento reforçado com fio sintético CRFS - perfil modulado</t>
  </si>
  <si>
    <t>16.03.330</t>
  </si>
  <si>
    <t>Cumeeira normal em cimento reforçado com fio sintético CRFS - perfil trapezoidal 44 cm</t>
  </si>
  <si>
    <t>16.03.320</t>
  </si>
  <si>
    <t>Cumeeira universal em cimento reforçado com fio sintético CRFS - perfil ondulado</t>
  </si>
  <si>
    <t>16.03.310</t>
  </si>
  <si>
    <t>Cumeeira normal em cimento reforçado com fio sintético CRFS - perfil ondulado</t>
  </si>
  <si>
    <t>16.03.300</t>
  </si>
  <si>
    <t>Telhamento em cimento reforçado com fio sintético CRFS - perfil modulado</t>
  </si>
  <si>
    <t>16.03.040</t>
  </si>
  <si>
    <t>Telhamento em cimento reforçado com fio sintético CRFS - perfil trapezoidal de 44 cm</t>
  </si>
  <si>
    <t>16.03.030</t>
  </si>
  <si>
    <t>Telhamento em cimento reforçado com fio sintético CRFS - perfil ondulado de 8 mm</t>
  </si>
  <si>
    <t>16.03.020</t>
  </si>
  <si>
    <t>Telhamento em cimento reforçado com fio sintético CRFS - perfil ondulado de 6 mm</t>
  </si>
  <si>
    <t>16.03.010</t>
  </si>
  <si>
    <t>Telhamento em cimento reforçado com fio sintético (CRFS)</t>
  </si>
  <si>
    <t>16.03</t>
  </si>
  <si>
    <t>Espigão de barro emboçado</t>
  </si>
  <si>
    <t>16.02.270</t>
  </si>
  <si>
    <t>Cumeeira de barro emboçado tipos: plan, romana, italiana, francesa e paulistinha</t>
  </si>
  <si>
    <t>16.02.230</t>
  </si>
  <si>
    <t>Emboçamento de beiral em telhas de barro</t>
  </si>
  <si>
    <t>16.02.120</t>
  </si>
  <si>
    <t>16.02.060</t>
  </si>
  <si>
    <t>Telha de barro colonial/paulista</t>
  </si>
  <si>
    <t>16.02.045</t>
  </si>
  <si>
    <t>16.02.030</t>
  </si>
  <si>
    <t>16.02.020</t>
  </si>
  <si>
    <t>16.02.010</t>
  </si>
  <si>
    <t>Telhamento em barro</t>
  </si>
  <si>
    <t>16.02</t>
  </si>
  <si>
    <t>TELHAMENTO</t>
  </si>
  <si>
    <t>16</t>
  </si>
  <si>
    <t>Recolocação de peças lineares em madeira com seção superior a 60 cm²</t>
  </si>
  <si>
    <t>15.20.060</t>
  </si>
  <si>
    <t>Recolocação de peças lineares em madeira com seção até 60 cm²</t>
  </si>
  <si>
    <t>15.20.040</t>
  </si>
  <si>
    <t>Fornecimento de peças diversas para estrutura em madeira</t>
  </si>
  <si>
    <t>15.20.020</t>
  </si>
  <si>
    <t>Reparos, conservações e complementos - GRUPO 15</t>
  </si>
  <si>
    <t>15.20</t>
  </si>
  <si>
    <t>Mobiliário em concreto armado pré-moldado - fck= 25 MPa</t>
  </si>
  <si>
    <t>15.05.540</t>
  </si>
  <si>
    <t>Placas, vigas e pilares em concreto armado pré-moldado - fck= 25 MPa</t>
  </si>
  <si>
    <t>15.05.530</t>
  </si>
  <si>
    <t>Placas, vigas e pilares em concreto armado pré-moldado - fck= 35 MPa</t>
  </si>
  <si>
    <t>15.05.520</t>
  </si>
  <si>
    <t>Mobiliário em concreto armado pré-moldado - fck= 40 MPa</t>
  </si>
  <si>
    <t>15.05.300</t>
  </si>
  <si>
    <t>Placas, vigas e pilares em concreto armado pré-moldado - fck= 40 MPa</t>
  </si>
  <si>
    <t>15.05.290</t>
  </si>
  <si>
    <t>Estrutura pre-fabricada de concreto</t>
  </si>
  <si>
    <t>15.05</t>
  </si>
  <si>
    <t>Fornecimento e montagem de estrutura metálica em perfil metalon, sem pintura</t>
  </si>
  <si>
    <t>15.03.150</t>
  </si>
  <si>
    <t>15.03.140</t>
  </si>
  <si>
    <t>15.03.131</t>
  </si>
  <si>
    <t>Fornecimento e montagem de estrutura em aço patinável, sem pintura</t>
  </si>
  <si>
    <t>15.03.110</t>
  </si>
  <si>
    <t>Montagem de estrutura metálica em aço, sem pintura</t>
  </si>
  <si>
    <t>15.03.090</t>
  </si>
  <si>
    <t>Fornecimento e montagem de estrutura em aço ASTM-A36, sem pintura</t>
  </si>
  <si>
    <t>15.03.030</t>
  </si>
  <si>
    <t>Estrutura em aço</t>
  </si>
  <si>
    <t>15.03</t>
  </si>
  <si>
    <t>Estrutura em terças para telhas perfil trapezoidal</t>
  </si>
  <si>
    <t>15.01.330</t>
  </si>
  <si>
    <t>Estrutura em terças para telhas perfil e material qualquer, exceto barro</t>
  </si>
  <si>
    <t>15.01.320</t>
  </si>
  <si>
    <t>Estrutura em terças para telhas de barro</t>
  </si>
  <si>
    <t>15.01.310</t>
  </si>
  <si>
    <t>Estrutura pontaletada para telhas onduladas</t>
  </si>
  <si>
    <t>15.01.220</t>
  </si>
  <si>
    <t>Estrutura pontaletada para telhas de barro</t>
  </si>
  <si>
    <t>15.01.210</t>
  </si>
  <si>
    <t>Estrutura de madeira tesourada para telha perfil ondulado - vãos 13,01 a 18,00 m</t>
  </si>
  <si>
    <t>15.01.140</t>
  </si>
  <si>
    <t>Estrutura de madeira tesourada para telha perfil ondulado - vãos 10,01 a 13,00 m</t>
  </si>
  <si>
    <t>15.01.130</t>
  </si>
  <si>
    <t>Estrutura de madeira tesourada para telha perfil ondulado - vãos 7,01 a 10,00 m</t>
  </si>
  <si>
    <t>15.01.120</t>
  </si>
  <si>
    <t>Estrutura de madeira tesourada para telha perfil ondulado - vãos até 7,00 m</t>
  </si>
  <si>
    <t>15.01.110</t>
  </si>
  <si>
    <t>Estrutura de madeira tesourada para telha de barro - vãos de 13,01 a 18,00 m</t>
  </si>
  <si>
    <t>15.01.040</t>
  </si>
  <si>
    <t>Estrutura de madeira tesourada para telha de barro - vãos de 10,01 a 13,00 m</t>
  </si>
  <si>
    <t>15.01.030</t>
  </si>
  <si>
    <t>Estrutura de madeira tesourada para telha de barro - vãos de 7,01 a 10,00 m</t>
  </si>
  <si>
    <t>15.01.020</t>
  </si>
  <si>
    <t>Estrutura de madeira tesourada para telha de barro - vãos até 7,00 m</t>
  </si>
  <si>
    <t>15.01.010</t>
  </si>
  <si>
    <t>Estrutura em madeira para cobertura</t>
  </si>
  <si>
    <t>15.01</t>
  </si>
  <si>
    <t>ESTRUTURA EM MADEIRA, FERRO, ALUMINIO E CONCRETO</t>
  </si>
  <si>
    <t>15</t>
  </si>
  <si>
    <t>Tela galvanizada para fixação de alvenaria com dimensão de 17x50cm</t>
  </si>
  <si>
    <t>14.40.100</t>
  </si>
  <si>
    <t>Tela galvanizada para fixação de alvenaria com dimensão de 12x50cm</t>
  </si>
  <si>
    <t>14.40.090</t>
  </si>
  <si>
    <t>Tela galvanizada para fixação de alvenaria com dimensão de 10,5x50cm</t>
  </si>
  <si>
    <t>14.40.080</t>
  </si>
  <si>
    <t>Tela galvanizada para fixação de alvenaria com dimensão de 7,5x50cm</t>
  </si>
  <si>
    <t>14.40.070</t>
  </si>
  <si>
    <t>Tela galvanizada para fixação de alvenaria com dimensão de 6x50cm</t>
  </si>
  <si>
    <t>14.40.060</t>
  </si>
  <si>
    <t>Recolocação de divisórias em chapas com montantes metálicos</t>
  </si>
  <si>
    <t>14.40.040</t>
  </si>
  <si>
    <t>Reparos, conservações e complementos - GRUPO 14</t>
  </si>
  <si>
    <t>14.40</t>
  </si>
  <si>
    <t>Fechamento em placa cimentícia com espessura de 12 mm</t>
  </si>
  <si>
    <t>14.31.030</t>
  </si>
  <si>
    <t>Divisória e fechamento.</t>
  </si>
  <si>
    <t>14.31</t>
  </si>
  <si>
    <t>Divisória em placas duplas de gesso acartonado, resistência ao fogo 60 minutos, espessura 98/48mm - 2ST / 2RU LM</t>
  </si>
  <si>
    <t>14.30.920</t>
  </si>
  <si>
    <t>Divisória em placas duplas de gesso acartonado, resistência ao fogo 60 minutos, espessura 98/48mm - 2RU / 2RU LM</t>
  </si>
  <si>
    <t>14.30.910</t>
  </si>
  <si>
    <t>Divisória em placas duplas de gesso acartonado, resistência ao fogo 60 minutos, espessura 98/48mm - 2ST / 2ST LM</t>
  </si>
  <si>
    <t>14.30.900</t>
  </si>
  <si>
    <t>Divisória em placas duplas de gesso acartonado, resistência ao fogo 60 minutos, espessura 120/70mm - 2RU / 2RU</t>
  </si>
  <si>
    <t>14.30.890</t>
  </si>
  <si>
    <t>Divisória em placas duplas de gesso acartonado, resistência ao fogo 60 minutos, espessura 120/70mm - 2ST / 2RU</t>
  </si>
  <si>
    <t>14.30.880</t>
  </si>
  <si>
    <t>Divisória em placas duplas de gesso acartonado, resistência ao fogo 120 minutos, espessura 130/70mm - 2RF / 2RF</t>
  </si>
  <si>
    <t>14.30.870</t>
  </si>
  <si>
    <t>Divisória em placas de granilite com espessura de 4 cm</t>
  </si>
  <si>
    <t>14.30.860</t>
  </si>
  <si>
    <t>Divisória tipo piso/teto em vidro temperado duplo e micro persianas, com coluna estrutural em alumínio extrudado</t>
  </si>
  <si>
    <t>14.30.843</t>
  </si>
  <si>
    <t>Divisória tipo piso/teto em vidro temperado simples, com coluna estrutural em alumínio extrudado</t>
  </si>
  <si>
    <t>14.30.842</t>
  </si>
  <si>
    <t>Divisória cega tipo piso/teto em laminado melamínico de baixa pressão, com coluna estrutural em alumínio extrudado</t>
  </si>
  <si>
    <t>14.30.841</t>
  </si>
  <si>
    <t>Divisória em placas duplas de gesso acartonado, resistência ao fogo 60 minutos, espessura 120/70mm - 2ST / 2ST LM</t>
  </si>
  <si>
    <t>14.30.440</t>
  </si>
  <si>
    <t>Divisória em placas de gesso acartonado, resistência ao fogo 30 minutos, espessura 100/70mm - 1RU / 1RU</t>
  </si>
  <si>
    <t>14.30.410</t>
  </si>
  <si>
    <t>Divisória em placas de gesso acartonado, resistência ao fogo 30 minutos, espessura 100/70mm - 1ST / 1ST</t>
  </si>
  <si>
    <t>14.30.310</t>
  </si>
  <si>
    <t>Divisória em placas de gesso acartonado, resistência ao fogo 30 minutos, espessura 100/70mm - 1ST / 1ST LM</t>
  </si>
  <si>
    <t>14.30.300</t>
  </si>
  <si>
    <t>Divisória em placas de gesso acartonado, resistência ao fogo 30 minutos, espessura 73/48mm - 1ST / 1ST LM</t>
  </si>
  <si>
    <t>14.30.270</t>
  </si>
  <si>
    <t>Divisória em placas de gesso acartonado, resistência ao fogo 30 minutos, espessura 73/48mm - 1ST / 1ST</t>
  </si>
  <si>
    <t>14.30.260</t>
  </si>
  <si>
    <t>Divisória painel/vidro/vidro tipo naval, acabamento em laminado fenólico melamínico, com espessura de 3,5 cm</t>
  </si>
  <si>
    <t>14.30.230</t>
  </si>
  <si>
    <t>Divisória cega tipo naval com miolo mineral, acabamento em laminado melamínico, com espessura de 3,5 cm</t>
  </si>
  <si>
    <t>14.30.190</t>
  </si>
  <si>
    <t>Divisória em placas de gesso acartonado, resistência ao fogo 60 minutos, espessura 120/90mm - 1RF / 1RF LM</t>
  </si>
  <si>
    <t>14.30.160</t>
  </si>
  <si>
    <t>Divisória cega tipo naval, acabamento em laminado fenólico melamínico, com espessura de 3,5 cm</t>
  </si>
  <si>
    <t>14.30.110</t>
  </si>
  <si>
    <t>Divisão para mictório em placas de mármore branco, com espessura de 3 cm</t>
  </si>
  <si>
    <t>14.30.080</t>
  </si>
  <si>
    <t>Divisória sanitária em painel laminado melamínico estrutural com perfis em alumínio, inclusive ferragem completa para vão de porta</t>
  </si>
  <si>
    <t>14.30.070</t>
  </si>
  <si>
    <t>Divisória em placas de granilite com espessura de 3 cm</t>
  </si>
  <si>
    <t>14.30.020</t>
  </si>
  <si>
    <t>Divisória em placas de granito com espessura de 3 cm</t>
  </si>
  <si>
    <t>14.30.010</t>
  </si>
  <si>
    <t>Divisória e fechamento</t>
  </si>
  <si>
    <t>14.30</t>
  </si>
  <si>
    <t>Elemento vazado em vidro, tipo veneziana de 20 x 20 x 6 cm</t>
  </si>
  <si>
    <t>14.28.140</t>
  </si>
  <si>
    <t>Elemento vazado em vidro, tipo veneziana capelinha de 20 x 10 x 10 cm</t>
  </si>
  <si>
    <t>14.28.100</t>
  </si>
  <si>
    <t>Elemento vazado em concreto, tipo veneziana de 39 x 39 x 10 cm</t>
  </si>
  <si>
    <t>14.28.096</t>
  </si>
  <si>
    <t>Elemento vazado em concreto, tipo quadriculado de 39 x 39 x 10 cm</t>
  </si>
  <si>
    <t>14.28.030</t>
  </si>
  <si>
    <t>Elemento vazado em cerâmica, tipo quadriculado de 18 x 18 x 7 cm</t>
  </si>
  <si>
    <t>14.28.012</t>
  </si>
  <si>
    <t>Elementos vazados (concreto, cerâmica e vidros)</t>
  </si>
  <si>
    <t>14.28</t>
  </si>
  <si>
    <t>Cimalha em concreto com pingadeira</t>
  </si>
  <si>
    <t>14.20.020</t>
  </si>
  <si>
    <t>Vergas, contravergas e pilaretes de concreto armado</t>
  </si>
  <si>
    <t>14.20.010</t>
  </si>
  <si>
    <t>Pecas moldadas no local (vergas, pilaretes, etc.)</t>
  </si>
  <si>
    <t>14.20</t>
  </si>
  <si>
    <t>Alvenaria em bloco de concreto celular autoclavado de 20 cm, uso revestido - classe C25</t>
  </si>
  <si>
    <t>14.15.140</t>
  </si>
  <si>
    <t>Alvenaria em bloco de concreto celular autoclavado de 15 cm, uso revestido - classe C25</t>
  </si>
  <si>
    <t>14.15.120</t>
  </si>
  <si>
    <t>Alvenaria em bloco de concreto celular autoclavado de 12,5 cm, uso revestido - classe C25</t>
  </si>
  <si>
    <t>14.15.100</t>
  </si>
  <si>
    <t>Alvenaria em bloco de concreto celular autoclavado de 10 cm, uso revestido - classe C25</t>
  </si>
  <si>
    <t>14.15.060</t>
  </si>
  <si>
    <t>Alvenaria de concreto celular ou silico calcário</t>
  </si>
  <si>
    <t>14.15</t>
  </si>
  <si>
    <t>Alvenaria de bloco de concreto estrutural 19 cm - classe A</t>
  </si>
  <si>
    <t>14.11.271</t>
  </si>
  <si>
    <t>Alvenaria de bloco de concreto estrutural 14 cm - classe A</t>
  </si>
  <si>
    <t>14.11.261</t>
  </si>
  <si>
    <t>Alvenaria de bloco de concreto estrutural 19 cm - classe B</t>
  </si>
  <si>
    <t>14.11.231</t>
  </si>
  <si>
    <t>Alvenaria de bloco de concreto estrutural 14 cm - classe B</t>
  </si>
  <si>
    <t>14.11.221</t>
  </si>
  <si>
    <t>Alvenaria com bloco de concreto estrutural</t>
  </si>
  <si>
    <t>14.11</t>
  </si>
  <si>
    <t>Alvenaria de bloco de concreto de vedação de 19 cm - classe C</t>
  </si>
  <si>
    <t>14.10.121</t>
  </si>
  <si>
    <t>Alvenaria de bloco de concreto de vedação de 14 cm - classe C</t>
  </si>
  <si>
    <t>14.10.111</t>
  </si>
  <si>
    <t>Alvenaria de bloco de concreto de vedação de 9 cm - classe C</t>
  </si>
  <si>
    <t>14.10.101</t>
  </si>
  <si>
    <t>Alvenaria com bloco de concreto de vedação</t>
  </si>
  <si>
    <t>14.10</t>
  </si>
  <si>
    <t>Alvenaria de bloco cerâmico estrutural de 19 cm</t>
  </si>
  <si>
    <t>14.05.060</t>
  </si>
  <si>
    <t>Alvenaria de bloco cerâmico estrutural de 14 cm</t>
  </si>
  <si>
    <t>14.05.050</t>
  </si>
  <si>
    <t>Alvenaria com bloco cerâmico estrutural</t>
  </si>
  <si>
    <t>14.05</t>
  </si>
  <si>
    <t>Alvenaria de bloco cerâmico de vedação de 19 cm</t>
  </si>
  <si>
    <t>14.04.220</t>
  </si>
  <si>
    <t>Alvenaria de bloco cerâmico de vedação de 14 cm</t>
  </si>
  <si>
    <t>14.04.210</t>
  </si>
  <si>
    <t>Alvenaria de bloco cerâmico de vedação de 9 cm</t>
  </si>
  <si>
    <t>14.04.200</t>
  </si>
  <si>
    <t>Alvenaria com bloco cerâmico de vedação</t>
  </si>
  <si>
    <t>14.04</t>
  </si>
  <si>
    <t>Alvenaria de elevação de 1 tijolo laminado</t>
  </si>
  <si>
    <t>14.03.060</t>
  </si>
  <si>
    <t>Alvenaria de elevação de 1/2 tijolo laminado</t>
  </si>
  <si>
    <t>14.03.040</t>
  </si>
  <si>
    <t>Alvenaria de elevação de 1/4 tijolo laminado</t>
  </si>
  <si>
    <t>14.03.020</t>
  </si>
  <si>
    <t>Alvenaria com tijolo laminado aparente</t>
  </si>
  <si>
    <t>14.03</t>
  </si>
  <si>
    <t>Alvenaria de elevação de 1 tijolo maciço aparente</t>
  </si>
  <si>
    <t>14.02.080</t>
  </si>
  <si>
    <t>Alvenaria de elevação de 1/2 tijolo maciço aparente</t>
  </si>
  <si>
    <t>14.02.070</t>
  </si>
  <si>
    <t>Alvenaria de elevação de 1 1/2 tijolo maciço comum</t>
  </si>
  <si>
    <t>14.02.050</t>
  </si>
  <si>
    <t>Alvenaria de elevação de 1 tijolo maciço comum</t>
  </si>
  <si>
    <t>14.02.040</t>
  </si>
  <si>
    <t>Alvenaria de elevação de 1/2 tijolo maciço comum</t>
  </si>
  <si>
    <t>14.02.030</t>
  </si>
  <si>
    <t>Alvenaria de elevação de 1/4 tijolo maciço comum</t>
  </si>
  <si>
    <t>14.02.020</t>
  </si>
  <si>
    <t>Alvenaria com tijolo maciço comum ou especial</t>
  </si>
  <si>
    <t>14.02</t>
  </si>
  <si>
    <t>Alvenaria de embasamento em bloco de concreto de 19 x 19 x 39 cm - classe A</t>
  </si>
  <si>
    <t>14.01.060</t>
  </si>
  <si>
    <t>Alvenaria de embasamento em bloco de concreto de 14 x 19 x 39 cm - classe A</t>
  </si>
  <si>
    <t>14.01.050</t>
  </si>
  <si>
    <t>Alvenaria de embasamento em tijolo maciço comum</t>
  </si>
  <si>
    <t>14.01.020</t>
  </si>
  <si>
    <t>Alvenaria de fundação (embasamento)</t>
  </si>
  <si>
    <t>14.01</t>
  </si>
  <si>
    <t>ALVENARIA E ELEMENTO DIVISOR</t>
  </si>
  <si>
    <t>14</t>
  </si>
  <si>
    <t>Pré-laje em painel pré-fabricado treliçado, H= 16 cm</t>
  </si>
  <si>
    <t>13.05.150</t>
  </si>
  <si>
    <t>Pré-laje em painel pré-fabricado treliçado, H= 12 cm</t>
  </si>
  <si>
    <t>13.05.110</t>
  </si>
  <si>
    <t>Pré-laje em painel pré-fabricado treliçado, com EPS, H= 25 cm</t>
  </si>
  <si>
    <t>13.05.096</t>
  </si>
  <si>
    <t>Pré-laje em painel pré-fabricado treliçado, com EPS, H= 20 cm</t>
  </si>
  <si>
    <t>13.05.094</t>
  </si>
  <si>
    <t>Pré-laje em painel pré-fabricado treliçado, com EPS, H= 16 cm</t>
  </si>
  <si>
    <t>13.05.090</t>
  </si>
  <si>
    <t>Pré-laje em painel pré-fabricado treliçado, com EPS, H= 12 cm</t>
  </si>
  <si>
    <t>13.05.084</t>
  </si>
  <si>
    <t>Pre-laje</t>
  </si>
  <si>
    <t>13.05</t>
  </si>
  <si>
    <t>Laje pré-fabricada mista vigota protendida/lajota cerâmica - LP 25 (20+5) e capa com concreto de 25 MPa</t>
  </si>
  <si>
    <t>13.02.210</t>
  </si>
  <si>
    <t>Laje pré-fabricada mista vigota protendida/lajota cerâmica - LP 20 (16+4) e capa com concreto de 25 MPa</t>
  </si>
  <si>
    <t>13.02.190</t>
  </si>
  <si>
    <t>Laje pré-fabricada mista vigota protendida/lajota cerâmica - LP 16 (12+4) e capa com concreto de 25 MPa</t>
  </si>
  <si>
    <t>13.02.170</t>
  </si>
  <si>
    <t>Laje pré-fabricada mista vigota protendida/lajota cerâmica - LP 12 (8+4) e capa com concreto de 25 MPa</t>
  </si>
  <si>
    <t>13.02.150</t>
  </si>
  <si>
    <t>Laje pre-fabricada mista em vigotas protendidas e lajotas</t>
  </si>
  <si>
    <t>13.02</t>
  </si>
  <si>
    <t>Laje pré-fabricada unidirecional em viga treliçada/lajota em EPS LT 30 (25 + 5), com capa de concreto de 25 MPa</t>
  </si>
  <si>
    <t>13.01.350</t>
  </si>
  <si>
    <t>Laje pré-fabricada unidirecional em viga treliçada/lajota em EPS LT 25 (20 + 5), com capa de concreto de 25 MPa</t>
  </si>
  <si>
    <t>13.01.340</t>
  </si>
  <si>
    <t>Laje pré-fabricada unidirecional em viga treliçada/lajota em EPS LT 20 (16 + 4), com capa de concreto de 25 MPa</t>
  </si>
  <si>
    <t>13.01.330</t>
  </si>
  <si>
    <t>Laje pré-fabricada unidirecional em viga treliçada/lajota em EPS LT 16 (12 + 4), com capa de concreto de 25 MPa</t>
  </si>
  <si>
    <t>13.01.320</t>
  </si>
  <si>
    <t>Laje pré-fabricada unidirecional em viga treliçada/lajota em EPS LT 12 (8 + 4), com capa de concreto de 25 MPa</t>
  </si>
  <si>
    <t>13.01.310</t>
  </si>
  <si>
    <t>Laje pré-fabricada mista vigota treliçada/lajota cerâmica - LT 30 (24+6) e capa com concreto de 25 MPa</t>
  </si>
  <si>
    <t>13.01.210</t>
  </si>
  <si>
    <t>Laje pré-fabricada mista vigota treliçada/lajota cerâmica - LT 24 (20+4) e capa com concreto de 25 MPa</t>
  </si>
  <si>
    <t>13.01.190</t>
  </si>
  <si>
    <t>Laje pré-fabricada mista vigota treliçada/lajota cerâmica - LT 20 (16+4) e capa com concreto de 25 MPa</t>
  </si>
  <si>
    <t>13.01.170</t>
  </si>
  <si>
    <t>Laje pré-fabricada mista vigota treliçada/lajota cerâmica - LT 16 (12+4) e capa com concreto de 25 MPa</t>
  </si>
  <si>
    <t>13.01.150</t>
  </si>
  <si>
    <t>Laje pré-fabricada mista vigota treliçada/lajota cerâmica - LT 12 (8+4) e capa com concreto de 25 MPa</t>
  </si>
  <si>
    <t>13.01.130</t>
  </si>
  <si>
    <t>Laje pre-fabricada mista em vigotas treplicadas e lajotas</t>
  </si>
  <si>
    <t>13.01</t>
  </si>
  <si>
    <t>LAJE E PAINEL DE FECHAMENTO PRE-FABRICADOS</t>
  </si>
  <si>
    <t>13</t>
  </si>
  <si>
    <t>12.14.060</t>
  </si>
  <si>
    <t>12.14.050</t>
  </si>
  <si>
    <t>12.14.040</t>
  </si>
  <si>
    <t>12.14.010</t>
  </si>
  <si>
    <t>Estaca escavada com injeção ou micro estaca</t>
  </si>
  <si>
    <t>12.14</t>
  </si>
  <si>
    <t>12.12.100</t>
  </si>
  <si>
    <t>12.12.090</t>
  </si>
  <si>
    <t>12.12.074</t>
  </si>
  <si>
    <t>12.12.070</t>
  </si>
  <si>
    <t>12.12.060</t>
  </si>
  <si>
    <t>12.12.020</t>
  </si>
  <si>
    <t>12.12.016</t>
  </si>
  <si>
    <t>12.12.014</t>
  </si>
  <si>
    <t>12.12.010</t>
  </si>
  <si>
    <t>Estaca hélice continua</t>
  </si>
  <si>
    <t>12.12</t>
  </si>
  <si>
    <t>Escavação manual em campo aberto para tubulão, fuste e/ou base</t>
  </si>
  <si>
    <t>12.09.140</t>
  </si>
  <si>
    <t>Abertura de fuste mecanizado diâmetro de 80 cm</t>
  </si>
  <si>
    <t>12.09.060</t>
  </si>
  <si>
    <t>Abertura de fuste mecanizado diâmetro de 60 cm</t>
  </si>
  <si>
    <t>12.09.040</t>
  </si>
  <si>
    <t>Abertura de fuste mecanizado diâmetro de 50 cm</t>
  </si>
  <si>
    <t>12.09.020</t>
  </si>
  <si>
    <t>12.09.010</t>
  </si>
  <si>
    <t>Tubulão</t>
  </si>
  <si>
    <t>12.09</t>
  </si>
  <si>
    <t>Injeção de argamassa de cimento e areia em estaca raiz - sobreconsumo</t>
  </si>
  <si>
    <t>12.07.511</t>
  </si>
  <si>
    <t>Estaca tipo Raiz, diâmetro de 20 cm para 50 t, sem armação e sem argamassa, em rocha</t>
  </si>
  <si>
    <t>12.07.275</t>
  </si>
  <si>
    <t>Estaca tipo Raiz, diâmetro de 15 cm para 25 t, sem armação e sem argamassa, em rocha</t>
  </si>
  <si>
    <t>12.07.274</t>
  </si>
  <si>
    <t>Estaca tipo Raiz, diâmetro de 45 cm, sem armação, em rocha</t>
  </si>
  <si>
    <t>12.07.273</t>
  </si>
  <si>
    <t>Estaca tipo Raiz, diâmetro de 41 cm, sem armação, em rocha</t>
  </si>
  <si>
    <t>12.07.272</t>
  </si>
  <si>
    <t>Estaca tipo Raiz, diâmetro de 31 cm, sem armação, em rocha</t>
  </si>
  <si>
    <t>12.07.271</t>
  </si>
  <si>
    <t>12.07.270</t>
  </si>
  <si>
    <t>Estaca tipo Raiz, diâmetro de 45 cm, sem armação, em solo</t>
  </si>
  <si>
    <t>12.07.153</t>
  </si>
  <si>
    <t>Estaca tipo Raiz, diâmetro de 31 cm, sem armação, em solo</t>
  </si>
  <si>
    <t>12.07.151</t>
  </si>
  <si>
    <t>Estaca tipo Raiz, diâmetro de 40 cm para 130 t, em solo</t>
  </si>
  <si>
    <t>12.07.130</t>
  </si>
  <si>
    <t>Estaca tipo Raiz, diâmetro de 31 cm para 100 t, em solo</t>
  </si>
  <si>
    <t>12.07.110</t>
  </si>
  <si>
    <t>Estaca tipo Raiz, diâmetro de 25 cm para 80 t, em solo</t>
  </si>
  <si>
    <t>12.07.100</t>
  </si>
  <si>
    <t>Estaca tipo Raiz, diâmetro de 20 cm para 50 t, em solo</t>
  </si>
  <si>
    <t>12.07.090</t>
  </si>
  <si>
    <t>Estaca tipo Raiz, diâmetro de 16 cm para 35 t, em solo</t>
  </si>
  <si>
    <t>12.07.070</t>
  </si>
  <si>
    <t>Estaca tipo Raiz, diâmetro de 15 cm para 25 t, em solo</t>
  </si>
  <si>
    <t>12.07.060</t>
  </si>
  <si>
    <t>Estaca tipo Raiz, diâmetro de 12 cm para 15 t, em solo</t>
  </si>
  <si>
    <t>12.07.050</t>
  </si>
  <si>
    <t>Estaca tipo Raiz, diâmetro de 10 cm para 10 t, em solo</t>
  </si>
  <si>
    <t>12.07.030</t>
  </si>
  <si>
    <t>12.07.010</t>
  </si>
  <si>
    <t>Estaca tipo RAIZ</t>
  </si>
  <si>
    <t>12.07</t>
  </si>
  <si>
    <t>12.06.080</t>
  </si>
  <si>
    <t>12.06.040</t>
  </si>
  <si>
    <t>12.06.030</t>
  </si>
  <si>
    <t>12.06.020</t>
  </si>
  <si>
    <t>12.06.010</t>
  </si>
  <si>
    <t>Estaca tipo STRAUSS</t>
  </si>
  <si>
    <t>12.06</t>
  </si>
  <si>
    <t>12.05.150</t>
  </si>
  <si>
    <t>12.05.040</t>
  </si>
  <si>
    <t>12.05.030</t>
  </si>
  <si>
    <t>12.05.020</t>
  </si>
  <si>
    <t>12.05.010</t>
  </si>
  <si>
    <t>Estaca escavada mecanicamente</t>
  </si>
  <si>
    <t>12.05</t>
  </si>
  <si>
    <t>12.04.085</t>
  </si>
  <si>
    <t>12.04.084</t>
  </si>
  <si>
    <t>12.04.083</t>
  </si>
  <si>
    <t>12.04.082</t>
  </si>
  <si>
    <t>12.04.081</t>
  </si>
  <si>
    <t>12.04.080</t>
  </si>
  <si>
    <t>Estaca pre-moldada de concreto</t>
  </si>
  <si>
    <t>12.04</t>
  </si>
  <si>
    <t>Broca em concreto armado diâmetro de 30 cm - completa</t>
  </si>
  <si>
    <t>12.01.061</t>
  </si>
  <si>
    <t>Broca em concreto armado diâmetro de 25 cm - completa</t>
  </si>
  <si>
    <t>12.01.041</t>
  </si>
  <si>
    <t>Broca em concreto armado diâmetro de 20 cm - completa</t>
  </si>
  <si>
    <t>12.01.021</t>
  </si>
  <si>
    <t>Broca</t>
  </si>
  <si>
    <t>12.01</t>
  </si>
  <si>
    <t>FUNDACAO PROFUNDA</t>
  </si>
  <si>
    <t>12</t>
  </si>
  <si>
    <t>Controlador de retração de concreto, a base de óxido de cálcio</t>
  </si>
  <si>
    <t>11.20.140</t>
  </si>
  <si>
    <t>Tratamento de fissuras estáveis (não ativas) em elementos de concreto</t>
  </si>
  <si>
    <t>11.20.130</t>
  </si>
  <si>
    <t>Reparo superficial com argamassa polimérica (tixotrópica), bicomponente</t>
  </si>
  <si>
    <t>11.20.120</t>
  </si>
  <si>
    <t>Selante endurecedor de concreto antipó</t>
  </si>
  <si>
    <t>11.20.090</t>
  </si>
  <si>
    <t>Corte de junta de dilatação, com serra de disco diamantado para pisos</t>
  </si>
  <si>
    <t>11.20.050</t>
  </si>
  <si>
    <t>Cura química de concreto, membrana líquida</t>
  </si>
  <si>
    <t>11.20.030</t>
  </si>
  <si>
    <t>Reparos, conservações e complementos - GRUPO 11</t>
  </si>
  <si>
    <t>11.20</t>
  </si>
  <si>
    <t>Enchimento de nichos com poliestireno expandido do tipo EPS-5F</t>
  </si>
  <si>
    <t>11.18.220</t>
  </si>
  <si>
    <t>Enchimento de nichos com poliestireno expandido do tipo P-1</t>
  </si>
  <si>
    <t>11.18.190</t>
  </si>
  <si>
    <t>Colchão de areia</t>
  </si>
  <si>
    <t>11.18.180</t>
  </si>
  <si>
    <t>Enchimento de nichos em geral, com areia</t>
  </si>
  <si>
    <t>11.18.160</t>
  </si>
  <si>
    <t>Lastro e/ou fundação em rachão manual</t>
  </si>
  <si>
    <t>11.18.150</t>
  </si>
  <si>
    <t>Lastro e/ou fundação em rachão mecanizado</t>
  </si>
  <si>
    <t>11.18.140</t>
  </si>
  <si>
    <t>Enchimento de nichos em geral, com material proveniente de entulho</t>
  </si>
  <si>
    <t>11.18.110</t>
  </si>
  <si>
    <t>Enchimento de laje com tijolos cerâmicos furados</t>
  </si>
  <si>
    <t>11.18.080</t>
  </si>
  <si>
    <t>Enchimento de laje com concreto celular com densidade de 1.200 kg/m³</t>
  </si>
  <si>
    <t>11.18.070</t>
  </si>
  <si>
    <t>Lona plástica preta - uso geral</t>
  </si>
  <si>
    <t>11.18.060</t>
  </si>
  <si>
    <t>Lastro de pedra britada</t>
  </si>
  <si>
    <t>11.18.040</t>
  </si>
  <si>
    <t>Lastro de areia</t>
  </si>
  <si>
    <t>11.18.020</t>
  </si>
  <si>
    <t>Lastro e enchimento</t>
  </si>
  <si>
    <t>11.18</t>
  </si>
  <si>
    <t>Nivelamento de piso em concreto com acabadora de superfície</t>
  </si>
  <si>
    <t>11.16.220</t>
  </si>
  <si>
    <t>Lançamento e adensamento de concreto ou massa por bombeamento</t>
  </si>
  <si>
    <t>11.16.080</t>
  </si>
  <si>
    <t>Lançamento e adensamento de concreto ou massa em estrutura</t>
  </si>
  <si>
    <t>11.16.060</t>
  </si>
  <si>
    <t>Lançamento e adensamento de concreto ou massa em fundação</t>
  </si>
  <si>
    <t>11.16.040</t>
  </si>
  <si>
    <t>Lançamento, espalhamento e adensamento de concreto ou massa em lastro e/ou enchimento</t>
  </si>
  <si>
    <t>11.16.020</t>
  </si>
  <si>
    <t>Lançamento e aplicação</t>
  </si>
  <si>
    <t>11.16</t>
  </si>
  <si>
    <t>Argamassa de cimento e areia, fck = 20 MPa, consumo de cimento 600 kg/m³ - material para injeção em estaca raiz</t>
  </si>
  <si>
    <t>11.11.030</t>
  </si>
  <si>
    <t>Argamassas especiais</t>
  </si>
  <si>
    <t>11.11</t>
  </si>
  <si>
    <t>Execução de concreto projetado - consumo de cimento 350 kg/m³</t>
  </si>
  <si>
    <t>11.05.120</t>
  </si>
  <si>
    <t>Concreto ciclópico - fornecimento e aplicação (com 30% de pedra rachão), concreto fck 15 Mpa</t>
  </si>
  <si>
    <t>11.05.060</t>
  </si>
  <si>
    <t>Argamassa graute</t>
  </si>
  <si>
    <t>11.05.040</t>
  </si>
  <si>
    <t>Argamassa graute autonivelante de alta resistência</t>
  </si>
  <si>
    <t>11.05.030</t>
  </si>
  <si>
    <t>Argamassa em solo e cimento a 5% em peso</t>
  </si>
  <si>
    <t>11.05.010</t>
  </si>
  <si>
    <t>Concreto e argamassa especial</t>
  </si>
  <si>
    <t>11.05</t>
  </si>
  <si>
    <t>Concreto não estrutural executado no local, mínimo 300 kg cimento / m³</t>
  </si>
  <si>
    <t>11.04.060</t>
  </si>
  <si>
    <t>Concreto não estrutural executado no local, mínimo 200 kg cimento / m³</t>
  </si>
  <si>
    <t>11.04.040</t>
  </si>
  <si>
    <t>Concreto não estrutural executado no local, mínimo 150 kg cimento / m³</t>
  </si>
  <si>
    <t>11.04.020</t>
  </si>
  <si>
    <t>Concreto não estrutural executado no local - fornecimento do material</t>
  </si>
  <si>
    <t>11.04</t>
  </si>
  <si>
    <t>Concreto preparado no local, fck = 20 MPa</t>
  </si>
  <si>
    <t>11.03.090</t>
  </si>
  <si>
    <t>Concreto executado no local com controle fck - fornecimento do material</t>
  </si>
  <si>
    <t>11.03</t>
  </si>
  <si>
    <t>Concreto usinado não estrutural mínimo 300 kg cimento / m³</t>
  </si>
  <si>
    <t>11.02.060</t>
  </si>
  <si>
    <t>Concreto usinado não estrutural mínimo 200 kg cimento / m³</t>
  </si>
  <si>
    <t>11.02.040</t>
  </si>
  <si>
    <t>Concreto usinado não estrutural mínimo 150 kg cimento / m³</t>
  </si>
  <si>
    <t>11.02.020</t>
  </si>
  <si>
    <t>Concreto usinado não estrutural - fornecimento do material</t>
  </si>
  <si>
    <t>11.02</t>
  </si>
  <si>
    <t>Concreto usinado, fck = 25 MPa - para perfil extrudado</t>
  </si>
  <si>
    <t>11.01.630</t>
  </si>
  <si>
    <t>Concreto usinado, fck=30 MPa, fctm_k=4,2 Mpa</t>
  </si>
  <si>
    <t>11.01.621</t>
  </si>
  <si>
    <t>Concreto usinado, fck = 30 MPa - para bombeamento em estaca hélice contínua</t>
  </si>
  <si>
    <t>11.01.520</t>
  </si>
  <si>
    <t>Concreto usinado, fck = 40 MPa - para bombeamento</t>
  </si>
  <si>
    <t>11.01.350</t>
  </si>
  <si>
    <t>Concreto usinado, fck = 35 MPa - para bombeamento</t>
  </si>
  <si>
    <t>11.01.321</t>
  </si>
  <si>
    <t>Concreto usinado, fck = 30 MPa - para bombeamento</t>
  </si>
  <si>
    <t>11.01.320</t>
  </si>
  <si>
    <t>Concreto usinado, fck = 25 MPa - para bombeamento</t>
  </si>
  <si>
    <t>11.01.290</t>
  </si>
  <si>
    <t>Concreto usinado, fck = 20 MPa - para bombeamento</t>
  </si>
  <si>
    <t>11.01.260</t>
  </si>
  <si>
    <t>Concreto usinado, fck = 40 MPa</t>
  </si>
  <si>
    <t>11.01.190</t>
  </si>
  <si>
    <t>Concreto usinado, fck = 35 MPa</t>
  </si>
  <si>
    <t>11.01.170</t>
  </si>
  <si>
    <t>Concreto usinado, fck = 30 MPa</t>
  </si>
  <si>
    <t>11.01.160</t>
  </si>
  <si>
    <t>Concreto usinado, fck = 25 MPa</t>
  </si>
  <si>
    <t>11.01.130</t>
  </si>
  <si>
    <t>Concreto usinado, fck = 20 MPa</t>
  </si>
  <si>
    <t>11.01.100</t>
  </si>
  <si>
    <t>Concreto usinado com controle fck - fornecimento do material</t>
  </si>
  <si>
    <t>11.01</t>
  </si>
  <si>
    <t>CONCRETO, MASSA E LASTRO</t>
  </si>
  <si>
    <t>11</t>
  </si>
  <si>
    <t>Lubrificante em pasta para aplicação em barras de transferência de concreto</t>
  </si>
  <si>
    <t>10.20.001</t>
  </si>
  <si>
    <t>Reparos, conservações e complementos - GRUPO 10</t>
  </si>
  <si>
    <t>10.20</t>
  </si>
  <si>
    <t>Armadura em tela soldada de aço</t>
  </si>
  <si>
    <t>10.02.020</t>
  </si>
  <si>
    <t>Armadura em tela</t>
  </si>
  <si>
    <t>10.02</t>
  </si>
  <si>
    <t>Armadura em barra de aço CA-60 (A ou B) fyk = 600 MPa</t>
  </si>
  <si>
    <t>10.01.060</t>
  </si>
  <si>
    <t>Armadura em barra de aço CA-50 (A ou B) fyk = 500 MPa</t>
  </si>
  <si>
    <t>10.01.040</t>
  </si>
  <si>
    <t>Armadura em barra de aço CA-25 fyk = 250 MPa</t>
  </si>
  <si>
    <t>10.01.020</t>
  </si>
  <si>
    <t>Armadura em barra</t>
  </si>
  <si>
    <t>10.01</t>
  </si>
  <si>
    <t>ARMADURA E CORDOALHA ESTRUTURAL</t>
  </si>
  <si>
    <t>10</t>
  </si>
  <si>
    <t>09.07.060</t>
  </si>
  <si>
    <t>Forma em polipropileno</t>
  </si>
  <si>
    <t>09.07</t>
  </si>
  <si>
    <t>Forma em tubo de papelão com diâmetro de 50 cm</t>
  </si>
  <si>
    <t>09.04.070</t>
  </si>
  <si>
    <t>Forma em tubo de papelão com diâmetro de 45 cm</t>
  </si>
  <si>
    <t>09.04.060</t>
  </si>
  <si>
    <t>Forma em tubo de papelão com diâmetro de 40 cm</t>
  </si>
  <si>
    <t>09.04.050</t>
  </si>
  <si>
    <t>Forma em tubo de papelão com diâmetro de 35 cm</t>
  </si>
  <si>
    <t>09.04.040</t>
  </si>
  <si>
    <t>Forma em tubo de papelão com diâmetro de 30 cm</t>
  </si>
  <si>
    <t>09.04.030</t>
  </si>
  <si>
    <t>Forma em tubo de papelão com diâmetro de 25 cm</t>
  </si>
  <si>
    <t>09.04.020</t>
  </si>
  <si>
    <t>Forma em papelão</t>
  </si>
  <si>
    <t>09.04</t>
  </si>
  <si>
    <t>Forma curva em compensado para estrutura convencional com cimbramento tubular metálico</t>
  </si>
  <si>
    <t>09.02.150</t>
  </si>
  <si>
    <t>Forma plana em compensado para estrutura aparente com cimbramento tubular metálico</t>
  </si>
  <si>
    <t>09.02.140</t>
  </si>
  <si>
    <t>Forma plana em compensado para estrutura convencional com cimbramento tubular metálico</t>
  </si>
  <si>
    <t>09.02.130</t>
  </si>
  <si>
    <t>Forma ripada de 5 cm na vertical</t>
  </si>
  <si>
    <t>09.02.120</t>
  </si>
  <si>
    <t>Forma em compensado para encamisamento de tubulão</t>
  </si>
  <si>
    <t>09.02.100</t>
  </si>
  <si>
    <t>Forma plana em compensado para obra de arte, sem cimbramento</t>
  </si>
  <si>
    <t>09.02.080</t>
  </si>
  <si>
    <t>Forma curva em compensado para estrutura aparente</t>
  </si>
  <si>
    <t>09.02.060</t>
  </si>
  <si>
    <t>Forma plana em compensado para estrutura aparente</t>
  </si>
  <si>
    <t>09.02.040</t>
  </si>
  <si>
    <t>Forma plana em compensado para estrutura convencional</t>
  </si>
  <si>
    <t>09.02.020</t>
  </si>
  <si>
    <t>Forma em madeira compensada</t>
  </si>
  <si>
    <t>09.02</t>
  </si>
  <si>
    <t>Desmontagem de forma em madeira para estrutura de vigas, com tábuas</t>
  </si>
  <si>
    <t>09.01.160</t>
  </si>
  <si>
    <t>Desmontagem de forma em madeira para estrutura de laje, com tábuas</t>
  </si>
  <si>
    <t>09.01.150</t>
  </si>
  <si>
    <t>Forma em madeira comum para caixão perdido</t>
  </si>
  <si>
    <t>09.01.040</t>
  </si>
  <si>
    <t>Forma em madeira comum para estrutura</t>
  </si>
  <si>
    <t>09.01.030</t>
  </si>
  <si>
    <t>Forma em madeira comum para fundação</t>
  </si>
  <si>
    <t>09.01.020</t>
  </si>
  <si>
    <t>Forma em tabua</t>
  </si>
  <si>
    <t>09.01</t>
  </si>
  <si>
    <t>FORMA</t>
  </si>
  <si>
    <t>09</t>
  </si>
  <si>
    <t>Gabião tipo caixa em tela metálica, altura de 1 m, com revestimento liga zinco/alumínio, malha hexagonal 8/10 cm, fio diâmetro 2,7 mm, independente do formato ou utilização</t>
  </si>
  <si>
    <t>08.10.109</t>
  </si>
  <si>
    <t>Gabião tipo caixa em tela metálica, altura de 0,5 m, com revestimento liga zinco/alumínio, malha hexagonal 8/10 cm, fio diâmetro 2,7 mm, independente do formato ou utilização</t>
  </si>
  <si>
    <t>08.10.108</t>
  </si>
  <si>
    <t>Enrocamento com pedra assentada</t>
  </si>
  <si>
    <t>08.10.060</t>
  </si>
  <si>
    <t>Enrocamento com pedra arrumada</t>
  </si>
  <si>
    <t>08.10.040</t>
  </si>
  <si>
    <t>Contenção</t>
  </si>
  <si>
    <t>08.10</t>
  </si>
  <si>
    <t>HPXh</t>
  </si>
  <si>
    <t>Esgotamento de águas superficiais com bomba de superfície ou submersa</t>
  </si>
  <si>
    <t>08.07.090</t>
  </si>
  <si>
    <t>Ponteiras filtrantes, profundidade até 5 m</t>
  </si>
  <si>
    <t>08.07.070</t>
  </si>
  <si>
    <t>Locação de conjunto de bombeamento a vácuo para rebaixamento de lençol freático, com até 50 ponteiras e potência até 15 HP, mínimo 30 dias</t>
  </si>
  <si>
    <t>08.07.060</t>
  </si>
  <si>
    <t>08.07.050</t>
  </si>
  <si>
    <t>Esgotamento</t>
  </si>
  <si>
    <t>08.07</t>
  </si>
  <si>
    <t>Barbacã em tubo de PVC com diâmetro 100 mm</t>
  </si>
  <si>
    <t>08.06.080</t>
  </si>
  <si>
    <t>Barbacã em tubo de PVC com diâmetro 75 mm</t>
  </si>
  <si>
    <t>08.06.060</t>
  </si>
  <si>
    <t>Barbacã em tubo de PVC com diâmetro 50 mm</t>
  </si>
  <si>
    <t>08.06.040</t>
  </si>
  <si>
    <t>Barbaca</t>
  </si>
  <si>
    <t>08.06</t>
  </si>
  <si>
    <t>Manta geotêxtil com resistência à tração longitudinal de 31kN/m e transversal de 27kN/m</t>
  </si>
  <si>
    <t>08.05.220</t>
  </si>
  <si>
    <t>Manta geotêxtil com resistência à tração longitudinal de 16kN/m e transversal de 14kN/m</t>
  </si>
  <si>
    <t>08.05.190</t>
  </si>
  <si>
    <t>Manta geotêxtil com resistência à tração longitudinal de 10kN/m e transversal de 9kN/m</t>
  </si>
  <si>
    <t>08.05.180</t>
  </si>
  <si>
    <t>Dreno com areia grossa</t>
  </si>
  <si>
    <t>08.05.110</t>
  </si>
  <si>
    <t>Dreno com pedra britada</t>
  </si>
  <si>
    <t>08.05.100</t>
  </si>
  <si>
    <t>Geomembrana em polietileno de alta densidade PEAD de 1 mm</t>
  </si>
  <si>
    <t>08.05.010</t>
  </si>
  <si>
    <t>Manta, filtro e dreno</t>
  </si>
  <si>
    <t>08.05</t>
  </si>
  <si>
    <t>Descimbramento em madeira</t>
  </si>
  <si>
    <t>08.03.020</t>
  </si>
  <si>
    <t>Descimbramento</t>
  </si>
  <si>
    <t>08.03</t>
  </si>
  <si>
    <t>Montagem e desmontagem de cimbramento tubular metálico</t>
  </si>
  <si>
    <t>08.02.060</t>
  </si>
  <si>
    <t>Cimbramento tubular metálico</t>
  </si>
  <si>
    <t>08.02.050</t>
  </si>
  <si>
    <t>Cimbramento em perfil metálico para obras de arte</t>
  </si>
  <si>
    <t>08.02.040</t>
  </si>
  <si>
    <t>Cimbramento em madeira com estroncas de eucalipto</t>
  </si>
  <si>
    <t>08.02.020</t>
  </si>
  <si>
    <t>Cimbramento</t>
  </si>
  <si>
    <t>08.02</t>
  </si>
  <si>
    <t>08.01.120</t>
  </si>
  <si>
    <t>08.01.110</t>
  </si>
  <si>
    <t>08.01.100</t>
  </si>
  <si>
    <t>Escoramento de solo especial</t>
  </si>
  <si>
    <t>08.01.080</t>
  </si>
  <si>
    <t>Escoramento de solo pontaletado</t>
  </si>
  <si>
    <t>08.01.060</t>
  </si>
  <si>
    <t>Escoramento de solo descontínuo</t>
  </si>
  <si>
    <t>08.01.040</t>
  </si>
  <si>
    <t>Escoramento de solo contínuo</t>
  </si>
  <si>
    <t>08.01.020</t>
  </si>
  <si>
    <t>Escoramento</t>
  </si>
  <si>
    <t>08.01</t>
  </si>
  <si>
    <t>ESCORAMENTO, CONTENCAO E DRENAGEM</t>
  </si>
  <si>
    <t>08</t>
  </si>
  <si>
    <t>Aterro mecanizado por compensação, solo de 1ª categoria em campo aberto, sem compactação do aterro</t>
  </si>
  <si>
    <t>07.12.040</t>
  </si>
  <si>
    <t>Compactação de aterro mecanizado a 100% PN, sem fornecimento de solo em campo aberto</t>
  </si>
  <si>
    <t>07.12.030</t>
  </si>
  <si>
    <t>Compactação de aterro mecanizado mínimo de 95% PN, sem fornecimento de solo em campo aberto</t>
  </si>
  <si>
    <t>07.12.020</t>
  </si>
  <si>
    <t>Compactação de aterro mecanizado mínimo de 95% PN, sem fornecimento de solo em áreas fechadas</t>
  </si>
  <si>
    <t>07.12.010</t>
  </si>
  <si>
    <t>Aterro mecanizado sem fornecimento de material</t>
  </si>
  <si>
    <t>07.12</t>
  </si>
  <si>
    <t>Reaterro compactado mecanizado de vala ou cava com rolo, mínimo de 95% PN</t>
  </si>
  <si>
    <t>07.11.040</t>
  </si>
  <si>
    <t>Reaterro compactado mecanizado de vala ou cava com compactador</t>
  </si>
  <si>
    <t>07.11.020</t>
  </si>
  <si>
    <t>Reaterro mecanizado sem fornecimento de material</t>
  </si>
  <si>
    <t>07.11</t>
  </si>
  <si>
    <t>Espalhamento de solo em bota-fora com compactação sem controle</t>
  </si>
  <si>
    <t>07.10.020</t>
  </si>
  <si>
    <t>Apiloamento e nivelamento mecanizado de solo</t>
  </si>
  <si>
    <t>07.10</t>
  </si>
  <si>
    <t>Escavação e carga mecanizada em campo aberto, com rompedor hidráulico, em rocha</t>
  </si>
  <si>
    <t>07.06.010</t>
  </si>
  <si>
    <t>Escavação ou carga mecanizada em campo aberto</t>
  </si>
  <si>
    <t>07.06</t>
  </si>
  <si>
    <t>Escavação e carga mecanizada em solo vegetal superficial</t>
  </si>
  <si>
    <t>07.05.020</t>
  </si>
  <si>
    <t>Escavação e carga mecanizada em solo brejoso ou turfa</t>
  </si>
  <si>
    <t>07.05.010</t>
  </si>
  <si>
    <t>Escavação mecanizada em solo brejoso ou turfa</t>
  </si>
  <si>
    <t>07.05</t>
  </si>
  <si>
    <t>Escavação mecanizada de valas ou cavas com profundidade acima de 4 m, com escavadeira hidráulica</t>
  </si>
  <si>
    <t>07.02.080</t>
  </si>
  <si>
    <t>Escavação mecanizada de valas ou cavas com profundidade de até 4 m</t>
  </si>
  <si>
    <t>07.02.060</t>
  </si>
  <si>
    <t>Escavação mecanizada de valas ou cavas com profundidade de até 3 m</t>
  </si>
  <si>
    <t>07.02.040</t>
  </si>
  <si>
    <t>Escavação mecanizada de valas ou cavas com profundidade de até 2 m</t>
  </si>
  <si>
    <t>07.02.020</t>
  </si>
  <si>
    <t>Escavação mecanizada de valas e buracos em solo, exceto rocha</t>
  </si>
  <si>
    <t>07.02</t>
  </si>
  <si>
    <t>Carga e remoção de terra até a distância média de 1 km</t>
  </si>
  <si>
    <t>07.01.120</t>
  </si>
  <si>
    <t>Escavação e carga mecanizada em solo de 2ª categoria, em campo aberto</t>
  </si>
  <si>
    <t>07.01.060</t>
  </si>
  <si>
    <t>Escavação e carga mecanizada em solo de 1ª categoria, em campo aberto</t>
  </si>
  <si>
    <t>07.01.020</t>
  </si>
  <si>
    <t>Escavação e carga mecanizada para exploração de solo em jazida</t>
  </si>
  <si>
    <t>07.01.010</t>
  </si>
  <si>
    <t>Escavação ou corte mecanizados em campo aberto de solo, exceto rocha</t>
  </si>
  <si>
    <t>07.01</t>
  </si>
  <si>
    <t>SERVICO EM SOLO E ROCHA, MECANIZADO</t>
  </si>
  <si>
    <t>07</t>
  </si>
  <si>
    <t>Carga manual de solo</t>
  </si>
  <si>
    <t>06.14.020</t>
  </si>
  <si>
    <t>Carga / carregamento e descarga manual</t>
  </si>
  <si>
    <t>06.14</t>
  </si>
  <si>
    <t>Aterro manual apiloado de área interna com maço de 30 kg</t>
  </si>
  <si>
    <t>06.12.020</t>
  </si>
  <si>
    <t>Aterro manual sem fornecimento de material</t>
  </si>
  <si>
    <t>06.12</t>
  </si>
  <si>
    <t>Reaterro manual com adição de 2% de cimento</t>
  </si>
  <si>
    <t>06.11.060</t>
  </si>
  <si>
    <t>Reaterro manual apiloado sem controle de compactação</t>
  </si>
  <si>
    <t>06.11.040</t>
  </si>
  <si>
    <t>Reaterro manual para simples regularização sem compactação</t>
  </si>
  <si>
    <t>06.11.020</t>
  </si>
  <si>
    <t>Reaterro manual sem fornecimento de material</t>
  </si>
  <si>
    <t>06.11</t>
  </si>
  <si>
    <t>Escavação manual em solo de 1ª e 2ª categoria em vala ou cava além de 1,5 m</t>
  </si>
  <si>
    <t>06.02.040</t>
  </si>
  <si>
    <t>Escavação manual em solo de 1ª e 2ª categoria em vala ou cava até 1,5 m</t>
  </si>
  <si>
    <t>06.02.020</t>
  </si>
  <si>
    <t>Escavação manual em valas e buracos de solo, exceto rocha</t>
  </si>
  <si>
    <t>06.02</t>
  </si>
  <si>
    <t>Escavação manual em solo brejoso em campo aberto</t>
  </si>
  <si>
    <t>06.01.040</t>
  </si>
  <si>
    <t>Escavação manual em solo de 1ª e 2ª categoria em campo aberto</t>
  </si>
  <si>
    <t>06.01.020</t>
  </si>
  <si>
    <t>Escavação manual em campo aberto de solo, exceto rocha</t>
  </si>
  <si>
    <t>06.01</t>
  </si>
  <si>
    <t>SERVICO EM SOLO E ROCHA, MANUAL</t>
  </si>
  <si>
    <t>06</t>
  </si>
  <si>
    <t>05.10.041</t>
  </si>
  <si>
    <t>Transporte de solo brejoso por caminhão para distâncias superiores ao 20° km</t>
  </si>
  <si>
    <t>05.10.036</t>
  </si>
  <si>
    <t>Transporte de solo brejoso por caminhão para distâncias superiores ao 15° km até o 20° km</t>
  </si>
  <si>
    <t>05.10.035</t>
  </si>
  <si>
    <t>Transporte de solo brejoso por caminhão para distâncias superiores ao 10° km até o 15° km</t>
  </si>
  <si>
    <t>05.10.034</t>
  </si>
  <si>
    <t>Transporte de solo brejoso por caminhão para distâncias superiores ao 5° km até o 10° km</t>
  </si>
  <si>
    <t>05.10.033</t>
  </si>
  <si>
    <t>Transporte de solo brejoso por caminhão para distâncias superiores ao 3° km até o 5° km</t>
  </si>
  <si>
    <t>05.10.032</t>
  </si>
  <si>
    <t>Transporte de solo brejoso por caminhão para distâncias superiores ao 2° km até o 3° km</t>
  </si>
  <si>
    <t>05.10.031</t>
  </si>
  <si>
    <t>Transporte de solo brejoso por caminhão até o 2° km</t>
  </si>
  <si>
    <t>05.10.030</t>
  </si>
  <si>
    <t>Transporte de solo de 1ª e 2ª categoria por caminhão para distâncias superiores ao 20° km</t>
  </si>
  <si>
    <t>05.10.026</t>
  </si>
  <si>
    <t>Transporte de solo de 1ª e 2ª categoria por caminhão para distâncias superiores ao 15° km até o 20° km</t>
  </si>
  <si>
    <t>05.10.025</t>
  </si>
  <si>
    <t>Transporte de solo de 1ª e 2ª categoria por caminhão para distâncias superiores ao 10° km até o 15° km</t>
  </si>
  <si>
    <t>05.10.024</t>
  </si>
  <si>
    <t>Transporte de solo de 1ª e 2ª categoria por caminhão para distâncias superiores ao 5° km até o 10° km</t>
  </si>
  <si>
    <t>05.10.023</t>
  </si>
  <si>
    <t>Transporte de solo de 1ª e 2ª categoria por caminhão para distâncias superiores ao 3° km até o 5° km</t>
  </si>
  <si>
    <t>05.10.022</t>
  </si>
  <si>
    <t>Transporte de solo de 1ª e 2ª categoria por caminhão para distâncias superiores ao 2° km até o 3° km</t>
  </si>
  <si>
    <t>05.10.021</t>
  </si>
  <si>
    <t>Transporte de solo de 1ª e 2ª categoria por caminhão até o 2° km</t>
  </si>
  <si>
    <t>05.10.020</t>
  </si>
  <si>
    <t>Carregamento mecanizado de solo de 1ª e 2ª categoria</t>
  </si>
  <si>
    <t>05.10.010</t>
  </si>
  <si>
    <t>Transporte mecanizado de solo</t>
  </si>
  <si>
    <t>05.10</t>
  </si>
  <si>
    <t>Taxa de destinação de resíduo sólido em aterro - telhas cimento amianto</t>
  </si>
  <si>
    <t>05.09.008</t>
  </si>
  <si>
    <t>05.09.007</t>
  </si>
  <si>
    <t>05.09.006</t>
  </si>
  <si>
    <t>Taxas de recolhimento</t>
  </si>
  <si>
    <t>05.09</t>
  </si>
  <si>
    <t>Carregamento mecanizado de entulho fragmentado, com caminhão à disposição dentro da obra, até o raio de 1 km</t>
  </si>
  <si>
    <t>05.08.220</t>
  </si>
  <si>
    <t>Transporte de entulho, para distâncias superiores ao 20° km</t>
  </si>
  <si>
    <t>05.08.140</t>
  </si>
  <si>
    <t>Transporte de entulho, para distâncias superiores ao 15° km até o 20° km</t>
  </si>
  <si>
    <t>05.08.120</t>
  </si>
  <si>
    <t>Transporte de entulho, para distâncias superiores ao 10° km até o 15° km</t>
  </si>
  <si>
    <t>05.08.100</t>
  </si>
  <si>
    <t>Transporte de entulho, para distâncias superiores ao 5° km até o 10° km</t>
  </si>
  <si>
    <t>05.08.080</t>
  </si>
  <si>
    <t>Transporte de entulho, para distâncias superiores ao 3° km até o 5° km</t>
  </si>
  <si>
    <t>05.08.060</t>
  </si>
  <si>
    <t>Transporte mecanizado de material solto</t>
  </si>
  <si>
    <t>05.08</t>
  </si>
  <si>
    <t>Transporte de resíduo sólido em aterro - telhas cimento amianto Classe D</t>
  </si>
  <si>
    <t>05.07.100</t>
  </si>
  <si>
    <t>Remoção de entulho de obra com caçamba metálica - gesso e/ou drywall</t>
  </si>
  <si>
    <t>05.07.070</t>
  </si>
  <si>
    <t>Remoção de entulho de obra com caçamba metálica - material rejeitado e misturado por vegetação, isopor, manta asfáltica e lã de vidro</t>
  </si>
  <si>
    <t>05.07.060</t>
  </si>
  <si>
    <t>Remoção de entulho de obra com caçamba metálica - material volumoso e misturado por alvenaria, terra, madeira, papel, plástico e metal</t>
  </si>
  <si>
    <t>05.07.050</t>
  </si>
  <si>
    <t>Remoção de entulho separado de obra com caçamba metálica - terra, alvenaria, concreto, argamassa, madeira, papel, plástico ou metal</t>
  </si>
  <si>
    <t>Transporte comercial, carreteiro e aluguel</t>
  </si>
  <si>
    <t>05.07</t>
  </si>
  <si>
    <t>Transporte manual horizontal e/ou vertical de entulho até o local de despejo - ensacado</t>
  </si>
  <si>
    <t>Transporte de material solto</t>
  </si>
  <si>
    <t>05.04</t>
  </si>
  <si>
    <t>TRANSPORTE E MOVIMENTACAO, DENTRO E FORA DA OBRA</t>
  </si>
  <si>
    <t>05</t>
  </si>
  <si>
    <t>Retirada de placa de solo</t>
  </si>
  <si>
    <t>04.41.001</t>
  </si>
  <si>
    <t>Retirada de dispositivos viários</t>
  </si>
  <si>
    <t>04.41</t>
  </si>
  <si>
    <t>Retirada manual de paralelepípedo ou lajota de concreto, inclusive limpeza e empilhamento</t>
  </si>
  <si>
    <t>04.40.070</t>
  </si>
  <si>
    <t>Retirada manual de paralelepípedo ou lajota de concreto, inclusive limpeza, carregamento, transporte até 1 quilômetro e descarregamento</t>
  </si>
  <si>
    <t>04.40.050</t>
  </si>
  <si>
    <t>Retirada manual de guia pré-moldada, inclusive limpeza e empilhamento</t>
  </si>
  <si>
    <t>04.40.030</t>
  </si>
  <si>
    <t>Retirada de soleira ou peitoril em geral</t>
  </si>
  <si>
    <t>04.40.020</t>
  </si>
  <si>
    <t>Retirada manual de guia pré-moldada, inclusive limpeza, carregamento, transporte até 1 quilômetro e descarregamento</t>
  </si>
  <si>
    <t>04.40.010</t>
  </si>
  <si>
    <t>Retirada diversa de pecas pre-moldadas</t>
  </si>
  <si>
    <t>04.40</t>
  </si>
  <si>
    <t>Retirada de aparelho de ar condicionado portátil</t>
  </si>
  <si>
    <t>04.35.050</t>
  </si>
  <si>
    <t>Retirada de sistema e equipamento de conforto mecânico</t>
  </si>
  <si>
    <t>04.35</t>
  </si>
  <si>
    <t>Retirada de bico de sprinkler</t>
  </si>
  <si>
    <t>04.31.010</t>
  </si>
  <si>
    <t>Retirada em instalação de combate a incêndio</t>
  </si>
  <si>
    <t>04.31</t>
  </si>
  <si>
    <t>Remoção de hidrante de parede completo</t>
  </si>
  <si>
    <t>04.30.080</t>
  </si>
  <si>
    <t>Remoção de tubulação hidráulica em geral, incluindo conexões, caixas e ralos</t>
  </si>
  <si>
    <t>Remoção de condutor aparente</t>
  </si>
  <si>
    <t>04.30.040</t>
  </si>
  <si>
    <t>Remoção de calha ou rufo</t>
  </si>
  <si>
    <t>04.30.020</t>
  </si>
  <si>
    <t>Retirada em instalação hidráulica</t>
  </si>
  <si>
    <t>04.30</t>
  </si>
  <si>
    <t>Remoção de vergalhão</t>
  </si>
  <si>
    <t>04.22.200</t>
  </si>
  <si>
    <t>Remoção de tubulação elétrica embutida com diâmetro externo até 50 mm</t>
  </si>
  <si>
    <t>04.22.130</t>
  </si>
  <si>
    <t>Remoção de tubulação elétrica embutida com diâmetro externo acima de 50 mm</t>
  </si>
  <si>
    <t>04.22.120</t>
  </si>
  <si>
    <t>Remoção de tubulação elétrica aparente com diâmetro externo até 50 mm</t>
  </si>
  <si>
    <t>04.22.110</t>
  </si>
  <si>
    <t>Remoção de tubulação elétrica aparente com diâmetro externo acima de 50 mm</t>
  </si>
  <si>
    <t>04.22.100</t>
  </si>
  <si>
    <t>Remoção de transformador de potência trifásico até 225 kVA, a óleo, em poste singelo</t>
  </si>
  <si>
    <t>04.22.060</t>
  </si>
  <si>
    <t>Remoção de transformador de potencial completo (pequeno)</t>
  </si>
  <si>
    <t>04.22.050</t>
  </si>
  <si>
    <t>Remoção de transformador de potência em cabine primária</t>
  </si>
  <si>
    <t>04.22.040</t>
  </si>
  <si>
    <t>Remoção de terminal ou conector para cabos</t>
  </si>
  <si>
    <t>04.22.020</t>
  </si>
  <si>
    <t>Retirada em instalação elétrica - letra T ate o final</t>
  </si>
  <si>
    <t>04.22</t>
  </si>
  <si>
    <t>Remoção de suporte de transformador em poste singelo ou estaleiro</t>
  </si>
  <si>
    <t>04.21.300</t>
  </si>
  <si>
    <t>Remoção de soquete</t>
  </si>
  <si>
    <t>04.21.280</t>
  </si>
  <si>
    <t>Remoção de roldana</t>
  </si>
  <si>
    <t>04.21.260</t>
  </si>
  <si>
    <t>Remoção de relé</t>
  </si>
  <si>
    <t>04.21.240</t>
  </si>
  <si>
    <t>Remoção de reator para lâmpada fixo em poste</t>
  </si>
  <si>
    <t>04.21.210</t>
  </si>
  <si>
    <t>Remoção de reator para lâmpada</t>
  </si>
  <si>
    <t>04.21.200</t>
  </si>
  <si>
    <t>Remoção de quadro de distribuição, chamada ou caixa de passagem</t>
  </si>
  <si>
    <t>04.21.160</t>
  </si>
  <si>
    <t>Remoção de poste de madeira</t>
  </si>
  <si>
    <t>04.21.150</t>
  </si>
  <si>
    <t>Remoção de poste metálico</t>
  </si>
  <si>
    <t>04.21.140</t>
  </si>
  <si>
    <t>Remoção de poste de concreto</t>
  </si>
  <si>
    <t>04.21.130</t>
  </si>
  <si>
    <t>Remoção de porta de quadro ou painel</t>
  </si>
  <si>
    <t>04.21.100</t>
  </si>
  <si>
    <t>Remoção de perfilado</t>
  </si>
  <si>
    <t>04.21.060</t>
  </si>
  <si>
    <t>Remoção de pára-raios tipo cristal-valve em poste singelo ou estaleiro</t>
  </si>
  <si>
    <t>04.21.050</t>
  </si>
  <si>
    <t>Remoção de pára-raios tipo cristal-valve em cabine primária</t>
  </si>
  <si>
    <t>04.21.040</t>
  </si>
  <si>
    <t>Remoção de óleo de disjuntor ou transformador</t>
  </si>
  <si>
    <t>04.21.020</t>
  </si>
  <si>
    <t>Retirada em instalação elétrica - letra O ate S</t>
  </si>
  <si>
    <t>04.21</t>
  </si>
  <si>
    <t>Remoção de terminal modular (mufla) tripolar ou unipolar</t>
  </si>
  <si>
    <t>04.20.120</t>
  </si>
  <si>
    <t>Remoção de mão francesa</t>
  </si>
  <si>
    <t>04.20.100</t>
  </si>
  <si>
    <t>Remoção de manopla de comando de disjuntor</t>
  </si>
  <si>
    <t>04.20.080</t>
  </si>
  <si>
    <t>Remoção de luz de obstáculo</t>
  </si>
  <si>
    <t>04.20.060</t>
  </si>
  <si>
    <t>Remoção de lâmpada</t>
  </si>
  <si>
    <t>04.20.040</t>
  </si>
  <si>
    <t>Remoção de janela de ventilação, iluminação ou ventilação e iluminação padrão</t>
  </si>
  <si>
    <t>04.20.020</t>
  </si>
  <si>
    <t>Retirada em instalação elétrica - letra J ate N</t>
  </si>
  <si>
    <t>04.20</t>
  </si>
  <si>
    <t>Remoção de isolador galvanizado uso geral</t>
  </si>
  <si>
    <t>04.19.190</t>
  </si>
  <si>
    <t>Remoção de isolador tipo pino, inclusive o pino</t>
  </si>
  <si>
    <t>04.19.180</t>
  </si>
  <si>
    <t>Remoção de isolador tipo disco completo e gancho de suspensão</t>
  </si>
  <si>
    <t>04.19.160</t>
  </si>
  <si>
    <t>Remoção de isolador tipo castanha e gancho de sustentação</t>
  </si>
  <si>
    <t>04.19.140</t>
  </si>
  <si>
    <t>Remoção de interruptores, tomadas, botão de campainha ou cigarra</t>
  </si>
  <si>
    <t>04.19.120</t>
  </si>
  <si>
    <t>Remoção de gancho de sustentação de luminária em perfilado</t>
  </si>
  <si>
    <t>04.19.100</t>
  </si>
  <si>
    <t>Remoção de fundo de quadro de distribuição ou caixa de passagem</t>
  </si>
  <si>
    <t>04.19.080</t>
  </si>
  <si>
    <t>Remoção de disjuntor termomagnético</t>
  </si>
  <si>
    <t>04.19.060</t>
  </si>
  <si>
    <t>Remoção de disjuntor a seco aberto tripolar, 600 V de 800 A</t>
  </si>
  <si>
    <t>04.19.030</t>
  </si>
  <si>
    <t>Remoção de disjuntor de volume normal ou reduzido</t>
  </si>
  <si>
    <t>04.19.020</t>
  </si>
  <si>
    <t>Retirada em instalação elétrica - letra D ate I</t>
  </si>
  <si>
    <t>04.19</t>
  </si>
  <si>
    <t>Remoção de cruzeta de madeira</t>
  </si>
  <si>
    <t>04.18.470</t>
  </si>
  <si>
    <t>Remoção de cruzeta de ferro para fixação de projetores</t>
  </si>
  <si>
    <t>04.18.460</t>
  </si>
  <si>
    <t>Remoção de corrente para pendentes</t>
  </si>
  <si>
    <t>04.18.440</t>
  </si>
  <si>
    <t>Remoção de contator magnético para comando de bomba</t>
  </si>
  <si>
    <t>04.18.420</t>
  </si>
  <si>
    <t>Remoção de cordoalha ou cabo de cobre nu</t>
  </si>
  <si>
    <t>04.18.410</t>
  </si>
  <si>
    <t>Remoção de condutor especial</t>
  </si>
  <si>
    <t>04.18.400</t>
  </si>
  <si>
    <t>Remoção de condutor embutido diâmetro externo até 6,5 mm</t>
  </si>
  <si>
    <t>04.18.390</t>
  </si>
  <si>
    <t>Remoção de condutor embutido diâmetro externo acima de 6,5 mm</t>
  </si>
  <si>
    <t>04.18.380</t>
  </si>
  <si>
    <t>Remoção de condutor aparente diâmetro externo até 6,5 mm</t>
  </si>
  <si>
    <t>04.18.370</t>
  </si>
  <si>
    <t>Remoção de condutor aparente diâmetro externo acima de 6,5 mm</t>
  </si>
  <si>
    <t>04.18.360</t>
  </si>
  <si>
    <t>Remoção de condulete</t>
  </si>
  <si>
    <t>04.18.340</t>
  </si>
  <si>
    <t>Remoção de cinta de fixação de eletroduto ou sela para cruzeta em poste</t>
  </si>
  <si>
    <t>04.18.320</t>
  </si>
  <si>
    <t>Remoção de chave tipo Pacco rotativo</t>
  </si>
  <si>
    <t>04.18.290</t>
  </si>
  <si>
    <t>Remoção de chave seccionadora tripolar seca mecanismo de manobra frontal</t>
  </si>
  <si>
    <t>04.18.280</t>
  </si>
  <si>
    <t>Remoção de chave fusível indicadora tipo Matheus</t>
  </si>
  <si>
    <t>04.18.270</t>
  </si>
  <si>
    <t>Remoção de chave de ação rápida comando frontal montado em painel</t>
  </si>
  <si>
    <t>04.18.260</t>
  </si>
  <si>
    <t>Remoção de chave base de mármore ou ardósia</t>
  </si>
  <si>
    <t>04.18.250</t>
  </si>
  <si>
    <t>Remoção de chave automática da boia</t>
  </si>
  <si>
    <t>04.18.240</t>
  </si>
  <si>
    <t>Remoção de chapa de ferro para bucha de passagem</t>
  </si>
  <si>
    <t>04.18.220</t>
  </si>
  <si>
    <t>Remoção de captor de para-raios tipo Franklin</t>
  </si>
  <si>
    <t>04.18.200</t>
  </si>
  <si>
    <t>Remoção de cantoneira metálica</t>
  </si>
  <si>
    <t>04.18.180</t>
  </si>
  <si>
    <t>Remoção de caixa para transformador de corrente</t>
  </si>
  <si>
    <t>04.18.140</t>
  </si>
  <si>
    <t>Remoção de caixa para fusível ou tomada instalada em perfilado</t>
  </si>
  <si>
    <t>04.18.130</t>
  </si>
  <si>
    <t>Remoção de caixa estampada</t>
  </si>
  <si>
    <t>04.18.120</t>
  </si>
  <si>
    <t>Remoção de caixa de medição padrão completa</t>
  </si>
  <si>
    <t>04.18.090</t>
  </si>
  <si>
    <t>Remoção de caixa de entrada telefônica completa</t>
  </si>
  <si>
    <t>04.18.080</t>
  </si>
  <si>
    <t>Remoção de caixa de entrada de energia padrão residencial completa</t>
  </si>
  <si>
    <t>04.18.070</t>
  </si>
  <si>
    <t>Remoção de caixa de entrada de energia padrão medição indireta completa</t>
  </si>
  <si>
    <t>04.18.060</t>
  </si>
  <si>
    <t>Remoção de cabo de aço e esticadores de para-raios</t>
  </si>
  <si>
    <t>04.18.040</t>
  </si>
  <si>
    <t>Remoção de cabeçote em rede de telefonia</t>
  </si>
  <si>
    <t>04.18.020</t>
  </si>
  <si>
    <t>Retirada em instalação elétrica - letra C</t>
  </si>
  <si>
    <t>04.18</t>
  </si>
  <si>
    <t>Remoção de bucha de passagem para neutro</t>
  </si>
  <si>
    <t>04.17.240</t>
  </si>
  <si>
    <t>Remoção de bucha de passagem interna ou externa</t>
  </si>
  <si>
    <t>04.17.220</t>
  </si>
  <si>
    <t>Remoção de braçadeira para passagem de cordoalha</t>
  </si>
  <si>
    <t>04.17.200</t>
  </si>
  <si>
    <t>Remoção de base ou chave para fusível NH tipo unipolar</t>
  </si>
  <si>
    <t>04.17.180</t>
  </si>
  <si>
    <t>Remoção de base ou chave para fusível NH tipo tripolar</t>
  </si>
  <si>
    <t>04.17.160</t>
  </si>
  <si>
    <t>Remoção de base e haste de para-raios</t>
  </si>
  <si>
    <t>04.17.140</t>
  </si>
  <si>
    <t>Remoção de base de fusível tipo Diazed</t>
  </si>
  <si>
    <t>04.17.120</t>
  </si>
  <si>
    <t>Remoção de base de disjuntor tipo QUIK-LAG</t>
  </si>
  <si>
    <t>04.17.100</t>
  </si>
  <si>
    <t>Remoção de barramento de cobre</t>
  </si>
  <si>
    <t>04.17.080</t>
  </si>
  <si>
    <t>Remoção de suporte tipo braquet</t>
  </si>
  <si>
    <t>04.17.060</t>
  </si>
  <si>
    <t>Remoção de aparelho de iluminação ou projetor fixo em poste ou braço</t>
  </si>
  <si>
    <t>04.17.040</t>
  </si>
  <si>
    <t>Remoção de aparelho de iluminação ou projetor fixo em teto, piso ou parede</t>
  </si>
  <si>
    <t>04.17.020</t>
  </si>
  <si>
    <t>Retirada em instalação elétrica - letra A ate B</t>
  </si>
  <si>
    <t>04.17</t>
  </si>
  <si>
    <t>Retirada de esquadria em vidro</t>
  </si>
  <si>
    <t>04.14.040</t>
  </si>
  <si>
    <t>Retirada de vidro ou espelho com raspagem da massa ou retirada de baguete</t>
  </si>
  <si>
    <t>04.14.020</t>
  </si>
  <si>
    <t>Retirada de vidro</t>
  </si>
  <si>
    <t>04.14</t>
  </si>
  <si>
    <t>Retirada de isolamento térmico com material em panos</t>
  </si>
  <si>
    <t>04.13.060</t>
  </si>
  <si>
    <t>Retirada de isolamento térmico com material monolítico</t>
  </si>
  <si>
    <t>04.13.020</t>
  </si>
  <si>
    <t>Retirada de impermeabilização e afins</t>
  </si>
  <si>
    <t>04.13</t>
  </si>
  <si>
    <t>Retirada de motor de bomba de recalque</t>
  </si>
  <si>
    <t>04.12.040</t>
  </si>
  <si>
    <t>Retirada de conjunto motor-bomba</t>
  </si>
  <si>
    <t>04.12.020</t>
  </si>
  <si>
    <t>Retirada de aparelhos elétricos e hidráulicos</t>
  </si>
  <si>
    <t>04.12</t>
  </si>
  <si>
    <t>Retirada de caixa de descarga de sobrepor ou acoplada</t>
  </si>
  <si>
    <t>04.11.160</t>
  </si>
  <si>
    <t>Retirada de sifão ou metais sanitários diversos</t>
  </si>
  <si>
    <t>04.11.140</t>
  </si>
  <si>
    <t>Retirada de torneira ou chuveiro</t>
  </si>
  <si>
    <t>04.11.120</t>
  </si>
  <si>
    <t>Retirada de purificador/bebedouro</t>
  </si>
  <si>
    <t>04.11.110</t>
  </si>
  <si>
    <t>Retirada de registro ou válvula aparentes</t>
  </si>
  <si>
    <t>04.11.100</t>
  </si>
  <si>
    <t>Retirada de registro ou válvula embutidos</t>
  </si>
  <si>
    <t>04.11.080</t>
  </si>
  <si>
    <t>Retirada de complemento sanitário fixado ou de sobrepor</t>
  </si>
  <si>
    <t>04.11.060</t>
  </si>
  <si>
    <t>Retirada de complemento sanitário chumbado</t>
  </si>
  <si>
    <t>04.11.040</t>
  </si>
  <si>
    <t>Retirada de bancada incluindo pertences</t>
  </si>
  <si>
    <t>04.11.030</t>
  </si>
  <si>
    <t>Retirada de aparelhos, metais sanitários e registro</t>
  </si>
  <si>
    <t>04.11</t>
  </si>
  <si>
    <t>Retirada de peça ou acessório complementar em geral de esquadria</t>
  </si>
  <si>
    <t>04.10.080</t>
  </si>
  <si>
    <t>Retirada de dobradiça</t>
  </si>
  <si>
    <t>04.10.060</t>
  </si>
  <si>
    <t>Retirada de fechadura ou fecho de sobrepor</t>
  </si>
  <si>
    <t>04.10.040</t>
  </si>
  <si>
    <t>Retirada de fechadura ou fecho de embutir</t>
  </si>
  <si>
    <t>04.10.020</t>
  </si>
  <si>
    <t>Retirada de ferragens e acessórios para esquadrias</t>
  </si>
  <si>
    <t>04.10</t>
  </si>
  <si>
    <t>Retirada de entelamento metálico em geral</t>
  </si>
  <si>
    <t>04.09.160</t>
  </si>
  <si>
    <t>Retirada de poste ou sistema de sustentação para alambrado ou fechamento</t>
  </si>
  <si>
    <t>04.09.140</t>
  </si>
  <si>
    <t>Retirada de escada de marinheiro com ou sem guarda-corpo</t>
  </si>
  <si>
    <t>04.09.120</t>
  </si>
  <si>
    <t>Retirada de guarda-corpo ou gradil em geral</t>
  </si>
  <si>
    <t>04.09.100</t>
  </si>
  <si>
    <t>Retirada de batente, corrimão ou peças lineares metálicas, fixados</t>
  </si>
  <si>
    <t>04.09.080</t>
  </si>
  <si>
    <t>Retirada de batente, corrimão ou peças lineares metálicas, chumbados</t>
  </si>
  <si>
    <t>04.09.060</t>
  </si>
  <si>
    <t>Retirada de folha de esquadria metálica</t>
  </si>
  <si>
    <t>04.09.040</t>
  </si>
  <si>
    <t>Retirada de esquadria metálica em geral</t>
  </si>
  <si>
    <t>04.09.020</t>
  </si>
  <si>
    <t>Retirada de esquadria e elementos metálicos</t>
  </si>
  <si>
    <t>04.09</t>
  </si>
  <si>
    <t>Retirada de armário em madeira ou metal</t>
  </si>
  <si>
    <t>04.08.100</t>
  </si>
  <si>
    <t>Retirada de elemento em madeira e sistema de fixação tipo quadro, lousa, etc.</t>
  </si>
  <si>
    <t>04.08.080</t>
  </si>
  <si>
    <t>Retirada de batente com guarnição e peças lineares em madeira, chumbados</t>
  </si>
  <si>
    <t>04.08.060</t>
  </si>
  <si>
    <t>Retirada de guarnição, moldura e peças lineares em madeira, fixadas</t>
  </si>
  <si>
    <t>04.08.040</t>
  </si>
  <si>
    <t>Retirada de folha de esquadria em madeira</t>
  </si>
  <si>
    <t>04.08.020</t>
  </si>
  <si>
    <t>Retirada de esquadria e elemento de madeira</t>
  </si>
  <si>
    <t>04.08</t>
  </si>
  <si>
    <t>Retirada de sistema de fixação ou tarugamento de forro</t>
  </si>
  <si>
    <t>04.07.060</t>
  </si>
  <si>
    <t>Retirada de forro qualquer em placas ou tiras apoiadas</t>
  </si>
  <si>
    <t>04.07.040</t>
  </si>
  <si>
    <t>Retirada de forro qualquer em placas ou tiras fixadas</t>
  </si>
  <si>
    <t>04.07.020</t>
  </si>
  <si>
    <t>Retirada de forro, brise e fachada</t>
  </si>
  <si>
    <t>04.07</t>
  </si>
  <si>
    <t>Retirada de piso elevado telescópico metálico, inclusive estrutura de sustentação</t>
  </si>
  <si>
    <t>04.06.100</t>
  </si>
  <si>
    <t>Retirada de rodapé inclusive cordão em material sintético</t>
  </si>
  <si>
    <t>04.06.060</t>
  </si>
  <si>
    <t>Retirada de degrau em material sintético assentado a cola</t>
  </si>
  <si>
    <t>04.06.040</t>
  </si>
  <si>
    <t>Retirada de piso em material sintético assentado a cola</t>
  </si>
  <si>
    <t>04.06.020</t>
  </si>
  <si>
    <t>Retirada de revestimento em lambris metálicos</t>
  </si>
  <si>
    <t>04.06.010</t>
  </si>
  <si>
    <t>Retirada de revestimentos sintéticos e metálicos</t>
  </si>
  <si>
    <t>04.06</t>
  </si>
  <si>
    <t>Retirada de rodapé inclusive cordão em madeira</t>
  </si>
  <si>
    <t>04.05.100</t>
  </si>
  <si>
    <t>Retirada de degrau em madeira</t>
  </si>
  <si>
    <t>04.05.080</t>
  </si>
  <si>
    <t>Retirada de soalho inclusive vigamento</t>
  </si>
  <si>
    <t>04.05.060</t>
  </si>
  <si>
    <t>Retirada de soalho somente o tablado</t>
  </si>
  <si>
    <t>04.05.040</t>
  </si>
  <si>
    <t>Retirada de piso em tacos de madeira</t>
  </si>
  <si>
    <t>04.05.020</t>
  </si>
  <si>
    <t>Retirada de revestimento em lambris de madeira</t>
  </si>
  <si>
    <t>04.05.010</t>
  </si>
  <si>
    <t>Retirada de revestimentos em madeira</t>
  </si>
  <si>
    <t>04.05</t>
  </si>
  <si>
    <t>Retirada de rodapé em pedra, granito ou mármore</t>
  </si>
  <si>
    <t>04.04.060</t>
  </si>
  <si>
    <t>Retirada de degrau em pedra, granito ou mármore</t>
  </si>
  <si>
    <t>04.04.040</t>
  </si>
  <si>
    <t>Retirada de soleira ou peitoril em pedra, granito ou mármore</t>
  </si>
  <si>
    <t>04.04.030</t>
  </si>
  <si>
    <t>Retirada de revestimento em pedra, granito ou mármore, em piso</t>
  </si>
  <si>
    <t>04.04.020</t>
  </si>
  <si>
    <t>Retirada de revestimento em pedra, granito ou mármore, em parede ou fachada</t>
  </si>
  <si>
    <t>04.04.010</t>
  </si>
  <si>
    <t>Retirada de revestimento em pedra e blocos maciços</t>
  </si>
  <si>
    <t>04.04</t>
  </si>
  <si>
    <t>Retirada de domo de acrílico, inclusive perfis metálicos de fixação</t>
  </si>
  <si>
    <t>04.03.090</t>
  </si>
  <si>
    <t>Retirada de cumeeira, espigão ou rufo perfil qualquer</t>
  </si>
  <si>
    <t>04.03.080</t>
  </si>
  <si>
    <t>Retirada de cumeeira ou espigão em barro</t>
  </si>
  <si>
    <t>04.03.060</t>
  </si>
  <si>
    <t>Retirada de telhamento em barro</t>
  </si>
  <si>
    <t>04.03.020</t>
  </si>
  <si>
    <t>Retirada de telhamento e proteção</t>
  </si>
  <si>
    <t>04.03</t>
  </si>
  <si>
    <t>04.02.140</t>
  </si>
  <si>
    <t>Retirada de estrutura em madeira pontaletada - telhas perfil qualquer</t>
  </si>
  <si>
    <t>04.02.110</t>
  </si>
  <si>
    <t>Retirada de estrutura em madeira pontaletada - telhas de barro</t>
  </si>
  <si>
    <t>04.02.090</t>
  </si>
  <si>
    <t>Retirada de estrutura em madeira tesoura - telhas perfil qualquer</t>
  </si>
  <si>
    <t>04.02.070</t>
  </si>
  <si>
    <t>Retirada de estrutura em madeira tesoura - telhas de barro</t>
  </si>
  <si>
    <t>04.02.050</t>
  </si>
  <si>
    <t>Retirada de peças lineares em madeira com seção superior a 60 cm²</t>
  </si>
  <si>
    <t>04.02.030</t>
  </si>
  <si>
    <t>Retirada de elementos de estrutura (concreto, ferro, alumínio e madeira)</t>
  </si>
  <si>
    <t>04.02</t>
  </si>
  <si>
    <t>Retirada de cerca</t>
  </si>
  <si>
    <t>04.01.100</t>
  </si>
  <si>
    <t>Retirada de barreira de proteção com arame de alta segurança, simples ou duplo</t>
  </si>
  <si>
    <t>04.01.090</t>
  </si>
  <si>
    <t>Retirada de fechamento em placas pré-moldadas, inclusive pilares</t>
  </si>
  <si>
    <t>04.01.080</t>
  </si>
  <si>
    <t>Retirada de divisória em placa de concreto, granito, granilite ou mármore</t>
  </si>
  <si>
    <t>04.01.060</t>
  </si>
  <si>
    <t>Retirada de divisória em placa de madeira ou fibrocimento com montantes metálicos</t>
  </si>
  <si>
    <t>04.01.040</t>
  </si>
  <si>
    <t>Retirada de divisória em placa de madeira ou fibrocimento tarugada</t>
  </si>
  <si>
    <t>04.01.020</t>
  </si>
  <si>
    <t>Retirada de fechamento e elemento divisor</t>
  </si>
  <si>
    <t>04.01</t>
  </si>
  <si>
    <t>RETIRADA COM PROVAVEL REAPROVEITAMENTO</t>
  </si>
  <si>
    <t>04</t>
  </si>
  <si>
    <t>Remoção de tacha/tachões</t>
  </si>
  <si>
    <t>03.16.011</t>
  </si>
  <si>
    <t>Remoção de sinalização horizontal existente</t>
  </si>
  <si>
    <t>03.16.010</t>
  </si>
  <si>
    <t>Remoção de sinalização horizontal</t>
  </si>
  <si>
    <t>03.16</t>
  </si>
  <si>
    <t>Remoção de pintura em massa com lixamento</t>
  </si>
  <si>
    <t>03.10.140</t>
  </si>
  <si>
    <t>Remoção de pintura em massa com produtos químicos</t>
  </si>
  <si>
    <t>03.10.120</t>
  </si>
  <si>
    <t>Remoção de pintura em superfícies de madeira e/ou metálicas com lixamento</t>
  </si>
  <si>
    <t>03.10.100</t>
  </si>
  <si>
    <t>Remoção de pintura em superfícies de madeira e/ou metálicas com produtos químicos</t>
  </si>
  <si>
    <t>03.10.080</t>
  </si>
  <si>
    <t>Remoção de pintura em rodapé, baguete ou moldura com produto químico</t>
  </si>
  <si>
    <t>03.10.040</t>
  </si>
  <si>
    <t>Remoção de pintura em rodapé, baguete ou moldura com lixa</t>
  </si>
  <si>
    <t>03.10.020</t>
  </si>
  <si>
    <t>Remoção de pintura</t>
  </si>
  <si>
    <t>03.10</t>
  </si>
  <si>
    <t>Remoção manual de junta de dilatação ou retração, inclusive apoio</t>
  </si>
  <si>
    <t>03.09.060</t>
  </si>
  <si>
    <t>Demolição manual de argamassa regularizante, isolante ou protetora e papel Kraft</t>
  </si>
  <si>
    <t>03.09.040</t>
  </si>
  <si>
    <t>Demolição manual de camada impermeabilizante</t>
  </si>
  <si>
    <t>03.09.020</t>
  </si>
  <si>
    <t>Demolição de impermeabilização e afins</t>
  </si>
  <si>
    <t>03.09</t>
  </si>
  <si>
    <t>Demolição manual de painéis divisórias, inclusive montantes metálicos</t>
  </si>
  <si>
    <t>03.08.200</t>
  </si>
  <si>
    <t>Demolição manual de forro em gesso, inclusive sistema de fixação</t>
  </si>
  <si>
    <t>03.08.060</t>
  </si>
  <si>
    <t>Demolição manual de forro qualquer, inclusive sistema de fixação/tarugamento</t>
  </si>
  <si>
    <t>03.08.040</t>
  </si>
  <si>
    <t>Demolição manual de forro em estuque, inclusive sistema de fixação/tarugamento</t>
  </si>
  <si>
    <t>03.08.020</t>
  </si>
  <si>
    <t>Demolição de forro / divisórias</t>
  </si>
  <si>
    <t>03.08</t>
  </si>
  <si>
    <t>Fresagem de pavimento asfáltico com espessura até 5 cm, inclusive remoção do material fresado até 10 quilômetros e varrição</t>
  </si>
  <si>
    <t>03.07.080</t>
  </si>
  <si>
    <t>Fresagem de pavimento asfáltico com espessura até 5 cm, inclusive acomodação do material</t>
  </si>
  <si>
    <t>03.07.070</t>
  </si>
  <si>
    <t>Fresagem de pavimento asfáltico com espessura até 5 cm, inclusive carregamento, transporte até 1 quilômetro e descarregamento</t>
  </si>
  <si>
    <t>03.07.050</t>
  </si>
  <si>
    <t>Demolição (levantamento) mecanizada de pavimento asfáltico, inclusive fragmentação e acomodação do material</t>
  </si>
  <si>
    <t>03.07.030</t>
  </si>
  <si>
    <t>Demolição (levantamento) mecanizada de pavimento asfáltico, inclusive carregamento, transporte até 1 quilômetro e descarregamento</t>
  </si>
  <si>
    <t>03.07.010</t>
  </si>
  <si>
    <t>Demolição de revestimento asfáltico</t>
  </si>
  <si>
    <t>03.07</t>
  </si>
  <si>
    <t>Desmonte (levantamento) mecanizado de pavimento em paralelepípedo ou lajota de concreto, inclusive acomodação do material</t>
  </si>
  <si>
    <t>03.06.060</t>
  </si>
  <si>
    <t>Desmonte (levantamento) mecanizado de pavimento em paralelepípedo ou lajota de concreto, inclusive carregamento, transporte até 1 quilômetro e descarregamento</t>
  </si>
  <si>
    <t>03.06.050</t>
  </si>
  <si>
    <t>Demolição de revestimento em pedra e blocos maciços</t>
  </si>
  <si>
    <t>03.06</t>
  </si>
  <si>
    <t>Demolição manual de revestimento sintético, incluindo a base</t>
  </si>
  <si>
    <t>03.05.020</t>
  </si>
  <si>
    <t>Demolição de revestimento sintético</t>
  </si>
  <si>
    <t>03.05</t>
  </si>
  <si>
    <t>Demolição manual de rodapé, soleira ou peitoril, em material cerâmico e/ou ladrilho hidráulico, incluindo a base</t>
  </si>
  <si>
    <t>03.04.040</t>
  </si>
  <si>
    <t>Demolição manual de revestimento em ladrilho hidráulico, incluindo a base</t>
  </si>
  <si>
    <t>03.04.030</t>
  </si>
  <si>
    <t>Demolição manual de revestimento cerâmico, incluindo a base</t>
  </si>
  <si>
    <t>03.04.020</t>
  </si>
  <si>
    <t>Demolição de revestimento cerâmico e ladrilho hidráulico</t>
  </si>
  <si>
    <t>03.04</t>
  </si>
  <si>
    <t>Demolição manual de revestimento em massa de piso</t>
  </si>
  <si>
    <t>03.03.060</t>
  </si>
  <si>
    <t>Demolição manual de revestimento em massa de parede ou teto</t>
  </si>
  <si>
    <t>03.03.040</t>
  </si>
  <si>
    <t>Apicoamento manual de piso, parede ou teto</t>
  </si>
  <si>
    <t>03.03.020</t>
  </si>
  <si>
    <t>Demolição de revestimento em massa</t>
  </si>
  <si>
    <t>03.03</t>
  </si>
  <si>
    <t>Demolição manual de alvenaria de elevação ou elemento vazado, incluindo revestimento</t>
  </si>
  <si>
    <t>Demolição manual de alvenaria de fundação/embasamento</t>
  </si>
  <si>
    <t>03.02.020</t>
  </si>
  <si>
    <t>Demolição de alvenaria</t>
  </si>
  <si>
    <t>03.02</t>
  </si>
  <si>
    <t>Demolição mecanizada de sarjeta ou sarjetão, inclusive fragmentação e acomodação do material</t>
  </si>
  <si>
    <t>03.01.270</t>
  </si>
  <si>
    <t>Demolição mecanizada de sarjeta ou sarjetão, inclusive fragmentação, carregamento, transporte até 1 quilômetro e descarregamento</t>
  </si>
  <si>
    <t>03.01.260</t>
  </si>
  <si>
    <t>Demolição mecanizada de pavimento ou piso em concreto, inclusive fragmentação e acomodação do material</t>
  </si>
  <si>
    <t>03.01.250</t>
  </si>
  <si>
    <t>Demolição mecanizada de pavimento ou piso em concreto, inclusive fragmentação, carregamento, transporte até 1 quilômetro e descarregamento</t>
  </si>
  <si>
    <t>03.01.240</t>
  </si>
  <si>
    <t>Demolição mecanizada de concreto simples, inclusive fragmentação e acomodação do material</t>
  </si>
  <si>
    <t>03.01.230</t>
  </si>
  <si>
    <t>Demolição mecanizada de concreto simples, inclusive fragmentação, carregamento, transporte até 1 quilômetro e descarregamento</t>
  </si>
  <si>
    <t>03.01.220</t>
  </si>
  <si>
    <t>Demolição mecanizada de concreto armado, inclusive fragmentação e acomodação do material</t>
  </si>
  <si>
    <t>03.01.210</t>
  </si>
  <si>
    <t>Demolição mecanizada de concreto armado, inclusive fragmentação, carregamento, transporte até 1 quilômetro e descarregamento</t>
  </si>
  <si>
    <t>03.01.200</t>
  </si>
  <si>
    <t>Demolição manual de lajes pré-moldadas, incluindo revestimento</t>
  </si>
  <si>
    <t>03.01.060</t>
  </si>
  <si>
    <t>Demolição manual de concreto simples</t>
  </si>
  <si>
    <t>03.01.020</t>
  </si>
  <si>
    <t>Demolição de concreto, lastro, mistura e afins</t>
  </si>
  <si>
    <t>03.01</t>
  </si>
  <si>
    <t>DEMOLICAO SEM REAPROVEITAMENTO</t>
  </si>
  <si>
    <t>03</t>
  </si>
  <si>
    <t>Locação de vias, calçadas, tanques e lagoas</t>
  </si>
  <si>
    <t>02.10.060</t>
  </si>
  <si>
    <t>Locação para muros, cercas e alambrados</t>
  </si>
  <si>
    <t>02.10.050</t>
  </si>
  <si>
    <t>Locação de rede de canalização</t>
  </si>
  <si>
    <t>02.10.040</t>
  </si>
  <si>
    <t>Locação de obra de edificação</t>
  </si>
  <si>
    <t>02.10.020</t>
  </si>
  <si>
    <t>Locação de obra</t>
  </si>
  <si>
    <t>02.10</t>
  </si>
  <si>
    <t>Corte e derrubada de eucalipto (1° corte) - idade acima de 4 anos</t>
  </si>
  <si>
    <t>02.09.160</t>
  </si>
  <si>
    <t>Corte e derrubada de eucalipto (1° corte) - idade até 4 anos</t>
  </si>
  <si>
    <t>02.09.150</t>
  </si>
  <si>
    <t>Limpeza mecanizada do terreno, inclusive troncos com diâmetro acima de 15 cm até 50 cm, com caminhão à disposição dentro da obra, até o raio de 1 km</t>
  </si>
  <si>
    <t>02.09.130</t>
  </si>
  <si>
    <t>Limpeza mecanizada do terreno, inclusive troncos até 15 cm de diâmetro, com caminhão à disposição dentro e fora da obra, com transporte no raio de até 1 km</t>
  </si>
  <si>
    <t>02.09.040</t>
  </si>
  <si>
    <t>Limpeza manual do terreno, inclusive troncos até 5 cm de diâmetro, com caminhão à disposição dentro da obra, até o raio de 1 km</t>
  </si>
  <si>
    <t>02.09.030</t>
  </si>
  <si>
    <t>Limpeza de terreno</t>
  </si>
  <si>
    <t>02.09</t>
  </si>
  <si>
    <t>Placa em lona com impressão digital e estrutura em madeira</t>
  </si>
  <si>
    <t>02.08.050</t>
  </si>
  <si>
    <t>Placa em lona com impressão digital e requadro em metalon</t>
  </si>
  <si>
    <t>02.08.040</t>
  </si>
  <si>
    <t>Placa de identificação para obra</t>
  </si>
  <si>
    <t>02.08.020</t>
  </si>
  <si>
    <t>Sinalização de obra</t>
  </si>
  <si>
    <t>02.08</t>
  </si>
  <si>
    <t>Locação de plataforma elevatória articulada, com altura aproximada de 20 m, capacidade de carga de 227 kg, diesel</t>
  </si>
  <si>
    <t>02.06.040</t>
  </si>
  <si>
    <t>Locação de plataforma elevatória articulada, com altura aproximada de 12,5m, capacidade de carga de 227 kg, elétrica</t>
  </si>
  <si>
    <t>02.06.030</t>
  </si>
  <si>
    <t>Alocação de equipe, equipamento e ferramental</t>
  </si>
  <si>
    <t>02.06</t>
  </si>
  <si>
    <t>M2MES</t>
  </si>
  <si>
    <t>Andaime tubular fachadeiro com piso metálico e sapatas ajustáveis</t>
  </si>
  <si>
    <t>02.05.212</t>
  </si>
  <si>
    <t>Andaime torre metálico (1,5 x 1,5 m) com piso metálico</t>
  </si>
  <si>
    <t>02.05.202</t>
  </si>
  <si>
    <t>Balancim elétrico tipo plataforma para transporte vertical, com altura até 60 m</t>
  </si>
  <si>
    <t>02.05.195</t>
  </si>
  <si>
    <t>Montagem e desmontagem de andaime tubular fachadeiro com altura superior a 10 m</t>
  </si>
  <si>
    <t>02.05.100</t>
  </si>
  <si>
    <t>Montagem e desmontagem de andaime tubular fachadeiro com altura até 10 m</t>
  </si>
  <si>
    <t>02.05.090</t>
  </si>
  <si>
    <t>Montagem e desmontagem de andaime torre metálica com altura superior a 10 m</t>
  </si>
  <si>
    <t>02.05.080</t>
  </si>
  <si>
    <t>Montagem e desmontagem de andaime torre metálica com altura até 10 m</t>
  </si>
  <si>
    <t>02.05.060</t>
  </si>
  <si>
    <t>Andaime e balancim</t>
  </si>
  <si>
    <t>02.05</t>
  </si>
  <si>
    <t>Proteção em madeira e lona plástica para equipamento mecânico ou informática - para obras de reforma</t>
  </si>
  <si>
    <t>02.03.500</t>
  </si>
  <si>
    <t>Tapume fixo em painel OSB - espessura 12 mm</t>
  </si>
  <si>
    <t>02.03.270</t>
  </si>
  <si>
    <t>Tapume fixo em painel OSB - espessura 10 mm</t>
  </si>
  <si>
    <t>02.03.260</t>
  </si>
  <si>
    <t>Proteção de piso com tecido de aniagem e gesso</t>
  </si>
  <si>
    <t>02.03.240</t>
  </si>
  <si>
    <t>Locação de quadros metálicos para plataforma de proteção, inclusive o madeiramento</t>
  </si>
  <si>
    <t>02.03.200</t>
  </si>
  <si>
    <t>Tapume fixo para fechamento de áreas, com portão</t>
  </si>
  <si>
    <t>02.03.120</t>
  </si>
  <si>
    <t>Tapume móvel para fechamento de áreas</t>
  </si>
  <si>
    <t>02.03.110</t>
  </si>
  <si>
    <t>Fechamento provisório de vãos em chapa de madeira compensada</t>
  </si>
  <si>
    <t>02.03.080</t>
  </si>
  <si>
    <t>Proteção de fachada com tela de nylon</t>
  </si>
  <si>
    <t>02.03.060</t>
  </si>
  <si>
    <t>Proteção de superfícies em geral com plástico bolha</t>
  </si>
  <si>
    <t>02.03.030</t>
  </si>
  <si>
    <t>Tapume, vedação e proteções diversas</t>
  </si>
  <si>
    <t>02.03</t>
  </si>
  <si>
    <t>Locação de container tipo guarita - área mínima de 4,60 m²</t>
  </si>
  <si>
    <t>02.02.160</t>
  </si>
  <si>
    <t>Locação de container tipo depósito - área mínima de 13,80 m²</t>
  </si>
  <si>
    <t>02.02.150</t>
  </si>
  <si>
    <t>Locação de container tipo sanitário com 2 vasos sanitários, 2 lavatórios, 2 mictórios e 4 pontos para chuveiro - área mínima de 13,80 m²</t>
  </si>
  <si>
    <t>02.02.140</t>
  </si>
  <si>
    <t>Locação de container tipo escritório com 1 vaso sanitário, 1 lavatório e 1 ponto para chuveiro - área mínima de 13,80 m²</t>
  </si>
  <si>
    <t>02.02.130</t>
  </si>
  <si>
    <t>Locação de container tipo alojamento - área mínima de 13,80 m²</t>
  </si>
  <si>
    <t>02.02.120</t>
  </si>
  <si>
    <t>Container</t>
  </si>
  <si>
    <t>02.02</t>
  </si>
  <si>
    <t>Desmobilização de construção provisória</t>
  </si>
  <si>
    <t>02.01.200</t>
  </si>
  <si>
    <t>Banheiro químico modelo Standard, com manutenção conforme exigências da CETESB</t>
  </si>
  <si>
    <t>02.01.180</t>
  </si>
  <si>
    <t>Sanitário/vestiário provisório em alvenaria</t>
  </si>
  <si>
    <t>02.01.171</t>
  </si>
  <si>
    <t>Construção provisória em madeira - fornecimento e montagem</t>
  </si>
  <si>
    <t>02.01.021</t>
  </si>
  <si>
    <t>Construção provisória</t>
  </si>
  <si>
    <t>02.01</t>
  </si>
  <si>
    <t>INICIO, APOIO E ADMINISTRACAO DA OBRA</t>
  </si>
  <si>
    <t>02</t>
  </si>
  <si>
    <t>Parecer técnico junto a CETESB</t>
  </si>
  <si>
    <t>01.28.620</t>
  </si>
  <si>
    <t>Outorga de direito de uso para poço profundo</t>
  </si>
  <si>
    <t>01.28.610</t>
  </si>
  <si>
    <t>Licença de perfuração para poço profundo</t>
  </si>
  <si>
    <t>01.28.600</t>
  </si>
  <si>
    <t>Lacre do poço profundo (tampa)</t>
  </si>
  <si>
    <t>01.28.590</t>
  </si>
  <si>
    <t>Laje de proteção em concreto armado para poço profundo (área mínimo de 3,00 m²)</t>
  </si>
  <si>
    <t>01.28.580</t>
  </si>
  <si>
    <t>01.28.570</t>
  </si>
  <si>
    <t>Centralizador de coluna para poço profundo, diâmetro de 4" ou 6"</t>
  </si>
  <si>
    <t>01.28.560</t>
  </si>
  <si>
    <t>Análise físico-química e bacteriológica da água para poço profundo</t>
  </si>
  <si>
    <t>01.28.550</t>
  </si>
  <si>
    <t>01.28.540</t>
  </si>
  <si>
    <t>Ensaio de recuperação de nível para poço profundo</t>
  </si>
  <si>
    <t>01.28.530</t>
  </si>
  <si>
    <t>Ensaio de vazão escalonado para poço profundo</t>
  </si>
  <si>
    <t>01.28.520</t>
  </si>
  <si>
    <t>Ensaio de vazão (bombeamento) para poço profundo, com bomba submersa</t>
  </si>
  <si>
    <t>01.28.510</t>
  </si>
  <si>
    <t>Limpeza e desenvolvimento do poço profundo</t>
  </si>
  <si>
    <t>01.28.500</t>
  </si>
  <si>
    <t>01.28.490</t>
  </si>
  <si>
    <t>Perfilagem elétrica de poço profundo</t>
  </si>
  <si>
    <t>01.28.480</t>
  </si>
  <si>
    <t>Perfilagem ótica (filmagem / endoscopia) para poço profundo</t>
  </si>
  <si>
    <t>01.28.470</t>
  </si>
  <si>
    <t>Pré-filtro tipo Jacareí para poço profundo</t>
  </si>
  <si>
    <t>01.28.460</t>
  </si>
  <si>
    <t>Pré-filtro tipo pérola para poço profundo</t>
  </si>
  <si>
    <t>01.28.450</t>
  </si>
  <si>
    <t>Filtro galvanizado tipo NOLD para poço profundo, diâmetro de 6" (150 mm)</t>
  </si>
  <si>
    <t>01.28.440</t>
  </si>
  <si>
    <t>Filtro espiralado em aço inoxidável reforçado para poço profundo, diâmetro de 6" (152,40 mm)</t>
  </si>
  <si>
    <t>01.28.430</t>
  </si>
  <si>
    <t>Filtro espiralado galvanizado reforçado para poço profundo, diâmetro de 6" (152,40 mm)</t>
  </si>
  <si>
    <t>01.28.420</t>
  </si>
  <si>
    <t>Filtro espiralado galvanizado simples (standard) para poço profundo, diâmetro de 6" (152,40 mm)</t>
  </si>
  <si>
    <t>01.28.410</t>
  </si>
  <si>
    <t>Filtro PVC geomecânico nervurado tipo reforçado para poço profundo, diâmetro de 8" (200 mm)</t>
  </si>
  <si>
    <t>01.28.400</t>
  </si>
  <si>
    <t>Filtro PVC geomecânico nervurado tipo standard para poço profundo, diâmetro de 6" (150 mm)</t>
  </si>
  <si>
    <t>01.28.390</t>
  </si>
  <si>
    <t>Revestimento da boca de poço profundo tubo chapa 3/16", diâmetro de 20"</t>
  </si>
  <si>
    <t>01.28.380</t>
  </si>
  <si>
    <t>Revestimento da boca de poço profundo tubo chapa 3/16", diâmetro de 16"</t>
  </si>
  <si>
    <t>01.28.370</t>
  </si>
  <si>
    <t>Revestimento da boca de poço profundo tubo chapa 3/16", diâmetro de 14"</t>
  </si>
  <si>
    <t>01.28.360</t>
  </si>
  <si>
    <t>Revestimento da boca de poço profundo tubo chapa 3/16", diâmetro de 12"</t>
  </si>
  <si>
    <t>01.28.350</t>
  </si>
  <si>
    <t>Revestimento interno de poço profundo tubo de aço preto liso calandrado, diâmetro de 16" (406,40 mm)</t>
  </si>
  <si>
    <t>01.28.310</t>
  </si>
  <si>
    <t>Revestimento interno de poço profundo tubo preto DIN 2440, diâmetro de 8" (200 mm)</t>
  </si>
  <si>
    <t>01.28.300</t>
  </si>
  <si>
    <t>Revestimento interno de poço profundo tubo preto DIN 2440, diâmetro de 6" (150 mm)</t>
  </si>
  <si>
    <t>01.28.290</t>
  </si>
  <si>
    <t>Revestimento interno de poço profundo tubo de aço preto, diâmetro de 6" (152,40 mm)</t>
  </si>
  <si>
    <t>01.28.280</t>
  </si>
  <si>
    <t>Revestimento interno de poço profundo tubo PVC geomecânico nervurado reforçado, diâmetro de 8" (200 mm)</t>
  </si>
  <si>
    <t>01.28.270</t>
  </si>
  <si>
    <t>Revestimento interno de poço profundo tubo PVC geomecânico nervurado standard, diâmetro de 6" (150 mm)</t>
  </si>
  <si>
    <t>01.28.260</t>
  </si>
  <si>
    <t>Revestimento interno de poço profundo tubo liso em aço galvanizado, diâmetro de 6" (152,40 mm) - união solda</t>
  </si>
  <si>
    <t>01.28.250</t>
  </si>
  <si>
    <t>01.28.240</t>
  </si>
  <si>
    <t>01.28.230</t>
  </si>
  <si>
    <t>01.28.220</t>
  </si>
  <si>
    <t>01.28.210</t>
  </si>
  <si>
    <t>01.28.200</t>
  </si>
  <si>
    <t>01.28.190</t>
  </si>
  <si>
    <t>Perfuração rotativa para poço profundo em rocha alterada (basalto alterado), diâmetro de 12" (300 mm)</t>
  </si>
  <si>
    <t>01.28.180</t>
  </si>
  <si>
    <t>Perfuração rotativa para poço profundo em rocha alterada (basalto alterado), diâmetro de 10" (250 mm)</t>
  </si>
  <si>
    <t>01.28.170</t>
  </si>
  <si>
    <t>Perfuração rotativa para poço profundo em rocha alterada (basalto alterado), diâmetro de 8" (200 mm)</t>
  </si>
  <si>
    <t>01.28.160</t>
  </si>
  <si>
    <t>01.28.150</t>
  </si>
  <si>
    <t>Perfuração roto-pneumática para poço profundo em rocha metassedimentar em geral, diâmetro de 12 1/4" (311,15 mm)</t>
  </si>
  <si>
    <t>01.28.140</t>
  </si>
  <si>
    <t>01.28.130</t>
  </si>
  <si>
    <t>Perfuração rotativa para poço profundo em aluvião, arenito, ou solos sedimentados em geral, diâmetro de 26" (650 mm)</t>
  </si>
  <si>
    <t>01.28.120</t>
  </si>
  <si>
    <t>Perfuração rotativa para poço profundo em aluvião, arenito, ou solos sedimentados em geral, diâmetro de 22" (550 mm)</t>
  </si>
  <si>
    <t>01.28.110</t>
  </si>
  <si>
    <t>Perfuração rotativa para poço profundo em aluvião, arenito, ou solos sedimentados em geral, diâmetro de 20" (500 mm)</t>
  </si>
  <si>
    <t>01.28.100</t>
  </si>
  <si>
    <t>Perfuração rotativa para poço profundo em aluvião, arenito, ou solos sedimentados em geral, diâmetro de 18" (450 mm)</t>
  </si>
  <si>
    <t>01.28.090</t>
  </si>
  <si>
    <t>Perfuração rotativa para poço profundo em aluvião, arenito, ou solos sedimentados em geral, diâmetro de 16" (400 mm)</t>
  </si>
  <si>
    <t>01.28.080</t>
  </si>
  <si>
    <t>Perfuração rotativa para poço profundo em aluvião, arenito, ou solos sedimentados em geral, diâmetro de 14" (350 mm)</t>
  </si>
  <si>
    <t>01.28.070</t>
  </si>
  <si>
    <t>Perfuração rotativa para poço profundo em aluvião, arenito, ou solos sedimentados em geral, diâmetro de 12" (300 mm)</t>
  </si>
  <si>
    <t>01.28.060</t>
  </si>
  <si>
    <t>Perfuração rotativa para poço profundo em aluvião, arenito, ou solos sedimentados em geral, diâmetro de 10" (250 mm)</t>
  </si>
  <si>
    <t>01.28.050</t>
  </si>
  <si>
    <t>Perfuração rotativa para poço profundo em camadas de solos sedimentares, diâmetro de 8 1/2" (215,90 mm)</t>
  </si>
  <si>
    <t>01.28.040</t>
  </si>
  <si>
    <t>01.28.030</t>
  </si>
  <si>
    <t>01.28.020</t>
  </si>
  <si>
    <t>01.28.010</t>
  </si>
  <si>
    <t>Poço profundo</t>
  </si>
  <si>
    <t>01.28</t>
  </si>
  <si>
    <t>Estudo de impacto de vizinhança, em área urbana até 10.000 m²</t>
  </si>
  <si>
    <t>01.27.091</t>
  </si>
  <si>
    <t>Laudo de autodepuração</t>
  </si>
  <si>
    <t>01.27.071</t>
  </si>
  <si>
    <t>Projeto e implementação de monitoramento da fauna durante a obra</t>
  </si>
  <si>
    <t>01.27.061</t>
  </si>
  <si>
    <t>Laudo de caracterização da fauna associada à flora</t>
  </si>
  <si>
    <t>01.27.051</t>
  </si>
  <si>
    <t>Laudo de caracterização de vegetação</t>
  </si>
  <si>
    <t>01.27.041</t>
  </si>
  <si>
    <t>Projeto e implementação de controle ambiental de obra</t>
  </si>
  <si>
    <t>01.27.031</t>
  </si>
  <si>
    <t>Projeto e implementação de educação ambiental</t>
  </si>
  <si>
    <t>01.27.021</t>
  </si>
  <si>
    <t>Projeto e implementação de gerenciamento integrado de resíduos sólidos e gestão de perdas</t>
  </si>
  <si>
    <t>01.27.011</t>
  </si>
  <si>
    <t>Estudo e programa ambientais</t>
  </si>
  <si>
    <t>01.27</t>
  </si>
  <si>
    <t>Fibra de carbono para reforço estrutural de alta resistência - 300 g/m²</t>
  </si>
  <si>
    <t>01.23.702</t>
  </si>
  <si>
    <t>Preparação de substrato para colagem de fibra de carbono, mediante lixamento e/ou apicoamento e escovação</t>
  </si>
  <si>
    <t>01.23.701</t>
  </si>
  <si>
    <t>Taxa de mobilização e desmobilização para reforço estrutural com fibra de carbono</t>
  </si>
  <si>
    <t>01.23.700</t>
  </si>
  <si>
    <t>Corte vertical em concreto armado, espessura de 15 cm</t>
  </si>
  <si>
    <t>01.23.510</t>
  </si>
  <si>
    <t>Furação de 6´ em concreto armado</t>
  </si>
  <si>
    <t>01.23.280</t>
  </si>
  <si>
    <t>Furação de 5´ em concreto armado</t>
  </si>
  <si>
    <t>01.23.274</t>
  </si>
  <si>
    <t>Furação de 4´ em concreto armado</t>
  </si>
  <si>
    <t>01.23.270</t>
  </si>
  <si>
    <t>Furação de 3´ em concreto armado</t>
  </si>
  <si>
    <t>01.23.264</t>
  </si>
  <si>
    <t>Furação de 2´ em concreto armado</t>
  </si>
  <si>
    <t>01.23.260</t>
  </si>
  <si>
    <t>Furação de 1´ em concreto armado</t>
  </si>
  <si>
    <t>01.23.254</t>
  </si>
  <si>
    <t>Furação para 20mm x 200mm em concreto armado, inclusive colagem de armadura (para 16mm)</t>
  </si>
  <si>
    <t>01.23.239</t>
  </si>
  <si>
    <t>Furação para 16mm x 200mm em concreto armado, inclusive colagem de armadura (para 12,5mm)</t>
  </si>
  <si>
    <t>01.23.238</t>
  </si>
  <si>
    <t>Furação para 12,5mm x 200mm em concreto armado, inclusive colagem de armadura (para 10mm)</t>
  </si>
  <si>
    <t>01.23.237</t>
  </si>
  <si>
    <t>Furação para até 10mm x 200mm em concreto armado, inclusive colagem de armadura (para 8mm)</t>
  </si>
  <si>
    <t>01.23.236</t>
  </si>
  <si>
    <t>Furação para 20mm x 150mm em concreto armado, inclusive colagem de armadura (para 16mm)</t>
  </si>
  <si>
    <t>01.23.234</t>
  </si>
  <si>
    <t>Furação para 16mm x 150mm em concreto armado, inclusive colagem de armadura (para 12,5mm)</t>
  </si>
  <si>
    <t>01.23.233</t>
  </si>
  <si>
    <t>Furação para 12,5mm x 150mm em concreto armado, inclusive colagem de armadura (para 10mm)</t>
  </si>
  <si>
    <t>01.23.232</t>
  </si>
  <si>
    <t>Furação para até 10mm x 150mm em concreto armado, inclusive colagem de armadura (para até 8mm)</t>
  </si>
  <si>
    <t>01.23.231</t>
  </si>
  <si>
    <t>Furação para 16mm x 100mm em concreto armado, inclusive colagem de armadura (para 12,5mm)</t>
  </si>
  <si>
    <t>01.23.223</t>
  </si>
  <si>
    <t>Furação para 12,5mm x 100mm em concreto armado, inclusive colagem de armadura (para 10mm)</t>
  </si>
  <si>
    <t>01.23.222</t>
  </si>
  <si>
    <t>Furação para até 10mm x 100mm em concreto armado, inclusive colagem de armadura (para até 8mm)</t>
  </si>
  <si>
    <t>01.23.221</t>
  </si>
  <si>
    <t>Taxa de mobilização e desmobilização de equipamentos para execução de perfuração em concreto</t>
  </si>
  <si>
    <t>01.23.200</t>
  </si>
  <si>
    <t>Furação de 2 1/2´ em concreto armado</t>
  </si>
  <si>
    <t>01.23.190</t>
  </si>
  <si>
    <t>Furação de 2 1/4´ em concreto armado</t>
  </si>
  <si>
    <t>01.23.160</t>
  </si>
  <si>
    <t>Furação de 1 1/2´ em concreto armado</t>
  </si>
  <si>
    <t>01.23.150</t>
  </si>
  <si>
    <t>Furação de 1 1/4´ em concreto armado</t>
  </si>
  <si>
    <t>01.23.140</t>
  </si>
  <si>
    <t>Demolição de concreto armado com preservação de armadura, para reforço e recuperação estrutural</t>
  </si>
  <si>
    <t>01.23.100</t>
  </si>
  <si>
    <t>Demarcação de área com disco de corte diamantado</t>
  </si>
  <si>
    <t>01.23.070</t>
  </si>
  <si>
    <t>Corte de concreto deteriorado inclusive remoção dos detritos</t>
  </si>
  <si>
    <t>01.23.060</t>
  </si>
  <si>
    <t>Tratamento de armadura com produto anticorrosivo a base de zinco</t>
  </si>
  <si>
    <t>01.23.056</t>
  </si>
  <si>
    <t>Preparo de ponte de aderência com adesivo a base de epóxi</t>
  </si>
  <si>
    <t>01.23.030</t>
  </si>
  <si>
    <t>Limpeza de armadura com escova de aço</t>
  </si>
  <si>
    <t>01.23.020</t>
  </si>
  <si>
    <t>01.23.010</t>
  </si>
  <si>
    <t>Tratamento, recuperação e trabalhos especiais em concreto</t>
  </si>
  <si>
    <t>01.23</t>
  </si>
  <si>
    <t>Sondagem do terreno à percussão com a utilização de torquímetro (mínimo de 30 m)</t>
  </si>
  <si>
    <t>01.21.140</t>
  </si>
  <si>
    <t>Sondagem do terreno rotativa em rocha</t>
  </si>
  <si>
    <t>01.21.130</t>
  </si>
  <si>
    <t>Sondagem do terreno rotativa em solo</t>
  </si>
  <si>
    <t>01.21.120</t>
  </si>
  <si>
    <t>Sondagem do terreno à percussão (mínimo de 30 m)</t>
  </si>
  <si>
    <t>01.21.110</t>
  </si>
  <si>
    <t>Sondagem do terreno a trado</t>
  </si>
  <si>
    <t>01.21.100</t>
  </si>
  <si>
    <t>01.21.090</t>
  </si>
  <si>
    <t>01.21.010</t>
  </si>
  <si>
    <t>Estudo geotecnico (sondagem)</t>
  </si>
  <si>
    <t>01.21</t>
  </si>
  <si>
    <t>Implantação de marcos através de levantamento com GPS (mínimo de 3 marcos)</t>
  </si>
  <si>
    <t>01.20.921</t>
  </si>
  <si>
    <t>Transporte de referência de nível (RN) - classe IIN (mínimo de 2 km)</t>
  </si>
  <si>
    <t>01.20.911</t>
  </si>
  <si>
    <t>Levantamento planialtimétrico cadastral em área rural acima de 10 alqueires</t>
  </si>
  <si>
    <t>01.20.901</t>
  </si>
  <si>
    <t>Levantamento planialtimétrico cadastral em área rural acima de 5 até 10 alqueires</t>
  </si>
  <si>
    <t>01.20.891</t>
  </si>
  <si>
    <t>Levantamento planialtimétrico cadastral em área rural acima de 2 até 5 alqueires</t>
  </si>
  <si>
    <t>01.20.881</t>
  </si>
  <si>
    <t>Levantamento planialtimétrico cadastral em área rural até 2 alqueires (mínimo de 10.000 m²)</t>
  </si>
  <si>
    <t>01.20.871</t>
  </si>
  <si>
    <t>Levantamento planialtimétrico cadastral com áreas acima de 50% de ocupação - área acima de 200.000 m²</t>
  </si>
  <si>
    <t>01.20.861</t>
  </si>
  <si>
    <t>Levantamento planialtimétrico cadastral com áreas acima de 50% de ocupação - área acima de 20.000 m² até 200.000 m²</t>
  </si>
  <si>
    <t>01.20.851</t>
  </si>
  <si>
    <t>Levantamento planialtimétrico cadastral com áreas acima de 50% de ocupação - área até 20.000 m² (mínimo de 3.500 m²)</t>
  </si>
  <si>
    <t>01.20.841</t>
  </si>
  <si>
    <t>Levantamento planialtimétrico cadastral com áreas até 50% de ocupação - área acima de 200.000 m²</t>
  </si>
  <si>
    <t>01.20.831</t>
  </si>
  <si>
    <t>Levantamento planialtimétrico cadastral com áreas até 50% de ocupação - área acima de 20.000 m² até 200.000 m²</t>
  </si>
  <si>
    <t>01.20.821</t>
  </si>
  <si>
    <t>Levantamento planialtimétrico cadastral com áreas até 50% de ocupação - área até 20.000 m² (mínimo de 4.000 m²)</t>
  </si>
  <si>
    <t>01.20.811</t>
  </si>
  <si>
    <t>Levantamento planialtimétrico cadastral com áreas ocupadas predominantemente por comunidades - área acima de 200.000 m²</t>
  </si>
  <si>
    <t>01.20.801</t>
  </si>
  <si>
    <t>Levantamento planialtimétrico cadastral com áreas ocupadas predominantemente por comunidades - área acima de 20.000 m² até 200.000 m²</t>
  </si>
  <si>
    <t>01.20.791</t>
  </si>
  <si>
    <t>Levantamento planialtimétrico cadastral com áreas ocupadas predominantemente por comunidades - área até 20.000 m² (mínimo de 3.500 m²)</t>
  </si>
  <si>
    <t>01.20.781</t>
  </si>
  <si>
    <t>Levantamento planimétrico cadastral com áreas acima de 50% de ocupação - área acima de 200.000 m²</t>
  </si>
  <si>
    <t>01.20.771</t>
  </si>
  <si>
    <t>Levantamento planimétrico cadastral com áreas acima de 50% de ocupação - área acima de 20.000 m² até 200.000 m²</t>
  </si>
  <si>
    <t>01.20.761</t>
  </si>
  <si>
    <t>Levantamento planimétrico cadastral com áreas acima de 50% de ocupação - área até 20.000 m² (mínimo de 4.000 m²)</t>
  </si>
  <si>
    <t>01.20.751</t>
  </si>
  <si>
    <t>Levantamento planimétrico cadastral com áreas até 50% de ocupação - área acima de 200.000 m²</t>
  </si>
  <si>
    <t>01.20.741</t>
  </si>
  <si>
    <t>Levantamento planimétrico cadastral com áreas até 50% de ocupação - área acima de 20.000 m² até 200.000 m²</t>
  </si>
  <si>
    <t>01.20.731</t>
  </si>
  <si>
    <t>Levantamento planimétrico cadastral com áreas até 50% de ocupação - área até 20.000 m² (mínimo de 3.500 m²)</t>
  </si>
  <si>
    <t>01.20.721</t>
  </si>
  <si>
    <t>Levantamento planimétrico cadastral com áreas ocupadas predominantemente por comunidades - área acima de 200.000 m²</t>
  </si>
  <si>
    <t>01.20.711</t>
  </si>
  <si>
    <t>Levantamento planimétrico cadastral com áreas ocupadas predominantemente por comunidades - área acima de 20.000 m² até 200.000 m²</t>
  </si>
  <si>
    <t>01.20.701</t>
  </si>
  <si>
    <t>Levantamento planimétrico cadastral com áreas ocupadas predominantemente por comunidades - área até 20.000 m² (mínimo de 3.500 m²)</t>
  </si>
  <si>
    <t>01.20.691</t>
  </si>
  <si>
    <t>Levantamento planimétrico de área pavimentada para veículo e pedestre</t>
  </si>
  <si>
    <t>01.20.280</t>
  </si>
  <si>
    <t>Taxa de mobilização e desmobilização de equipamentos para execução de levantamento topográfico</t>
  </si>
  <si>
    <t>01.20.010</t>
  </si>
  <si>
    <t>Levantamento topográfico e geofísico</t>
  </si>
  <si>
    <t>01.20</t>
  </si>
  <si>
    <t>Projeto executivo de chuveiros automáticos em formato A0</t>
  </si>
  <si>
    <t>01.17.181</t>
  </si>
  <si>
    <t>Projeto executivo de chuveiros automáticos em formato A1</t>
  </si>
  <si>
    <t>01.17.171</t>
  </si>
  <si>
    <t>Projeto executivo de climatização em formato A0</t>
  </si>
  <si>
    <t>01.17.161</t>
  </si>
  <si>
    <t>Projeto executivo de climatização em formato A1</t>
  </si>
  <si>
    <t>01.17.151</t>
  </si>
  <si>
    <t>Projeto executivo de instalações elétricas em formato A0</t>
  </si>
  <si>
    <t>01.17.121</t>
  </si>
  <si>
    <t>Projeto executivo de instalações elétricas em formato A1</t>
  </si>
  <si>
    <t>01.17.111</t>
  </si>
  <si>
    <t>Projeto executivo de instalações hidráulicas em formato A0</t>
  </si>
  <si>
    <t>01.17.081</t>
  </si>
  <si>
    <t>Projeto executivo de instalações hidráulicas em formato A1</t>
  </si>
  <si>
    <t>01.17.071</t>
  </si>
  <si>
    <t>Projeto executivo de estrutura em formato A0</t>
  </si>
  <si>
    <t>01.17.061</t>
  </si>
  <si>
    <t>Projeto executivo de estrutura em formato A1</t>
  </si>
  <si>
    <t>01.17.051</t>
  </si>
  <si>
    <t>Projeto executivo de arquitetura em formato A0</t>
  </si>
  <si>
    <t>01.17.041</t>
  </si>
  <si>
    <t>Projeto executivo de arquitetura em formato A1</t>
  </si>
  <si>
    <t>01.17.031</t>
  </si>
  <si>
    <t>Projeto executivo</t>
  </si>
  <si>
    <t>01.17</t>
  </si>
  <si>
    <t>Elaboração de projeto de adequação de entrada de energia elétrica junto a concessionária, com medição em média tensão e demanda acima de 300 kVA a 2 MVA</t>
  </si>
  <si>
    <t>01.06.041</t>
  </si>
  <si>
    <t>Elaboração de projeto de adequação de entrada de energia elétrica junto a concessionária, com medição em média tensão e demanda de 75 kVA a 300 kVA</t>
  </si>
  <si>
    <t>01.06.032</t>
  </si>
  <si>
    <t>Elaboração de projeto de adequação de entrada de energia elétrica junto a concessionária, com medição em média tensão, subestação simplificada e demanda de 75 kVA a 300 kVA</t>
  </si>
  <si>
    <t>01.06.031</t>
  </si>
  <si>
    <t>Elaboração de projeto de adequação de entrada de energia elétrica junto a concessionária, com medição em baixa tensão e demanda até 75 kVA</t>
  </si>
  <si>
    <t>01.06.021</t>
  </si>
  <si>
    <t>Projeto de instalações elétricas</t>
  </si>
  <si>
    <t>01.06</t>
  </si>
  <si>
    <t>Parecer técnico de fundações, contenções e recomendações gerais, para empreendimentos com área construída acima de 10.000 m²</t>
  </si>
  <si>
    <t>01.02.111</t>
  </si>
  <si>
    <t>Parecer técnico de fundações, contenções e recomendações gerais, para empreendimentos com área construída de 5.001 a 10.000 m²</t>
  </si>
  <si>
    <t>01.02.101</t>
  </si>
  <si>
    <t>Parecer técnico de fundações, contenções e recomendações gerais, para empreendimentos com área construída de 2.001 a 5.000 m²</t>
  </si>
  <si>
    <t>01.02.091</t>
  </si>
  <si>
    <t>Parecer técnico de fundações, contenções e recomendações gerais, para empreendimentos com área construída de 1.001 a 2.000 m²</t>
  </si>
  <si>
    <t>01.02.081</t>
  </si>
  <si>
    <t>Parecer técnico de fundações, contenções e recomendações gerais, para empreendimentos com área construída até 1.000 m²</t>
  </si>
  <si>
    <t>01.02.071</t>
  </si>
  <si>
    <t>Parecer técnico</t>
  </si>
  <si>
    <t>01.02</t>
  </si>
  <si>
    <t>SERVICO TECNICO ESPECIALIZADO</t>
  </si>
  <si>
    <t>01</t>
  </si>
  <si>
    <t>Custo Total</t>
  </si>
  <si>
    <t>Mão de Obra</t>
  </si>
  <si>
    <t>Material</t>
  </si>
  <si>
    <t xml:space="preserve"> Descrição</t>
  </si>
  <si>
    <t>L.S.:</t>
  </si>
  <si>
    <t>BDI :</t>
  </si>
  <si>
    <t>SEM DESONERAÇÃO</t>
  </si>
  <si>
    <t>BOLETIM REFERENCIAL DE CUSTOS - TABELA DE SERVIÇOS</t>
  </si>
  <si>
    <r>
      <t xml:space="preserve">BDI = </t>
    </r>
    <r>
      <rPr>
        <u/>
        <sz val="11"/>
        <color indexed="8"/>
        <rFont val="Calibri"/>
        <family val="2"/>
      </rPr>
      <t>(1+("2.1"+"4.1"+"4.2"))x(1+"3.1")x(1+"1.1")</t>
    </r>
    <r>
      <rPr>
        <sz val="11"/>
        <color theme="1"/>
        <rFont val="Calibri"/>
        <family val="2"/>
        <scheme val="minor"/>
      </rPr>
      <t xml:space="preserve"> -1</t>
    </r>
  </si>
  <si>
    <t>Embarcação para transporte de residúos (PEIC - Cananeia)</t>
  </si>
  <si>
    <t>Item Interno</t>
  </si>
  <si>
    <t>1.3</t>
  </si>
  <si>
    <t>1.4</t>
  </si>
  <si>
    <t>1.5</t>
  </si>
  <si>
    <t>1.6</t>
  </si>
  <si>
    <t>Tela para equipotencial em aço inoxidável</t>
  </si>
  <si>
    <t>43.03.222</t>
  </si>
  <si>
    <t>Sistema de aquecimento de passagem a gás com sistema misturador para abastecimento de até 04 duchas</t>
  </si>
  <si>
    <t>54.09</t>
  </si>
  <si>
    <t>Pavimentação sustentável de vias, calçadas e passeios</t>
  </si>
  <si>
    <t>54.09.001</t>
  </si>
  <si>
    <t>Concreto asfáltico modificado por borracha AB8</t>
  </si>
  <si>
    <t>SICRO: NOVEMBRO/25</t>
  </si>
  <si>
    <t>Versão 200</t>
  </si>
  <si>
    <t>NOV/25</t>
  </si>
  <si>
    <t>02.03.280</t>
  </si>
  <si>
    <t>Tapume metálico com telha metálica tipo trapezoidal 40, sem pintura, espessura 0,43mm, colunas, bases e parafusos</t>
  </si>
  <si>
    <t>02.03.290</t>
  </si>
  <si>
    <t>Portão metálico com 2 folhas, pivotante, para tapume</t>
  </si>
  <si>
    <t>Caixa com suportes para tomada de energia/RJ e tampa basculante com rebaixo de 2 x (25 x 70 mm)</t>
  </si>
  <si>
    <t>Caixa com suportes para tomada de energia/RJ e tampa basculante com rebaixo de 3 x (25 x 70 mm)</t>
  </si>
  <si>
    <t>Caixa com suportes para tomada de energia/RJ e tampa basculante com rebaixo de 4 x (25 x 70 mm)</t>
  </si>
  <si>
    <t>49.12.060</t>
  </si>
  <si>
    <t>Boca de leão dupla tipo PMSP com grelha</t>
  </si>
  <si>
    <t>CDHU: NOV/25 (versão 200)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</si>
</sst>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_-;\-* #,##0_-;_-* &quot;-&quot;??_-;_-@_-"/>
    <numFmt numFmtId="166" formatCode="_(* #,##0.00_);_(* \(#,##0.00\);_(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Arial Narrow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name val="Arial"/>
      <family val="1"/>
    </font>
    <font>
      <sz val="11"/>
      <color theme="1"/>
      <name val="Ecofont Vera Sans"/>
      <family val="2"/>
    </font>
    <font>
      <sz val="11"/>
      <color indexed="8"/>
      <name val="Ecofont Vera Sans"/>
      <family val="2"/>
    </font>
    <font>
      <b/>
      <sz val="11"/>
      <color indexed="8"/>
      <name val="Ecofont Vera Sans"/>
      <family val="2"/>
    </font>
    <font>
      <sz val="11"/>
      <name val="Ecofont Vera Sans"/>
      <family val="2"/>
    </font>
    <font>
      <b/>
      <sz val="11"/>
      <name val="Ecofont Vera Sans"/>
      <family val="2"/>
    </font>
    <font>
      <b/>
      <sz val="10"/>
      <name val="Ecofont Vera Sans"/>
      <family val="2"/>
    </font>
    <font>
      <b/>
      <sz val="10"/>
      <color theme="1"/>
      <name val="Calibri"/>
      <family val="2"/>
      <scheme val="minor"/>
    </font>
    <font>
      <sz val="10"/>
      <color indexed="8"/>
      <name val="Ecofont Vera Sans"/>
      <family val="2"/>
    </font>
    <font>
      <sz val="10"/>
      <name val="Ecofont Vera Sans"/>
      <family val="2"/>
    </font>
    <font>
      <sz val="10"/>
      <color theme="1"/>
      <name val="Ecofont Vera Sans"/>
      <family val="2"/>
    </font>
    <font>
      <sz val="8"/>
      <color theme="1"/>
      <name val="Ecofont Vera Sans"/>
      <family val="2"/>
    </font>
    <font>
      <b/>
      <sz val="14"/>
      <color theme="1"/>
      <name val="Ecofont Vera Sans"/>
    </font>
    <font>
      <b/>
      <sz val="10"/>
      <color theme="0"/>
      <name val="Ecofont Vera Sans"/>
      <family val="2"/>
    </font>
    <font>
      <sz val="10"/>
      <color theme="0"/>
      <name val="Ecofont Vera Sans"/>
      <family val="2"/>
    </font>
    <font>
      <b/>
      <sz val="11"/>
      <color theme="0"/>
      <name val="Ecofont Vera Sans"/>
      <family val="2"/>
    </font>
    <font>
      <sz val="11"/>
      <color theme="0"/>
      <name val="Ecofont Vera Sans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Arial"/>
      <family val="2"/>
    </font>
    <font>
      <b/>
      <u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3"/>
      <color theme="4"/>
      <name val="Arial"/>
      <family val="2"/>
    </font>
    <font>
      <b/>
      <i/>
      <sz val="10"/>
      <name val="Arial"/>
      <family val="2"/>
    </font>
    <font>
      <b/>
      <i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1E6F41"/>
        <bgColor indexed="64"/>
      </patternFill>
    </fill>
    <fill>
      <patternFill patternType="solid">
        <fgColor rgb="FF00AD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</fills>
  <borders count="7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auto="1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4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50">
    <xf numFmtId="0" fontId="0" fillId="0" borderId="0" xfId="0"/>
    <xf numFmtId="0" fontId="0" fillId="3" borderId="0" xfId="0" applyFill="1"/>
    <xf numFmtId="0" fontId="6" fillId="3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0" fillId="3" borderId="9" xfId="0" applyFill="1" applyBorder="1"/>
    <xf numFmtId="10" fontId="5" fillId="3" borderId="22" xfId="5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" fillId="6" borderId="9" xfId="5" applyNumberFormat="1" applyFont="1" applyFill="1" applyBorder="1" applyAlignment="1">
      <alignment horizontal="center" vertical="center"/>
    </xf>
    <xf numFmtId="10" fontId="5" fillId="3" borderId="23" xfId="5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5" fontId="12" fillId="0" borderId="25" xfId="6" applyNumberFormat="1" applyFont="1" applyBorder="1" applyAlignment="1">
      <alignment horizontal="centerContinuous" vertical="center"/>
    </xf>
    <xf numFmtId="165" fontId="12" fillId="0" borderId="26" xfId="6" applyNumberFormat="1" applyFont="1" applyBorder="1" applyAlignment="1">
      <alignment horizontal="centerContinuous" vertical="center"/>
    </xf>
    <xf numFmtId="165" fontId="12" fillId="0" borderId="27" xfId="6" applyNumberFormat="1" applyFont="1" applyBorder="1" applyAlignment="1">
      <alignment horizontal="centerContinuous" vertical="center"/>
    </xf>
    <xf numFmtId="165" fontId="13" fillId="0" borderId="0" xfId="6" applyNumberFormat="1" applyFont="1" applyBorder="1" applyAlignment="1">
      <alignment vertical="center"/>
    </xf>
    <xf numFmtId="165" fontId="13" fillId="3" borderId="0" xfId="6" applyNumberFormat="1" applyFont="1" applyFill="1" applyBorder="1" applyAlignment="1">
      <alignment horizontal="center" vertical="center"/>
    </xf>
    <xf numFmtId="165" fontId="12" fillId="0" borderId="0" xfId="6" applyNumberFormat="1" applyFont="1" applyBorder="1" applyAlignment="1">
      <alignment horizontal="center" vertical="center" wrapText="1"/>
    </xf>
    <xf numFmtId="165" fontId="16" fillId="0" borderId="0" xfId="6" applyNumberFormat="1" applyFont="1" applyBorder="1" applyAlignment="1">
      <alignment vertical="center"/>
    </xf>
    <xf numFmtId="165" fontId="16" fillId="3" borderId="30" xfId="6" applyNumberFormat="1" applyFont="1" applyFill="1" applyBorder="1" applyAlignment="1">
      <alignment horizontal="center" vertical="center"/>
    </xf>
    <xf numFmtId="165" fontId="15" fillId="0" borderId="31" xfId="6" applyNumberFormat="1" applyFont="1" applyBorder="1" applyAlignment="1">
      <alignment horizontal="left" vertical="center"/>
    </xf>
    <xf numFmtId="165" fontId="15" fillId="0" borderId="0" xfId="6" applyNumberFormat="1" applyFont="1" applyBorder="1" applyAlignment="1">
      <alignment vertical="center"/>
    </xf>
    <xf numFmtId="165" fontId="15" fillId="3" borderId="0" xfId="6" applyNumberFormat="1" applyFont="1" applyFill="1" applyBorder="1" applyAlignment="1">
      <alignment vertical="center"/>
    </xf>
    <xf numFmtId="165" fontId="16" fillId="3" borderId="32" xfId="6" applyNumberFormat="1" applyFont="1" applyFill="1" applyBorder="1" applyAlignment="1">
      <alignment horizontal="center" vertical="center"/>
    </xf>
    <xf numFmtId="165" fontId="15" fillId="0" borderId="29" xfId="6" applyNumberFormat="1" applyFont="1" applyBorder="1" applyAlignment="1">
      <alignment horizontal="left" vertical="center"/>
    </xf>
    <xf numFmtId="165" fontId="15" fillId="0" borderId="28" xfId="6" applyNumberFormat="1" applyFont="1" applyBorder="1" applyAlignment="1">
      <alignment vertical="center"/>
    </xf>
    <xf numFmtId="165" fontId="15" fillId="3" borderId="28" xfId="6" applyNumberFormat="1" applyFont="1" applyFill="1" applyBorder="1" applyAlignment="1">
      <alignment vertical="center"/>
    </xf>
    <xf numFmtId="165" fontId="15" fillId="8" borderId="33" xfId="6" applyNumberFormat="1" applyFont="1" applyFill="1" applyBorder="1" applyAlignment="1">
      <alignment horizontal="center" vertical="center"/>
    </xf>
    <xf numFmtId="165" fontId="15" fillId="8" borderId="34" xfId="6" applyNumberFormat="1" applyFont="1" applyFill="1" applyBorder="1" applyAlignment="1">
      <alignment horizontal="left" vertical="center"/>
    </xf>
    <xf numFmtId="165" fontId="15" fillId="8" borderId="21" xfId="6" applyNumberFormat="1" applyFont="1" applyFill="1" applyBorder="1" applyAlignment="1">
      <alignment vertical="center"/>
    </xf>
    <xf numFmtId="165" fontId="16" fillId="0" borderId="35" xfId="6" applyNumberFormat="1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43" fontId="19" fillId="4" borderId="9" xfId="3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165" fontId="12" fillId="8" borderId="38" xfId="6" applyNumberFormat="1" applyFont="1" applyFill="1" applyBorder="1" applyAlignment="1">
      <alignment horizontal="center" vertical="center" wrapText="1"/>
    </xf>
    <xf numFmtId="165" fontId="12" fillId="8" borderId="39" xfId="6" applyNumberFormat="1" applyFont="1" applyFill="1" applyBorder="1" applyAlignment="1">
      <alignment horizontal="center" vertical="center" wrapText="1"/>
    </xf>
    <xf numFmtId="165" fontId="12" fillId="8" borderId="40" xfId="6" applyNumberFormat="1" applyFont="1" applyFill="1" applyBorder="1" applyAlignment="1">
      <alignment horizontal="center" vertical="center" wrapText="1"/>
    </xf>
    <xf numFmtId="165" fontId="12" fillId="0" borderId="42" xfId="6" applyNumberFormat="1" applyFont="1" applyBorder="1" applyAlignment="1">
      <alignment horizontal="left" vertical="center"/>
    </xf>
    <xf numFmtId="0" fontId="25" fillId="4" borderId="9" xfId="2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65" fontId="12" fillId="0" borderId="0" xfId="6" applyNumberFormat="1" applyFont="1" applyBorder="1" applyAlignment="1">
      <alignment horizontal="left" vertical="center"/>
    </xf>
    <xf numFmtId="165" fontId="15" fillId="9" borderId="34" xfId="6" applyNumberFormat="1" applyFont="1" applyFill="1" applyBorder="1" applyAlignment="1">
      <alignment horizontal="left" vertical="center"/>
    </xf>
    <xf numFmtId="165" fontId="15" fillId="0" borderId="59" xfId="6" applyNumberFormat="1" applyFont="1" applyBorder="1" applyAlignment="1">
      <alignment vertical="center"/>
    </xf>
    <xf numFmtId="165" fontId="15" fillId="0" borderId="60" xfId="6" applyNumberFormat="1" applyFont="1" applyBorder="1" applyAlignment="1">
      <alignment vertical="center"/>
    </xf>
    <xf numFmtId="0" fontId="0" fillId="3" borderId="51" xfId="0" applyFill="1" applyBorder="1" applyAlignment="1">
      <alignment horizontal="center" vertical="center"/>
    </xf>
    <xf numFmtId="10" fontId="1" fillId="3" borderId="10" xfId="5" applyNumberFormat="1" applyFont="1" applyFill="1" applyBorder="1"/>
    <xf numFmtId="0" fontId="0" fillId="3" borderId="56" xfId="0" applyFill="1" applyBorder="1" applyAlignment="1">
      <alignment horizontal="center" vertical="center"/>
    </xf>
    <xf numFmtId="0" fontId="0" fillId="3" borderId="57" xfId="0" applyFill="1" applyBorder="1"/>
    <xf numFmtId="0" fontId="0" fillId="3" borderId="62" xfId="0" applyFill="1" applyBorder="1"/>
    <xf numFmtId="0" fontId="6" fillId="3" borderId="63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6" fillId="3" borderId="65" xfId="0" applyFont="1" applyFill="1" applyBorder="1" applyAlignment="1">
      <alignment horizontal="center" vertical="center" wrapText="1"/>
    </xf>
    <xf numFmtId="0" fontId="0" fillId="3" borderId="52" xfId="0" applyFill="1" applyBorder="1" applyAlignment="1">
      <alignment horizontal="center" vertical="center"/>
    </xf>
    <xf numFmtId="0" fontId="0" fillId="3" borderId="37" xfId="0" applyFill="1" applyBorder="1"/>
    <xf numFmtId="0" fontId="4" fillId="7" borderId="58" xfId="0" applyFont="1" applyFill="1" applyBorder="1" applyAlignment="1">
      <alignment horizontal="center" vertical="center"/>
    </xf>
    <xf numFmtId="0" fontId="0" fillId="7" borderId="34" xfId="0" applyFill="1" applyBorder="1"/>
    <xf numFmtId="0" fontId="0" fillId="7" borderId="22" xfId="0" applyFill="1" applyBorder="1"/>
    <xf numFmtId="0" fontId="0" fillId="3" borderId="55" xfId="0" applyFill="1" applyBorder="1" applyAlignment="1">
      <alignment horizontal="center" vertical="center"/>
    </xf>
    <xf numFmtId="0" fontId="0" fillId="3" borderId="47" xfId="0" applyFill="1" applyBorder="1"/>
    <xf numFmtId="10" fontId="1" fillId="3" borderId="53" xfId="5" applyNumberFormat="1" applyFont="1" applyFill="1" applyBorder="1"/>
    <xf numFmtId="0" fontId="0" fillId="7" borderId="58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44" xfId="0" applyFill="1" applyBorder="1"/>
    <xf numFmtId="10" fontId="1" fillId="6" borderId="46" xfId="5" applyNumberFormat="1" applyFont="1" applyFill="1" applyBorder="1"/>
    <xf numFmtId="43" fontId="18" fillId="0" borderId="0" xfId="0" applyNumberFormat="1" applyFont="1" applyAlignment="1">
      <alignment horizontal="center" vertical="center"/>
    </xf>
    <xf numFmtId="165" fontId="12" fillId="3" borderId="69" xfId="6" applyNumberFormat="1" applyFont="1" applyFill="1" applyBorder="1" applyAlignment="1">
      <alignment horizontal="centerContinuous" vertical="center"/>
    </xf>
    <xf numFmtId="165" fontId="13" fillId="3" borderId="70" xfId="6" applyNumberFormat="1" applyFont="1" applyFill="1" applyBorder="1" applyAlignment="1">
      <alignment horizontal="center" vertical="center"/>
    </xf>
    <xf numFmtId="165" fontId="14" fillId="3" borderId="71" xfId="6" applyNumberFormat="1" applyFont="1" applyFill="1" applyBorder="1" applyAlignment="1">
      <alignment vertical="center"/>
    </xf>
    <xf numFmtId="165" fontId="14" fillId="3" borderId="72" xfId="6" applyNumberFormat="1" applyFont="1" applyFill="1" applyBorder="1" applyAlignment="1">
      <alignment horizontal="center" vertical="center"/>
    </xf>
    <xf numFmtId="165" fontId="15" fillId="9" borderId="33" xfId="6" applyNumberFormat="1" applyFont="1" applyFill="1" applyBorder="1" applyAlignment="1">
      <alignment horizontal="center" vertical="center"/>
    </xf>
    <xf numFmtId="165" fontId="13" fillId="0" borderId="36" xfId="6" applyNumberFormat="1" applyFont="1" applyBorder="1" applyAlignment="1">
      <alignment vertical="center"/>
    </xf>
    <xf numFmtId="165" fontId="12" fillId="8" borderId="75" xfId="6" applyNumberFormat="1" applyFont="1" applyFill="1" applyBorder="1" applyAlignment="1">
      <alignment horizontal="center" vertical="center" wrapText="1"/>
    </xf>
    <xf numFmtId="165" fontId="12" fillId="0" borderId="36" xfId="6" applyNumberFormat="1" applyFont="1" applyBorder="1" applyAlignment="1">
      <alignment horizontal="center" vertical="center" wrapText="1"/>
    </xf>
    <xf numFmtId="10" fontId="16" fillId="0" borderId="13" xfId="5" applyNumberFormat="1" applyFont="1" applyBorder="1" applyAlignment="1">
      <alignment vertical="center"/>
    </xf>
    <xf numFmtId="165" fontId="16" fillId="0" borderId="36" xfId="6" applyNumberFormat="1" applyFont="1" applyBorder="1" applyAlignment="1">
      <alignment vertical="center"/>
    </xf>
    <xf numFmtId="10" fontId="16" fillId="0" borderId="48" xfId="5" applyNumberFormat="1" applyFont="1" applyBorder="1" applyAlignment="1">
      <alignment vertical="center"/>
    </xf>
    <xf numFmtId="10" fontId="15" fillId="9" borderId="76" xfId="5" applyNumberFormat="1" applyFont="1" applyFill="1" applyBorder="1" applyAlignment="1">
      <alignment vertical="center"/>
    </xf>
    <xf numFmtId="165" fontId="15" fillId="3" borderId="67" xfId="6" applyNumberFormat="1" applyFont="1" applyFill="1" applyBorder="1" applyAlignment="1">
      <alignment vertical="center"/>
    </xf>
    <xf numFmtId="165" fontId="15" fillId="0" borderId="36" xfId="6" applyNumberFormat="1" applyFont="1" applyBorder="1" applyAlignment="1">
      <alignment vertical="center"/>
    </xf>
    <xf numFmtId="165" fontId="16" fillId="3" borderId="30" xfId="6" applyNumberFormat="1" applyFont="1" applyFill="1" applyBorder="1" applyAlignment="1">
      <alignment horizontal="left" vertical="center"/>
    </xf>
    <xf numFmtId="165" fontId="13" fillId="3" borderId="41" xfId="6" applyNumberFormat="1" applyFont="1" applyFill="1" applyBorder="1" applyAlignment="1">
      <alignment horizontal="center" vertical="center"/>
    </xf>
    <xf numFmtId="10" fontId="16" fillId="0" borderId="0" xfId="5" applyNumberFormat="1" applyFont="1" applyBorder="1" applyAlignment="1">
      <alignment vertical="center"/>
    </xf>
    <xf numFmtId="165" fontId="13" fillId="0" borderId="41" xfId="6" applyNumberFormat="1" applyFont="1" applyBorder="1" applyAlignment="1">
      <alignment vertical="center"/>
    </xf>
    <xf numFmtId="164" fontId="16" fillId="10" borderId="8" xfId="13" applyFont="1" applyFill="1" applyBorder="1" applyAlignment="1">
      <alignment vertical="center"/>
    </xf>
    <xf numFmtId="164" fontId="15" fillId="3" borderId="61" xfId="13" applyFont="1" applyFill="1" applyBorder="1" applyAlignment="1">
      <alignment vertical="center"/>
    </xf>
    <xf numFmtId="164" fontId="14" fillId="3" borderId="54" xfId="13" applyFont="1" applyFill="1" applyBorder="1" applyAlignment="1">
      <alignment horizontal="center" vertical="center"/>
    </xf>
    <xf numFmtId="164" fontId="16" fillId="3" borderId="16" xfId="13" applyFont="1" applyFill="1" applyBorder="1" applyAlignment="1">
      <alignment vertical="center"/>
    </xf>
    <xf numFmtId="164" fontId="15" fillId="3" borderId="16" xfId="13" applyFont="1" applyFill="1" applyBorder="1" applyAlignment="1">
      <alignment horizontal="right" vertical="center"/>
    </xf>
    <xf numFmtId="164" fontId="16" fillId="0" borderId="0" xfId="13" applyFont="1" applyFill="1" applyBorder="1" applyAlignment="1">
      <alignment vertical="center"/>
    </xf>
    <xf numFmtId="164" fontId="15" fillId="3" borderId="50" xfId="13" applyFont="1" applyFill="1" applyBorder="1" applyAlignment="1">
      <alignment vertical="center"/>
    </xf>
    <xf numFmtId="164" fontId="16" fillId="0" borderId="0" xfId="13" applyFont="1" applyBorder="1" applyAlignment="1">
      <alignment vertical="center"/>
    </xf>
    <xf numFmtId="164" fontId="16" fillId="3" borderId="0" xfId="13" applyFont="1" applyFill="1" applyBorder="1" applyAlignment="1">
      <alignment vertical="center"/>
    </xf>
    <xf numFmtId="164" fontId="15" fillId="3" borderId="0" xfId="13" applyFont="1" applyFill="1" applyBorder="1" applyAlignment="1">
      <alignment horizontal="right" vertical="center"/>
    </xf>
    <xf numFmtId="164" fontId="16" fillId="9" borderId="58" xfId="13" applyFont="1" applyFill="1" applyBorder="1" applyAlignment="1">
      <alignment vertical="center"/>
    </xf>
    <xf numFmtId="164" fontId="16" fillId="9" borderId="24" xfId="13" applyFont="1" applyFill="1" applyBorder="1" applyAlignment="1">
      <alignment vertical="center"/>
    </xf>
    <xf numFmtId="164" fontId="15" fillId="9" borderId="20" xfId="13" applyFont="1" applyFill="1" applyBorder="1" applyAlignment="1">
      <alignment vertical="center"/>
    </xf>
    <xf numFmtId="164" fontId="15" fillId="9" borderId="21" xfId="13" applyFont="1" applyFill="1" applyBorder="1" applyAlignment="1">
      <alignment vertical="center"/>
    </xf>
    <xf numFmtId="164" fontId="16" fillId="0" borderId="59" xfId="13" applyFont="1" applyBorder="1" applyAlignment="1">
      <alignment vertical="center"/>
    </xf>
    <xf numFmtId="164" fontId="16" fillId="0" borderId="60" xfId="13" applyFont="1" applyBorder="1" applyAlignment="1">
      <alignment vertical="center"/>
    </xf>
    <xf numFmtId="164" fontId="16" fillId="0" borderId="28" xfId="13" applyFont="1" applyBorder="1" applyAlignment="1">
      <alignment vertical="center"/>
    </xf>
    <xf numFmtId="164" fontId="15" fillId="8" borderId="20" xfId="13" applyFont="1" applyFill="1" applyBorder="1" applyAlignment="1">
      <alignment vertical="center"/>
    </xf>
    <xf numFmtId="164" fontId="15" fillId="8" borderId="24" xfId="13" applyFont="1" applyFill="1" applyBorder="1" applyAlignment="1">
      <alignment vertical="center"/>
    </xf>
    <xf numFmtId="0" fontId="28" fillId="0" borderId="0" xfId="0" applyFont="1" applyAlignment="1">
      <alignment horizontal="right" vertical="center"/>
    </xf>
    <xf numFmtId="43" fontId="30" fillId="11" borderId="44" xfId="1" applyFont="1" applyFill="1" applyBorder="1" applyAlignment="1">
      <alignment horizontal="center" vertical="center" wrapText="1"/>
    </xf>
    <xf numFmtId="43" fontId="30" fillId="11" borderId="45" xfId="1" applyFont="1" applyFill="1" applyBorder="1" applyAlignment="1">
      <alignment horizontal="center" vertical="center"/>
    </xf>
    <xf numFmtId="0" fontId="31" fillId="11" borderId="3" xfId="0" applyFont="1" applyFill="1" applyBorder="1" applyAlignment="1">
      <alignment horizontal="center" vertical="center"/>
    </xf>
    <xf numFmtId="0" fontId="32" fillId="11" borderId="2" xfId="0" applyFont="1" applyFill="1" applyBorder="1" applyAlignment="1">
      <alignment horizontal="center" vertical="center"/>
    </xf>
    <xf numFmtId="0" fontId="32" fillId="11" borderId="2" xfId="0" applyFont="1" applyFill="1" applyBorder="1" applyAlignment="1">
      <alignment horizontal="left" vertical="center"/>
    </xf>
    <xf numFmtId="0" fontId="33" fillId="11" borderId="2" xfId="0" applyFont="1" applyFill="1" applyBorder="1" applyAlignment="1">
      <alignment horizontal="center" vertical="center"/>
    </xf>
    <xf numFmtId="43" fontId="33" fillId="11" borderId="2" xfId="0" applyNumberFormat="1" applyFont="1" applyFill="1" applyBorder="1" applyAlignment="1">
      <alignment horizontal="center" vertical="center"/>
    </xf>
    <xf numFmtId="43" fontId="32" fillId="11" borderId="13" xfId="0" applyNumberFormat="1" applyFont="1" applyFill="1" applyBorder="1" applyAlignment="1">
      <alignment horizontal="center" vertical="center"/>
    </xf>
    <xf numFmtId="43" fontId="32" fillId="11" borderId="15" xfId="0" applyNumberFormat="1" applyFont="1" applyFill="1" applyBorder="1" applyAlignment="1">
      <alignment horizontal="center" vertical="center"/>
    </xf>
    <xf numFmtId="0" fontId="31" fillId="11" borderId="17" xfId="0" applyFont="1" applyFill="1" applyBorder="1" applyAlignment="1">
      <alignment horizontal="center" vertical="center"/>
    </xf>
    <xf numFmtId="0" fontId="32" fillId="11" borderId="8" xfId="0" applyFont="1" applyFill="1" applyBorder="1" applyAlignment="1">
      <alignment horizontal="center" vertical="center"/>
    </xf>
    <xf numFmtId="0" fontId="32" fillId="11" borderId="8" xfId="0" applyFont="1" applyFill="1" applyBorder="1" applyAlignment="1">
      <alignment horizontal="left" vertical="center"/>
    </xf>
    <xf numFmtId="0" fontId="33" fillId="11" borderId="8" xfId="0" applyFont="1" applyFill="1" applyBorder="1" applyAlignment="1">
      <alignment horizontal="center" vertical="center"/>
    </xf>
    <xf numFmtId="43" fontId="33" fillId="11" borderId="8" xfId="0" applyNumberFormat="1" applyFont="1" applyFill="1" applyBorder="1" applyAlignment="1">
      <alignment horizontal="center" vertical="center"/>
    </xf>
    <xf numFmtId="43" fontId="32" fillId="11" borderId="18" xfId="0" applyNumberFormat="1" applyFont="1" applyFill="1" applyBorder="1" applyAlignment="1">
      <alignment horizontal="center" vertical="center"/>
    </xf>
    <xf numFmtId="43" fontId="32" fillId="11" borderId="19" xfId="0" applyNumberFormat="1" applyFont="1" applyFill="1" applyBorder="1" applyAlignment="1">
      <alignment horizontal="center" vertical="center"/>
    </xf>
    <xf numFmtId="0" fontId="31" fillId="11" borderId="11" xfId="0" applyFont="1" applyFill="1" applyBorder="1" applyAlignment="1">
      <alignment horizontal="center" vertical="center"/>
    </xf>
    <xf numFmtId="0" fontId="32" fillId="11" borderId="12" xfId="0" applyFont="1" applyFill="1" applyBorder="1" applyAlignment="1">
      <alignment horizontal="center" vertical="center"/>
    </xf>
    <xf numFmtId="0" fontId="32" fillId="11" borderId="12" xfId="0" applyFont="1" applyFill="1" applyBorder="1" applyAlignment="1">
      <alignment horizontal="left" vertical="center"/>
    </xf>
    <xf numFmtId="0" fontId="33" fillId="11" borderId="12" xfId="0" applyFont="1" applyFill="1" applyBorder="1" applyAlignment="1">
      <alignment horizontal="center" vertical="center"/>
    </xf>
    <xf numFmtId="43" fontId="33" fillId="11" borderId="12" xfId="0" applyNumberFormat="1" applyFont="1" applyFill="1" applyBorder="1" applyAlignment="1">
      <alignment horizontal="center" vertical="center"/>
    </xf>
    <xf numFmtId="0" fontId="31" fillId="11" borderId="6" xfId="0" applyFont="1" applyFill="1" applyBorder="1" applyAlignment="1">
      <alignment horizontal="center" vertical="center"/>
    </xf>
    <xf numFmtId="0" fontId="32" fillId="11" borderId="5" xfId="0" applyFont="1" applyFill="1" applyBorder="1" applyAlignment="1">
      <alignment horizontal="center" vertical="center"/>
    </xf>
    <xf numFmtId="0" fontId="32" fillId="11" borderId="5" xfId="0" applyFont="1" applyFill="1" applyBorder="1" applyAlignment="1">
      <alignment horizontal="left" vertical="center"/>
    </xf>
    <xf numFmtId="0" fontId="33" fillId="11" borderId="5" xfId="0" applyFont="1" applyFill="1" applyBorder="1" applyAlignment="1">
      <alignment horizontal="center" vertical="center"/>
    </xf>
    <xf numFmtId="43" fontId="33" fillId="11" borderId="5" xfId="0" applyNumberFormat="1" applyFont="1" applyFill="1" applyBorder="1" applyAlignment="1">
      <alignment horizontal="center" vertical="center"/>
    </xf>
    <xf numFmtId="43" fontId="32" fillId="11" borderId="14" xfId="0" applyNumberFormat="1" applyFont="1" applyFill="1" applyBorder="1" applyAlignment="1">
      <alignment horizontal="center" vertical="center"/>
    </xf>
    <xf numFmtId="43" fontId="32" fillId="11" borderId="7" xfId="0" applyNumberFormat="1" applyFont="1" applyFill="1" applyBorder="1" applyAlignment="1">
      <alignment horizontal="center" vertical="center"/>
    </xf>
    <xf numFmtId="0" fontId="23" fillId="12" borderId="20" xfId="0" applyFont="1" applyFill="1" applyBorder="1" applyAlignment="1" applyProtection="1">
      <alignment horizontal="center" vertical="center" wrapText="1"/>
      <protection locked="0"/>
    </xf>
    <xf numFmtId="0" fontId="19" fillId="12" borderId="21" xfId="2" applyFont="1" applyFill="1" applyBorder="1" applyAlignment="1">
      <alignment horizontal="center" vertical="center" wrapText="1"/>
    </xf>
    <xf numFmtId="0" fontId="20" fillId="12" borderId="21" xfId="2" applyFont="1" applyFill="1" applyBorder="1" applyAlignment="1">
      <alignment horizontal="left" vertical="center" wrapText="1"/>
    </xf>
    <xf numFmtId="43" fontId="19" fillId="12" borderId="21" xfId="3" applyFont="1" applyFill="1" applyBorder="1" applyAlignment="1">
      <alignment horizontal="center" vertical="center" wrapText="1"/>
    </xf>
    <xf numFmtId="43" fontId="18" fillId="12" borderId="21" xfId="1" applyFont="1" applyFill="1" applyBorder="1" applyAlignment="1">
      <alignment horizontal="center" vertical="center" wrapText="1"/>
    </xf>
    <xf numFmtId="43" fontId="22" fillId="12" borderId="22" xfId="1" applyFont="1" applyFill="1" applyBorder="1" applyAlignment="1">
      <alignment horizontal="center" vertical="center" wrapText="1"/>
    </xf>
    <xf numFmtId="0" fontId="29" fillId="0" borderId="28" xfId="0" applyFont="1" applyBorder="1" applyAlignment="1">
      <alignment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center"/>
    </xf>
    <xf numFmtId="43" fontId="18" fillId="0" borderId="9" xfId="1" applyFont="1" applyBorder="1" applyAlignment="1">
      <alignment horizontal="center" vertical="center" wrapText="1"/>
    </xf>
    <xf numFmtId="43" fontId="21" fillId="0" borderId="10" xfId="1" applyFont="1" applyFill="1" applyBorder="1" applyAlignment="1">
      <alignment horizontal="center" vertical="center" wrapText="1"/>
    </xf>
    <xf numFmtId="0" fontId="19" fillId="4" borderId="9" xfId="2" applyFont="1" applyFill="1" applyBorder="1" applyAlignment="1">
      <alignment horizontal="left" vertical="center" wrapText="1"/>
    </xf>
    <xf numFmtId="10" fontId="0" fillId="3" borderId="0" xfId="5" applyNumberFormat="1" applyFont="1" applyFill="1"/>
    <xf numFmtId="10" fontId="1" fillId="3" borderId="4" xfId="5" applyNumberFormat="1" applyFont="1" applyFill="1" applyBorder="1"/>
    <xf numFmtId="10" fontId="1" fillId="3" borderId="62" xfId="5" applyNumberFormat="1" applyFont="1" applyFill="1" applyBorder="1"/>
    <xf numFmtId="0" fontId="29" fillId="0" borderId="0" xfId="0" applyFont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5" fillId="0" borderId="9" xfId="2" applyFont="1" applyBorder="1" applyAlignment="1">
      <alignment horizontal="center" vertical="center" wrapText="1"/>
    </xf>
    <xf numFmtId="2" fontId="29" fillId="0" borderId="0" xfId="0" applyNumberFormat="1" applyFont="1" applyAlignment="1">
      <alignment horizontal="center" vertical="center" wrapText="1"/>
    </xf>
    <xf numFmtId="44" fontId="29" fillId="0" borderId="0" xfId="15" applyFont="1" applyAlignment="1">
      <alignment horizontal="center" vertical="center" wrapText="1"/>
    </xf>
    <xf numFmtId="2" fontId="29" fillId="0" borderId="28" xfId="0" applyNumberFormat="1" applyFont="1" applyBorder="1" applyAlignment="1">
      <alignment horizontal="center" vertical="center" wrapText="1"/>
    </xf>
    <xf numFmtId="44" fontId="29" fillId="0" borderId="28" xfId="15" applyFont="1" applyBorder="1" applyAlignment="1">
      <alignment horizontal="center" vertical="center" wrapText="1"/>
    </xf>
    <xf numFmtId="0" fontId="4" fillId="12" borderId="77" xfId="0" applyFont="1" applyFill="1" applyBorder="1" applyAlignment="1">
      <alignment vertical="center"/>
    </xf>
    <xf numFmtId="0" fontId="0" fillId="12" borderId="67" xfId="0" applyFill="1" applyBorder="1" applyAlignment="1">
      <alignment vertical="center"/>
    </xf>
    <xf numFmtId="0" fontId="0" fillId="12" borderId="24" xfId="0" applyFill="1" applyBorder="1" applyAlignment="1">
      <alignment horizontal="center" vertical="center"/>
    </xf>
    <xf numFmtId="2" fontId="0" fillId="12" borderId="24" xfId="0" applyNumberFormat="1" applyFill="1" applyBorder="1" applyAlignment="1">
      <alignment horizontal="center" vertical="center"/>
    </xf>
    <xf numFmtId="44" fontId="0" fillId="12" borderId="24" xfId="15" applyFont="1" applyFill="1" applyBorder="1" applyAlignment="1">
      <alignment horizontal="center" vertical="center"/>
    </xf>
    <xf numFmtId="0" fontId="35" fillId="11" borderId="77" xfId="0" applyFont="1" applyFill="1" applyBorder="1" applyAlignment="1">
      <alignment vertical="center"/>
    </xf>
    <xf numFmtId="0" fontId="35" fillId="11" borderId="67" xfId="0" applyFont="1" applyFill="1" applyBorder="1" applyAlignment="1">
      <alignment vertical="center" wrapText="1"/>
    </xf>
    <xf numFmtId="0" fontId="35" fillId="11" borderId="20" xfId="0" applyFont="1" applyFill="1" applyBorder="1" applyAlignment="1">
      <alignment horizontal="center" vertical="center"/>
    </xf>
    <xf numFmtId="2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44" fontId="35" fillId="11" borderId="20" xfId="15" applyFont="1" applyFill="1" applyBorder="1" applyAlignment="1">
      <alignment horizontal="center" vertical="center"/>
    </xf>
    <xf numFmtId="0" fontId="4" fillId="0" borderId="0" xfId="0" applyFont="1"/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44" fontId="0" fillId="0" borderId="24" xfId="15" applyFont="1" applyBorder="1" applyAlignment="1">
      <alignment horizontal="center" vertical="center"/>
    </xf>
    <xf numFmtId="44" fontId="0" fillId="0" borderId="24" xfId="15" applyFont="1" applyBorder="1" applyAlignment="1">
      <alignment horizontal="right" vertical="center"/>
    </xf>
    <xf numFmtId="2" fontId="0" fillId="0" borderId="24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4" fontId="0" fillId="0" borderId="0" xfId="15" applyFont="1" applyAlignment="1">
      <alignment horizontal="center" vertical="center"/>
    </xf>
    <xf numFmtId="44" fontId="0" fillId="0" borderId="0" xfId="15" applyFont="1" applyAlignment="1">
      <alignment horizontal="right" vertical="center"/>
    </xf>
    <xf numFmtId="0" fontId="36" fillId="0" borderId="0" xfId="0" applyFont="1"/>
    <xf numFmtId="2" fontId="0" fillId="0" borderId="0" xfId="0" applyNumberFormat="1"/>
    <xf numFmtId="0" fontId="0" fillId="0" borderId="7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4" fontId="0" fillId="0" borderId="78" xfId="0" applyNumberFormat="1" applyBorder="1" applyAlignment="1">
      <alignment vertical="center"/>
    </xf>
    <xf numFmtId="0" fontId="0" fillId="0" borderId="78" xfId="0" applyBorder="1" applyAlignment="1">
      <alignment vertical="center" wrapText="1"/>
    </xf>
    <xf numFmtId="49" fontId="0" fillId="0" borderId="78" xfId="0" applyNumberFormat="1" applyBorder="1" applyAlignment="1">
      <alignment horizontal="left" vertical="center"/>
    </xf>
    <xf numFmtId="4" fontId="41" fillId="14" borderId="24" xfId="2" applyNumberFormat="1" applyFont="1" applyFill="1" applyBorder="1" applyAlignment="1">
      <alignment horizontal="center" vertical="center"/>
    </xf>
    <xf numFmtId="0" fontId="41" fillId="14" borderId="24" xfId="2" applyFont="1" applyFill="1" applyBorder="1" applyAlignment="1">
      <alignment horizontal="center" vertical="center"/>
    </xf>
    <xf numFmtId="0" fontId="41" fillId="14" borderId="22" xfId="2" applyFont="1" applyFill="1" applyBorder="1" applyAlignment="1">
      <alignment horizontal="center" vertical="center" wrapText="1"/>
    </xf>
    <xf numFmtId="49" fontId="41" fillId="14" borderId="24" xfId="2" applyNumberFormat="1" applyFont="1" applyFill="1" applyBorder="1" applyAlignment="1">
      <alignment horizontal="center" vertical="center"/>
    </xf>
    <xf numFmtId="10" fontId="42" fillId="13" borderId="0" xfId="2" applyNumberFormat="1" applyFont="1" applyFill="1" applyAlignment="1">
      <alignment horizontal="center" vertical="center"/>
    </xf>
    <xf numFmtId="4" fontId="42" fillId="3" borderId="0" xfId="12" applyNumberFormat="1" applyFont="1" applyFill="1" applyAlignment="1">
      <alignment horizontal="right" vertical="center"/>
    </xf>
    <xf numFmtId="0" fontId="42" fillId="0" borderId="0" xfId="2" applyFont="1" applyAlignment="1">
      <alignment horizontal="right" vertical="center"/>
    </xf>
    <xf numFmtId="0" fontId="2" fillId="0" borderId="0" xfId="2" applyAlignment="1">
      <alignment vertical="center" wrapText="1"/>
    </xf>
    <xf numFmtId="49" fontId="2" fillId="0" borderId="0" xfId="2" applyNumberFormat="1" applyAlignment="1">
      <alignment horizontal="left" vertical="center"/>
    </xf>
    <xf numFmtId="49" fontId="43" fillId="13" borderId="0" xfId="0" applyNumberFormat="1" applyFont="1" applyFill="1" applyAlignment="1">
      <alignment horizontal="center" vertical="center"/>
    </xf>
    <xf numFmtId="0" fontId="43" fillId="3" borderId="0" xfId="0" applyFont="1" applyFill="1" applyAlignment="1">
      <alignment horizontal="right" vertical="center"/>
    </xf>
    <xf numFmtId="0" fontId="44" fillId="3" borderId="0" xfId="0" applyFont="1" applyFill="1" applyAlignment="1">
      <alignment vertical="center"/>
    </xf>
    <xf numFmtId="0" fontId="37" fillId="0" borderId="0" xfId="2" applyFont="1" applyAlignment="1">
      <alignment horizontal="center" vertical="center"/>
    </xf>
    <xf numFmtId="0" fontId="43" fillId="13" borderId="0" xfId="0" applyFont="1" applyFill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10" fontId="0" fillId="3" borderId="0" xfId="0" applyNumberFormat="1" applyFill="1"/>
    <xf numFmtId="0" fontId="26" fillId="0" borderId="51" xfId="0" applyFont="1" applyBorder="1" applyAlignment="1" applyProtection="1">
      <alignment horizontal="center" vertical="center" wrapText="1"/>
      <protection locked="0"/>
    </xf>
    <xf numFmtId="0" fontId="26" fillId="0" borderId="9" xfId="2" applyFont="1" applyBorder="1" applyAlignment="1">
      <alignment horizontal="center" vertical="center" wrapText="1"/>
    </xf>
    <xf numFmtId="0" fontId="21" fillId="0" borderId="9" xfId="2" applyFont="1" applyBorder="1" applyAlignment="1">
      <alignment horizontal="left" vertical="center" wrapText="1"/>
    </xf>
    <xf numFmtId="43" fontId="21" fillId="0" borderId="9" xfId="3" applyFont="1" applyFill="1" applyBorder="1" applyAlignment="1">
      <alignment horizontal="center" vertical="center" wrapText="1"/>
    </xf>
    <xf numFmtId="43" fontId="21" fillId="0" borderId="9" xfId="1" applyFont="1" applyFill="1" applyBorder="1" applyAlignment="1">
      <alignment horizontal="center" vertical="center" wrapText="1"/>
    </xf>
    <xf numFmtId="0" fontId="23" fillId="12" borderId="21" xfId="0" applyFont="1" applyFill="1" applyBorder="1" applyAlignment="1" applyProtection="1">
      <alignment horizontal="center" vertical="center" wrapText="1"/>
      <protection locked="0"/>
    </xf>
    <xf numFmtId="0" fontId="31" fillId="11" borderId="2" xfId="0" applyFont="1" applyFill="1" applyBorder="1" applyAlignment="1">
      <alignment horizontal="center" vertical="center"/>
    </xf>
    <xf numFmtId="0" fontId="31" fillId="11" borderId="8" xfId="0" applyFont="1" applyFill="1" applyBorder="1" applyAlignment="1">
      <alignment horizontal="center" vertical="center"/>
    </xf>
    <xf numFmtId="0" fontId="31" fillId="11" borderId="12" xfId="0" applyFont="1" applyFill="1" applyBorder="1" applyAlignment="1">
      <alignment horizontal="center" vertical="center"/>
    </xf>
    <xf numFmtId="0" fontId="31" fillId="11" borderId="5" xfId="0" applyFont="1" applyFill="1" applyBorder="1" applyAlignment="1">
      <alignment horizontal="center" vertical="center"/>
    </xf>
    <xf numFmtId="49" fontId="0" fillId="13" borderId="61" xfId="0" applyNumberFormat="1" applyFill="1" applyBorder="1" applyAlignment="1">
      <alignment horizontal="left" vertical="center"/>
    </xf>
    <xf numFmtId="0" fontId="0" fillId="0" borderId="61" xfId="0" applyBorder="1" applyAlignment="1">
      <alignment vertical="center" wrapText="1"/>
    </xf>
    <xf numFmtId="4" fontId="0" fillId="0" borderId="61" xfId="0" applyNumberFormat="1" applyBorder="1" applyAlignment="1">
      <alignment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4" fontId="1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43" fontId="30" fillId="11" borderId="16" xfId="1" applyFont="1" applyFill="1" applyBorder="1" applyAlignment="1">
      <alignment horizontal="center" vertical="center"/>
    </xf>
    <xf numFmtId="43" fontId="30" fillId="11" borderId="4" xfId="1" applyFont="1" applyFill="1" applyBorder="1" applyAlignment="1">
      <alignment horizontal="center" vertical="center"/>
    </xf>
    <xf numFmtId="0" fontId="30" fillId="11" borderId="1" xfId="0" applyFont="1" applyFill="1" applyBorder="1" applyAlignment="1">
      <alignment horizontal="center" vertical="center"/>
    </xf>
    <xf numFmtId="0" fontId="30" fillId="11" borderId="49" xfId="0" applyFont="1" applyFill="1" applyBorder="1" applyAlignment="1">
      <alignment horizontal="center" vertical="center"/>
    </xf>
    <xf numFmtId="0" fontId="30" fillId="11" borderId="16" xfId="0" applyFont="1" applyFill="1" applyBorder="1" applyAlignment="1">
      <alignment horizontal="center" vertical="center"/>
    </xf>
    <xf numFmtId="0" fontId="30" fillId="11" borderId="44" xfId="0" applyFont="1" applyFill="1" applyBorder="1" applyAlignment="1">
      <alignment horizontal="center" vertical="center"/>
    </xf>
    <xf numFmtId="0" fontId="30" fillId="11" borderId="16" xfId="0" applyFont="1" applyFill="1" applyBorder="1" applyAlignment="1">
      <alignment horizontal="left" vertical="center"/>
    </xf>
    <xf numFmtId="0" fontId="30" fillId="11" borderId="44" xfId="0" applyFont="1" applyFill="1" applyBorder="1" applyAlignment="1">
      <alignment horizontal="left" vertical="center"/>
    </xf>
    <xf numFmtId="3" fontId="30" fillId="11" borderId="16" xfId="0" applyNumberFormat="1" applyFont="1" applyFill="1" applyBorder="1" applyAlignment="1">
      <alignment horizontal="center" vertical="center"/>
    </xf>
    <xf numFmtId="3" fontId="30" fillId="11" borderId="44" xfId="0" applyNumberFormat="1" applyFont="1" applyFill="1" applyBorder="1" applyAlignment="1">
      <alignment horizontal="center" vertical="center"/>
    </xf>
    <xf numFmtId="43" fontId="30" fillId="11" borderId="16" xfId="0" applyNumberFormat="1" applyFont="1" applyFill="1" applyBorder="1" applyAlignment="1">
      <alignment horizontal="center" vertical="center"/>
    </xf>
    <xf numFmtId="43" fontId="30" fillId="11" borderId="44" xfId="0" applyNumberFormat="1" applyFont="1" applyFill="1" applyBorder="1" applyAlignment="1">
      <alignment horizontal="center" vertical="center"/>
    </xf>
    <xf numFmtId="0" fontId="30" fillId="11" borderId="1" xfId="0" applyFont="1" applyFill="1" applyBorder="1" applyAlignment="1">
      <alignment horizontal="center" vertical="center" wrapText="1"/>
    </xf>
    <xf numFmtId="0" fontId="30" fillId="11" borderId="49" xfId="0" applyFont="1" applyFill="1" applyBorder="1" applyAlignment="1">
      <alignment horizontal="center" vertical="center" wrapText="1"/>
    </xf>
    <xf numFmtId="165" fontId="12" fillId="8" borderId="66" xfId="6" applyNumberFormat="1" applyFont="1" applyFill="1" applyBorder="1" applyAlignment="1">
      <alignment horizontal="center" vertical="center" wrapText="1"/>
    </xf>
    <xf numFmtId="165" fontId="12" fillId="8" borderId="43" xfId="6" applyNumberFormat="1" applyFont="1" applyFill="1" applyBorder="1" applyAlignment="1">
      <alignment horizontal="center" vertical="center" wrapText="1"/>
    </xf>
    <xf numFmtId="165" fontId="13" fillId="7" borderId="73" xfId="6" applyNumberFormat="1" applyFont="1" applyFill="1" applyBorder="1" applyAlignment="1">
      <alignment horizontal="center" vertical="center"/>
    </xf>
    <xf numFmtId="165" fontId="13" fillId="7" borderId="68" xfId="6" applyNumberFormat="1" applyFont="1" applyFill="1" applyBorder="1" applyAlignment="1">
      <alignment horizontal="center" vertical="center"/>
    </xf>
    <xf numFmtId="165" fontId="13" fillId="7" borderId="74" xfId="6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right"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40" fillId="0" borderId="0" xfId="2" applyFont="1" applyAlignment="1">
      <alignment horizontal="center" vertical="center"/>
    </xf>
    <xf numFmtId="0" fontId="39" fillId="0" borderId="0" xfId="2" applyFont="1" applyAlignment="1">
      <alignment horizontal="center" vertical="center"/>
    </xf>
    <xf numFmtId="0" fontId="38" fillId="13" borderId="0" xfId="2" applyFont="1" applyFill="1" applyAlignment="1">
      <alignment horizontal="center" vertical="center"/>
    </xf>
  </cellXfs>
  <cellStyles count="17">
    <cellStyle name="Moeda" xfId="13" builtinId="4"/>
    <cellStyle name="Moeda 2" xfId="15"/>
    <cellStyle name="Normal" xfId="0" builtinId="0"/>
    <cellStyle name="Normal 2" xfId="2"/>
    <cellStyle name="Normal 3" xfId="4"/>
    <cellStyle name="Normal 3 2" xfId="11"/>
    <cellStyle name="Normal 4" xfId="14"/>
    <cellStyle name="Normal 9" xfId="7"/>
    <cellStyle name="Porcentagem" xfId="5" builtinId="5"/>
    <cellStyle name="Separador de milhares 2" xfId="6"/>
    <cellStyle name="Separador de milhares 2 2" xfId="10"/>
    <cellStyle name="Vírgula" xfId="1" builtinId="3"/>
    <cellStyle name="Vírgula 2" xfId="3"/>
    <cellStyle name="Vírgula 2 2" xfId="9"/>
    <cellStyle name="Vírgula 2 3" xfId="12"/>
    <cellStyle name="Vírgula 3" xfId="8"/>
    <cellStyle name="Vírgula 5" xfId="16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0ADD8"/>
      <color rgb="FF1E6F41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3</xdr:col>
      <xdr:colOff>38100</xdr:colOff>
      <xdr:row>5</xdr:row>
      <xdr:rowOff>2510</xdr:rowOff>
    </xdr:to>
    <xdr:pic>
      <xdr:nvPicPr>
        <xdr:cNvPr id="994" name="Imagem 993">
          <a:extLst>
            <a:ext uri="{FF2B5EF4-FFF2-40B4-BE49-F238E27FC236}">
              <a16:creationId xmlns:a16="http://schemas.microsoft.com/office/drawing/2014/main" id="{5D2B6FFD-1205-4DA0-AF6F-C24886F23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5725"/>
          <a:ext cx="1400175" cy="821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89647</xdr:colOff>
      <xdr:row>0</xdr:row>
      <xdr:rowOff>78442</xdr:rowOff>
    </xdr:from>
    <xdr:to>
      <xdr:col>2</xdr:col>
      <xdr:colOff>604558</xdr:colOff>
      <xdr:row>4</xdr:row>
      <xdr:rowOff>93278</xdr:rowOff>
    </xdr:to>
    <xdr:pic>
      <xdr:nvPicPr>
        <xdr:cNvPr id="209" name="Imagem 208">
          <a:extLst>
            <a:ext uri="{FF2B5EF4-FFF2-40B4-BE49-F238E27FC236}">
              <a16:creationId xmlns:a16="http://schemas.microsoft.com/office/drawing/2014/main" id="{07B1B2F5-0F68-4298-8EB3-45E5BBC9A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765" y="78442"/>
          <a:ext cx="1400175" cy="821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0</xdr:col>
      <xdr:colOff>1524000</xdr:colOff>
      <xdr:row>4</xdr:row>
      <xdr:rowOff>122102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8E8A06E-1EF5-4312-9904-857F0C34D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7150"/>
          <a:ext cx="1400175" cy="8269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393472</xdr:colOff>
      <xdr:row>1</xdr:row>
      <xdr:rowOff>165100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7A676D-ECAC-4887-AD2E-1F27A4E8C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2622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01\SEI%202023\Documents%20and%20Settings\jrmuratore\Meus%20documentos\ze%20roberto\PECarlosBotelho\SP%20139\sanit&#225;rio\planilhas\caragua\nucleolazer\playgrou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 (2)"/>
      <sheetName val="Plan1"/>
      <sheetName val="playground"/>
      <sheetName val="BOLETIM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CODIGO</v>
          </cell>
          <cell r="B1" t="str">
            <v>DESCRICAO</v>
          </cell>
          <cell r="C1" t="str">
            <v>UNIDADE</v>
          </cell>
          <cell r="D1" t="str">
            <v>MATERIAL</v>
          </cell>
          <cell r="E1" t="str">
            <v>MO</v>
          </cell>
          <cell r="F1" t="str">
            <v>SERVICO</v>
          </cell>
        </row>
        <row r="2">
          <cell r="A2" t="str">
            <v>010000</v>
          </cell>
          <cell r="B2" t="str">
            <v>Servico tecnico especializado</v>
          </cell>
        </row>
        <row r="3">
          <cell r="A3" t="str">
            <v>011800</v>
          </cell>
          <cell r="B3" t="str">
            <v>Controle tecnologico</v>
          </cell>
        </row>
        <row r="4">
          <cell r="A4" t="str">
            <v>011802</v>
          </cell>
          <cell r="B4" t="str">
            <v>Ensaio de solos, caracterizacao granulometrica por peneiramento</v>
          </cell>
          <cell r="C4" t="str">
            <v>un</v>
          </cell>
          <cell r="D4" t="str">
            <v>25.00</v>
          </cell>
          <cell r="E4" t="str">
            <v>0.00</v>
          </cell>
          <cell r="F4" t="str">
            <v>25.00</v>
          </cell>
        </row>
        <row r="5">
          <cell r="A5" t="str">
            <v>011804</v>
          </cell>
          <cell r="B5" t="str">
            <v>Ensaio de solos, caracterizacao granulometrica por sedimentacao</v>
          </cell>
          <cell r="C5" t="str">
            <v>un</v>
          </cell>
          <cell r="D5" t="str">
            <v>60.00</v>
          </cell>
          <cell r="E5" t="str">
            <v>0.00</v>
          </cell>
          <cell r="F5" t="str">
            <v>60.00</v>
          </cell>
        </row>
        <row r="6">
          <cell r="A6" t="str">
            <v>011806</v>
          </cell>
          <cell r="B6" t="str">
            <v>Ensaio de solos, limite de liquidez</v>
          </cell>
          <cell r="C6" t="str">
            <v>un</v>
          </cell>
          <cell r="D6" t="str">
            <v>18.00</v>
          </cell>
          <cell r="E6" t="str">
            <v>0.00</v>
          </cell>
          <cell r="F6" t="str">
            <v>18.00</v>
          </cell>
        </row>
        <row r="7">
          <cell r="A7" t="str">
            <v>011808</v>
          </cell>
          <cell r="B7" t="str">
            <v>Ensaio de solos, limite de plasticidade</v>
          </cell>
          <cell r="C7" t="str">
            <v>un</v>
          </cell>
          <cell r="D7" t="str">
            <v>18.00</v>
          </cell>
          <cell r="E7" t="str">
            <v>0.00</v>
          </cell>
          <cell r="F7" t="str">
            <v>18.00</v>
          </cell>
        </row>
        <row r="8">
          <cell r="A8" t="str">
            <v>011810</v>
          </cell>
          <cell r="B8" t="str">
            <v>Ensaio de solos, hilff</v>
          </cell>
          <cell r="C8" t="str">
            <v>un</v>
          </cell>
          <cell r="D8" t="str">
            <v>16.00</v>
          </cell>
          <cell r="E8" t="str">
            <v>0.00</v>
          </cell>
          <cell r="F8" t="str">
            <v>16.00</v>
          </cell>
        </row>
        <row r="9">
          <cell r="A9" t="str">
            <v>011812</v>
          </cell>
          <cell r="B9" t="str">
            <v>Ensaio de solos, densidade in situ</v>
          </cell>
          <cell r="C9" t="str">
            <v>un</v>
          </cell>
          <cell r="D9" t="str">
            <v>16.00</v>
          </cell>
          <cell r="E9" t="str">
            <v>0.00</v>
          </cell>
          <cell r="F9" t="str">
            <v>16.00</v>
          </cell>
        </row>
        <row r="10">
          <cell r="A10" t="str">
            <v>011814</v>
          </cell>
          <cell r="B10" t="str">
            <v>Ensaio de solos, proctor normal</v>
          </cell>
          <cell r="C10" t="str">
            <v>un</v>
          </cell>
          <cell r="D10" t="str">
            <v>38.00</v>
          </cell>
          <cell r="E10" t="str">
            <v>0.00</v>
          </cell>
          <cell r="F10" t="str">
            <v>38.00</v>
          </cell>
        </row>
        <row r="11">
          <cell r="A11" t="str">
            <v>011816</v>
          </cell>
          <cell r="B11" t="str">
            <v>Ensaio de solos, proctor modificado</v>
          </cell>
          <cell r="C11" t="str">
            <v>un</v>
          </cell>
          <cell r="D11" t="str">
            <v>42.00</v>
          </cell>
          <cell r="E11" t="str">
            <v>0.00</v>
          </cell>
          <cell r="F11" t="str">
            <v>42.00</v>
          </cell>
        </row>
        <row r="12">
          <cell r="A12" t="str">
            <v>011818</v>
          </cell>
          <cell r="B12" t="str">
            <v>Ensaio de solos, CBR/ISC</v>
          </cell>
          <cell r="C12" t="str">
            <v>un</v>
          </cell>
          <cell r="D12" t="str">
            <v>52.00</v>
          </cell>
          <cell r="E12" t="str">
            <v>0.00</v>
          </cell>
          <cell r="F12" t="str">
            <v>52.00</v>
          </cell>
        </row>
        <row r="13">
          <cell r="A13" t="str">
            <v>011820</v>
          </cell>
          <cell r="B13" t="str">
            <v>Ensaio de solos, cisalhamento</v>
          </cell>
          <cell r="C13" t="str">
            <v>corpo</v>
          </cell>
          <cell r="D13" t="str">
            <v>160.00</v>
          </cell>
          <cell r="E13" t="str">
            <v>0.00</v>
          </cell>
          <cell r="F13" t="str">
            <v>160.00</v>
          </cell>
        </row>
        <row r="14">
          <cell r="A14" t="str">
            <v>011822</v>
          </cell>
          <cell r="B14" t="str">
            <v>Ensaio de solos, adensamento</v>
          </cell>
          <cell r="C14" t="str">
            <v>corpo</v>
          </cell>
          <cell r="D14" t="str">
            <v>620.00</v>
          </cell>
          <cell r="E14" t="str">
            <v>0.00</v>
          </cell>
          <cell r="F14" t="str">
            <v>620.00</v>
          </cell>
        </row>
        <row r="15">
          <cell r="A15" t="str">
            <v>011824</v>
          </cell>
          <cell r="B15" t="str">
            <v>Ensaio de solos, triaxial</v>
          </cell>
          <cell r="C15" t="str">
            <v>corpo</v>
          </cell>
          <cell r="D15" t="str">
            <v>420.00</v>
          </cell>
          <cell r="E15" t="str">
            <v>0.00</v>
          </cell>
          <cell r="F15" t="str">
            <v>420.00</v>
          </cell>
        </row>
        <row r="16">
          <cell r="A16" t="str">
            <v>011826</v>
          </cell>
          <cell r="B16" t="str">
            <v>Ensaio de solos, permeabilidade</v>
          </cell>
          <cell r="C16" t="str">
            <v>un</v>
          </cell>
          <cell r="D16" t="str">
            <v>180.00</v>
          </cell>
          <cell r="E16" t="str">
            <v>0.00</v>
          </cell>
          <cell r="F16" t="str">
            <v>180.00</v>
          </cell>
        </row>
        <row r="17">
          <cell r="A17" t="str">
            <v>011828</v>
          </cell>
          <cell r="B17" t="str">
            <v>Prova de carga em  estaca</v>
          </cell>
          <cell r="C17" t="str">
            <v>un</v>
          </cell>
          <cell r="D17" t="str">
            <v>10600.00</v>
          </cell>
          <cell r="E17" t="str">
            <v>0.00</v>
          </cell>
          <cell r="F17" t="str">
            <v>10600.00</v>
          </cell>
        </row>
        <row r="18">
          <cell r="A18" t="str">
            <v>011830</v>
          </cell>
          <cell r="B18" t="str">
            <v>Coluna CCP de prova</v>
          </cell>
          <cell r="C18" t="str">
            <v>un</v>
          </cell>
          <cell r="D18" t="str">
            <v>1650.00</v>
          </cell>
          <cell r="E18" t="str">
            <v>0.00</v>
          </cell>
          <cell r="F18" t="str">
            <v>1650.00</v>
          </cell>
        </row>
        <row r="19">
          <cell r="A19" t="str">
            <v>012000</v>
          </cell>
          <cell r="B19" t="str">
            <v>Topografia</v>
          </cell>
        </row>
        <row r="20">
          <cell r="A20" t="str">
            <v>012002</v>
          </cell>
          <cell r="B20" t="str">
            <v>Instalacao e transporte de equipamento topografico, ate 20 km</v>
          </cell>
          <cell r="C20" t="str">
            <v>taxa</v>
          </cell>
          <cell r="D20" t="str">
            <v>208.80</v>
          </cell>
          <cell r="E20" t="str">
            <v>0.00</v>
          </cell>
          <cell r="F20" t="str">
            <v>208.80</v>
          </cell>
        </row>
        <row r="21">
          <cell r="A21" t="str">
            <v>012003</v>
          </cell>
          <cell r="B21" t="str">
            <v>Instalacao e transporte de equipamento topografico, de 21 a 100 km</v>
          </cell>
          <cell r="C21" t="str">
            <v>taxa</v>
          </cell>
          <cell r="D21" t="str">
            <v>301.60</v>
          </cell>
          <cell r="E21" t="str">
            <v>0.00</v>
          </cell>
          <cell r="F21" t="str">
            <v>301.60</v>
          </cell>
        </row>
        <row r="22">
          <cell r="A22" t="str">
            <v>012004</v>
          </cell>
          <cell r="B22" t="str">
            <v>Instalacao e transporte de equipamento topografico, de 101 a 200 km</v>
          </cell>
          <cell r="C22" t="str">
            <v>taxa</v>
          </cell>
          <cell r="D22" t="str">
            <v>371.20</v>
          </cell>
          <cell r="E22" t="str">
            <v>0.00</v>
          </cell>
          <cell r="F22" t="str">
            <v>371.20</v>
          </cell>
        </row>
        <row r="23">
          <cell r="A23" t="str">
            <v>012005</v>
          </cell>
          <cell r="B23" t="str">
            <v>Instalacao e transporte de equipamento topografico, de 201 a 300 km</v>
          </cell>
          <cell r="C23" t="str">
            <v>taxa</v>
          </cell>
          <cell r="D23" t="str">
            <v>417.60</v>
          </cell>
          <cell r="E23" t="str">
            <v>0.00</v>
          </cell>
          <cell r="F23" t="str">
            <v>417.60</v>
          </cell>
        </row>
        <row r="24">
          <cell r="A24" t="str">
            <v>012006</v>
          </cell>
          <cell r="B24" t="str">
            <v>Instalacao e transporte de equipamento topografico, de 301 a 400 km</v>
          </cell>
          <cell r="C24" t="str">
            <v>taxa</v>
          </cell>
          <cell r="D24" t="str">
            <v>475.60</v>
          </cell>
          <cell r="E24" t="str">
            <v>0.00</v>
          </cell>
          <cell r="F24" t="str">
            <v>475.60</v>
          </cell>
        </row>
        <row r="25">
          <cell r="A25" t="str">
            <v>012007</v>
          </cell>
          <cell r="B25" t="str">
            <v>Instalacao e transporte de equipamento topografico, ate 401 a 500 km</v>
          </cell>
          <cell r="C25" t="str">
            <v>taxa</v>
          </cell>
          <cell r="D25" t="str">
            <v>556.50</v>
          </cell>
          <cell r="E25" t="str">
            <v>0.00</v>
          </cell>
          <cell r="F25" t="str">
            <v>556.50</v>
          </cell>
        </row>
        <row r="26">
          <cell r="A26" t="str">
            <v>012008</v>
          </cell>
          <cell r="B26" t="str">
            <v>Instalacao e transporte de equipamento topografico, acima de 500 km</v>
          </cell>
          <cell r="C26" t="str">
            <v>km</v>
          </cell>
          <cell r="D26" t="str">
            <v>1.50</v>
          </cell>
          <cell r="E26" t="str">
            <v>0.00</v>
          </cell>
          <cell r="F26" t="str">
            <v>1.50</v>
          </cell>
        </row>
        <row r="27">
          <cell r="A27" t="str">
            <v>012012</v>
          </cell>
          <cell r="B27" t="str">
            <v>Levantamento planialtimetrico ate 3.000 m2</v>
          </cell>
          <cell r="C27" t="str">
            <v>un</v>
          </cell>
          <cell r="D27" t="str">
            <v>603.20</v>
          </cell>
          <cell r="E27" t="str">
            <v>0.00</v>
          </cell>
          <cell r="F27" t="str">
            <v>603.20</v>
          </cell>
        </row>
        <row r="28">
          <cell r="A28" t="str">
            <v>012013</v>
          </cell>
          <cell r="B28" t="str">
            <v>Levantamento planialtimetrico de 3.001 a 10.000 m2</v>
          </cell>
          <cell r="C28" t="str">
            <v>m2</v>
          </cell>
          <cell r="D28" t="str">
            <v>0.22</v>
          </cell>
          <cell r="E28" t="str">
            <v>0.00</v>
          </cell>
          <cell r="F28" t="str">
            <v>0.22</v>
          </cell>
        </row>
        <row r="29">
          <cell r="A29" t="str">
            <v>012014</v>
          </cell>
          <cell r="B29" t="str">
            <v>Levantamento planialtimetrico acima de 10.000 m2</v>
          </cell>
          <cell r="C29" t="str">
            <v>m2</v>
          </cell>
          <cell r="D29" t="str">
            <v>0.20</v>
          </cell>
          <cell r="E29" t="str">
            <v>0.00</v>
          </cell>
          <cell r="F29" t="str">
            <v>0.20</v>
          </cell>
        </row>
        <row r="30">
          <cell r="A30" t="str">
            <v>012100</v>
          </cell>
          <cell r="B30" t="str">
            <v>Estudo geotecnico  (sondagem)</v>
          </cell>
        </row>
        <row r="31">
          <cell r="A31" t="str">
            <v>012102</v>
          </cell>
          <cell r="B31" t="str">
            <v>Instalacao e transporte de equipamento de sondagem ate 20 km</v>
          </cell>
          <cell r="C31" t="str">
            <v>taxa</v>
          </cell>
          <cell r="D31" t="str">
            <v>255.20</v>
          </cell>
          <cell r="E31" t="str">
            <v>0.00</v>
          </cell>
          <cell r="F31" t="str">
            <v>255.20</v>
          </cell>
        </row>
        <row r="32">
          <cell r="A32" t="str">
            <v>012103</v>
          </cell>
          <cell r="B32" t="str">
            <v>Instalacao e transporte de equipamento de sondagem de 21 a 100 km</v>
          </cell>
          <cell r="C32" t="str">
            <v>taxa</v>
          </cell>
          <cell r="D32" t="str">
            <v>371.20</v>
          </cell>
          <cell r="E32" t="str">
            <v>0.00</v>
          </cell>
          <cell r="F32" t="str">
            <v>371.20</v>
          </cell>
        </row>
        <row r="33">
          <cell r="A33" t="str">
            <v>012104</v>
          </cell>
          <cell r="B33" t="str">
            <v>Instalacao e transporte de equipamento de sondagem de 101 a 200 km</v>
          </cell>
          <cell r="C33" t="str">
            <v>taxa</v>
          </cell>
          <cell r="D33" t="str">
            <v>440.80</v>
          </cell>
          <cell r="E33" t="str">
            <v>0.00</v>
          </cell>
          <cell r="F33" t="str">
            <v>440.80</v>
          </cell>
        </row>
        <row r="34">
          <cell r="A34" t="str">
            <v>012105</v>
          </cell>
          <cell r="B34" t="str">
            <v>Instalacao e transporte de equipamento de sondagem de 201 a 300 km</v>
          </cell>
          <cell r="C34" t="str">
            <v>taxa</v>
          </cell>
          <cell r="D34" t="str">
            <v>522.00</v>
          </cell>
          <cell r="E34" t="str">
            <v>0.00</v>
          </cell>
          <cell r="F34" t="str">
            <v>522.00</v>
          </cell>
        </row>
        <row r="35">
          <cell r="A35" t="str">
            <v>012106</v>
          </cell>
          <cell r="B35" t="str">
            <v>Instalacao e transporte de equipamento de sondagem de 301 a 400 km</v>
          </cell>
          <cell r="C35" t="str">
            <v>taxa</v>
          </cell>
          <cell r="D35" t="str">
            <v>638.00</v>
          </cell>
          <cell r="E35" t="str">
            <v>0.00</v>
          </cell>
          <cell r="F35" t="str">
            <v>638.00</v>
          </cell>
        </row>
        <row r="36">
          <cell r="A36" t="str">
            <v>012107</v>
          </cell>
          <cell r="B36" t="str">
            <v>Instalacao e transporte de equipamento de sondagem de 401 a 500 km</v>
          </cell>
          <cell r="C36" t="str">
            <v>taxa</v>
          </cell>
          <cell r="D36" t="str">
            <v>754.00</v>
          </cell>
          <cell r="E36" t="str">
            <v>0.00</v>
          </cell>
          <cell r="F36" t="str">
            <v>754.00</v>
          </cell>
        </row>
        <row r="37">
          <cell r="A37" t="str">
            <v>012108</v>
          </cell>
          <cell r="B37" t="str">
            <v>Instalacao e transporte de equipamento de sondagem acima de 500 km</v>
          </cell>
          <cell r="C37" t="str">
            <v>km</v>
          </cell>
          <cell r="D37" t="str">
            <v>1.74</v>
          </cell>
          <cell r="E37" t="str">
            <v>0.00</v>
          </cell>
          <cell r="F37" t="str">
            <v>1.74</v>
          </cell>
        </row>
        <row r="38">
          <cell r="A38" t="str">
            <v>012111</v>
          </cell>
          <cell r="B38" t="str">
            <v>Sondagem do terreno a percussao (minimo de 30 m)</v>
          </cell>
          <cell r="C38" t="str">
            <v>m</v>
          </cell>
          <cell r="D38" t="str">
            <v>21.11</v>
          </cell>
          <cell r="E38" t="str">
            <v>0.00</v>
          </cell>
          <cell r="F38" t="str">
            <v>21.11</v>
          </cell>
        </row>
        <row r="39">
          <cell r="A39" t="str">
            <v>012112</v>
          </cell>
          <cell r="B39" t="str">
            <v>Sondagem do terreno rotativa em solo</v>
          </cell>
          <cell r="C39" t="str">
            <v>m</v>
          </cell>
          <cell r="D39" t="str">
            <v>95.00</v>
          </cell>
          <cell r="E39" t="str">
            <v>0.00</v>
          </cell>
          <cell r="F39" t="str">
            <v>95.00</v>
          </cell>
        </row>
        <row r="40">
          <cell r="A40" t="str">
            <v>012113</v>
          </cell>
          <cell r="B40" t="str">
            <v>Sondagem do terreno rotativa em rocha</v>
          </cell>
          <cell r="C40" t="str">
            <v>m</v>
          </cell>
          <cell r="D40" t="str">
            <v>270.00</v>
          </cell>
          <cell r="E40" t="str">
            <v>0.00</v>
          </cell>
          <cell r="F40" t="str">
            <v>270.00</v>
          </cell>
        </row>
        <row r="41">
          <cell r="A41" t="str">
            <v>012200</v>
          </cell>
          <cell r="B41" t="str">
            <v>Poco profundo</v>
          </cell>
        </row>
        <row r="42">
          <cell r="A42" t="str">
            <v>012202</v>
          </cell>
          <cell r="B42" t="str">
            <v>Abrigo de poco profundo em  alvenaria 1,00 x 1,00 x 0,60m com tampa metalica</v>
          </cell>
          <cell r="C42" t="str">
            <v>un</v>
          </cell>
          <cell r="D42" t="str">
            <v>107.27</v>
          </cell>
          <cell r="E42" t="str">
            <v>97.26</v>
          </cell>
          <cell r="F42" t="str">
            <v>204.53</v>
          </cell>
        </row>
        <row r="43">
          <cell r="A43" t="str">
            <v>012204</v>
          </cell>
          <cell r="B43" t="str">
            <v>Adicional de transporte alem do 51 km para equipamento de perfuracao</v>
          </cell>
          <cell r="C43" t="str">
            <v>km</v>
          </cell>
          <cell r="D43" t="str">
            <v>7.00</v>
          </cell>
          <cell r="E43" t="str">
            <v>0.00</v>
          </cell>
          <cell r="F43" t="str">
            <v>7.00</v>
          </cell>
        </row>
        <row r="44">
          <cell r="A44" t="str">
            <v>012206</v>
          </cell>
          <cell r="B44" t="str">
            <v>Analise bacteriologica para poco profundo</v>
          </cell>
          <cell r="C44" t="str">
            <v>un</v>
          </cell>
          <cell r="D44" t="str">
            <v>235.00</v>
          </cell>
          <cell r="E44" t="str">
            <v>0.00</v>
          </cell>
          <cell r="F44" t="str">
            <v>235.00</v>
          </cell>
        </row>
        <row r="45">
          <cell r="A45" t="str">
            <v>012208</v>
          </cell>
          <cell r="B45" t="str">
            <v>Analise fisico-quimica da agua para poco profundo</v>
          </cell>
          <cell r="C45" t="str">
            <v>un</v>
          </cell>
          <cell r="D45" t="str">
            <v>190.00</v>
          </cell>
          <cell r="E45" t="str">
            <v>0.00</v>
          </cell>
          <cell r="F45" t="str">
            <v>190.00</v>
          </cell>
        </row>
        <row r="46">
          <cell r="A46" t="str">
            <v>012210</v>
          </cell>
          <cell r="B46" t="str">
            <v>Cimentacao de boca do poco profundo, entre perfuracao de maior diam</v>
          </cell>
          <cell r="C46" t="str">
            <v>m3</v>
          </cell>
          <cell r="D46" t="str">
            <v>700.00</v>
          </cell>
          <cell r="E46" t="str">
            <v>0.00</v>
          </cell>
          <cell r="F46" t="str">
            <v>700.00</v>
          </cell>
        </row>
        <row r="47">
          <cell r="A47" t="str">
            <v>012212</v>
          </cell>
          <cell r="B47" t="str">
            <v>Desinfeccao de poco profundo</v>
          </cell>
          <cell r="C47" t="str">
            <v>un</v>
          </cell>
          <cell r="D47" t="str">
            <v>250.00</v>
          </cell>
          <cell r="E47" t="str">
            <v>0.00</v>
          </cell>
          <cell r="F47" t="str">
            <v>250.00</v>
          </cell>
        </row>
        <row r="48">
          <cell r="A48" t="str">
            <v>012214</v>
          </cell>
          <cell r="B48" t="str">
            <v>Documentacao tecnica final de poco profundo</v>
          </cell>
          <cell r="C48" t="str">
            <v>un</v>
          </cell>
          <cell r="D48" t="str">
            <v>400.00</v>
          </cell>
          <cell r="E48" t="str">
            <v>0.00</v>
          </cell>
          <cell r="F48" t="str">
            <v>400.00</v>
          </cell>
        </row>
        <row r="49">
          <cell r="A49" t="str">
            <v>012216</v>
          </cell>
          <cell r="B49" t="str">
            <v>Filtro galvanizado tipo NOLD para poco profundo, diam 6" (150 mm)</v>
          </cell>
          <cell r="C49" t="str">
            <v>m</v>
          </cell>
          <cell r="D49" t="str">
            <v>101.50</v>
          </cell>
          <cell r="E49" t="str">
            <v>0.00</v>
          </cell>
          <cell r="F49" t="str">
            <v>101.50</v>
          </cell>
        </row>
        <row r="50">
          <cell r="A50" t="str">
            <v>012218</v>
          </cell>
          <cell r="B50" t="str">
            <v>Filtro galvanizado tipo NOLD para poco profundo, diam 8" (200 mm)</v>
          </cell>
          <cell r="C50" t="str">
            <v>m</v>
          </cell>
          <cell r="D50" t="str">
            <v>143.50</v>
          </cell>
          <cell r="E50" t="str">
            <v>0.00</v>
          </cell>
          <cell r="F50" t="str">
            <v>143.50</v>
          </cell>
        </row>
        <row r="51">
          <cell r="A51" t="str">
            <v>012220</v>
          </cell>
          <cell r="B51" t="str">
            <v>Laje de protecao com 2,00 x 2,00 m para poco profundo</v>
          </cell>
          <cell r="C51" t="str">
            <v>un</v>
          </cell>
          <cell r="D51" t="str">
            <v>28.52</v>
          </cell>
          <cell r="E51" t="str">
            <v>27.10</v>
          </cell>
          <cell r="F51" t="str">
            <v>55.62</v>
          </cell>
        </row>
        <row r="52">
          <cell r="A52" t="str">
            <v>012222</v>
          </cell>
          <cell r="B52" t="str">
            <v>Limpeza e desenvolvimento do poco c/compressor de ar e/ou pistao</v>
          </cell>
          <cell r="C52" t="str">
            <v>h</v>
          </cell>
          <cell r="D52" t="str">
            <v>96.00</v>
          </cell>
          <cell r="E52" t="str">
            <v>0.00</v>
          </cell>
          <cell r="F52" t="str">
            <v>96.00</v>
          </cell>
        </row>
        <row r="53">
          <cell r="A53" t="str">
            <v>012224</v>
          </cell>
          <cell r="B53" t="str">
            <v>Perfuracao de poco profundo em  aluviao, diam 10" (250 mm)</v>
          </cell>
          <cell r="C53" t="str">
            <v>m</v>
          </cell>
          <cell r="D53" t="str">
            <v>94.00</v>
          </cell>
          <cell r="E53" t="str">
            <v>0.00</v>
          </cell>
          <cell r="F53" t="str">
            <v>94.00</v>
          </cell>
        </row>
        <row r="54">
          <cell r="A54" t="str">
            <v>012226</v>
          </cell>
          <cell r="B54" t="str">
            <v>Perfuracao de poco profundo em  aluviao, diam 12" (300 mm)</v>
          </cell>
          <cell r="C54" t="str">
            <v>m</v>
          </cell>
          <cell r="D54" t="str">
            <v>109.00</v>
          </cell>
          <cell r="E54" t="str">
            <v>0.00</v>
          </cell>
          <cell r="F54" t="str">
            <v>109.00</v>
          </cell>
        </row>
        <row r="55">
          <cell r="A55" t="str">
            <v>012228</v>
          </cell>
          <cell r="B55" t="str">
            <v>Perfuracao de poco profundo em  aluviao, diam 14" (350 mm)</v>
          </cell>
          <cell r="C55" t="str">
            <v>m</v>
          </cell>
          <cell r="D55" t="str">
            <v>131.00</v>
          </cell>
          <cell r="E55" t="str">
            <v>0.00</v>
          </cell>
          <cell r="F55" t="str">
            <v>131.00</v>
          </cell>
        </row>
        <row r="56">
          <cell r="A56" t="str">
            <v>012230</v>
          </cell>
          <cell r="B56" t="str">
            <v>Perfuracao de poco profundo em  aluviao, diam 16" (400 mm)</v>
          </cell>
          <cell r="C56" t="str">
            <v>m</v>
          </cell>
          <cell r="D56" t="str">
            <v>155.50</v>
          </cell>
          <cell r="E56" t="str">
            <v>0.00</v>
          </cell>
          <cell r="F56" t="str">
            <v>155.50</v>
          </cell>
        </row>
        <row r="57">
          <cell r="A57" t="str">
            <v>012232</v>
          </cell>
          <cell r="B57" t="str">
            <v>Perfuracao de poco profundo em  aluviao, diam 18" (450 mm)</v>
          </cell>
          <cell r="C57" t="str">
            <v>m</v>
          </cell>
          <cell r="D57" t="str">
            <v>178.50</v>
          </cell>
          <cell r="E57" t="str">
            <v>0.00</v>
          </cell>
          <cell r="F57" t="str">
            <v>178.50</v>
          </cell>
        </row>
        <row r="58">
          <cell r="A58" t="str">
            <v>012234</v>
          </cell>
          <cell r="B58" t="str">
            <v>Perfuracao de poco profundo em  rocha alterada, diam 8" (200 mm)</v>
          </cell>
          <cell r="C58" t="str">
            <v>m</v>
          </cell>
          <cell r="D58" t="str">
            <v>137.00</v>
          </cell>
          <cell r="E58" t="str">
            <v>0.00</v>
          </cell>
          <cell r="F58" t="str">
            <v>137.00</v>
          </cell>
        </row>
        <row r="59">
          <cell r="A59" t="str">
            <v>012236</v>
          </cell>
          <cell r="B59" t="str">
            <v>Perfuracao de poco profundo em  rocha alterada, diam 10" (250 mm)</v>
          </cell>
          <cell r="C59" t="str">
            <v>m</v>
          </cell>
          <cell r="D59" t="str">
            <v>142.50</v>
          </cell>
          <cell r="E59" t="str">
            <v>0.00</v>
          </cell>
          <cell r="F59" t="str">
            <v>142.50</v>
          </cell>
        </row>
        <row r="60">
          <cell r="A60" t="str">
            <v>012238</v>
          </cell>
          <cell r="B60" t="str">
            <v>Perfuracao de poco profundo em  rocha alterada, diam 12" (300 mm)</v>
          </cell>
          <cell r="C60" t="str">
            <v>m</v>
          </cell>
          <cell r="D60" t="str">
            <v>160.50</v>
          </cell>
          <cell r="E60" t="str">
            <v>0.00</v>
          </cell>
          <cell r="F60" t="str">
            <v>160.50</v>
          </cell>
        </row>
        <row r="61">
          <cell r="A61" t="str">
            <v>012240</v>
          </cell>
          <cell r="B61" t="str">
            <v>Perfuracao de poco profundo em  rocha, diam 6" (150 mm)</v>
          </cell>
          <cell r="C61" t="str">
            <v>m</v>
          </cell>
          <cell r="D61" t="str">
            <v>98.00</v>
          </cell>
          <cell r="E61" t="str">
            <v>0.00</v>
          </cell>
          <cell r="F61" t="str">
            <v>98.00</v>
          </cell>
        </row>
        <row r="62">
          <cell r="A62" t="str">
            <v>012242</v>
          </cell>
          <cell r="B62" t="str">
            <v>Perfuracao de poco profundo em  rocha, diam 8" (200 mm)</v>
          </cell>
          <cell r="C62" t="str">
            <v>m</v>
          </cell>
          <cell r="D62" t="str">
            <v>129.50</v>
          </cell>
          <cell r="E62" t="str">
            <v>0.00</v>
          </cell>
          <cell r="F62" t="str">
            <v>129.50</v>
          </cell>
        </row>
        <row r="63">
          <cell r="A63" t="str">
            <v>012244</v>
          </cell>
          <cell r="B63" t="str">
            <v>Perfuracao de poco profundo em  rocha, diam 10" (250 mm)</v>
          </cell>
          <cell r="C63" t="str">
            <v>m</v>
          </cell>
          <cell r="D63" t="str">
            <v>175.00</v>
          </cell>
          <cell r="E63" t="str">
            <v>0.00</v>
          </cell>
          <cell r="F63" t="str">
            <v>175.00</v>
          </cell>
        </row>
        <row r="64">
          <cell r="A64" t="str">
            <v>012246</v>
          </cell>
          <cell r="B64" t="str">
            <v>Pre-filtro de pedregulho lavado e selecionado</v>
          </cell>
          <cell r="C64" t="str">
            <v>m3</v>
          </cell>
          <cell r="D64" t="str">
            <v>450.00</v>
          </cell>
          <cell r="E64" t="str">
            <v>0.00</v>
          </cell>
          <cell r="F64" t="str">
            <v>450.00</v>
          </cell>
        </row>
        <row r="65">
          <cell r="A65" t="str">
            <v>012248</v>
          </cell>
          <cell r="B65" t="str">
            <v>Revestimento da boca de poco profundo tubo chapa 3/16", diam 12"</v>
          </cell>
          <cell r="C65" t="str">
            <v>m</v>
          </cell>
          <cell r="D65" t="str">
            <v>143.00</v>
          </cell>
          <cell r="E65" t="str">
            <v>0.00</v>
          </cell>
          <cell r="F65" t="str">
            <v>143.00</v>
          </cell>
        </row>
        <row r="66">
          <cell r="A66" t="str">
            <v>012250</v>
          </cell>
          <cell r="B66" t="str">
            <v>Revestimento da boca de poco profundo tubo chapa 3/16", diam 14"</v>
          </cell>
          <cell r="C66" t="str">
            <v>m</v>
          </cell>
          <cell r="D66" t="str">
            <v>159.50</v>
          </cell>
          <cell r="E66" t="str">
            <v>0.00</v>
          </cell>
          <cell r="F66" t="str">
            <v>159.50</v>
          </cell>
        </row>
        <row r="67">
          <cell r="A67" t="str">
            <v>012252</v>
          </cell>
          <cell r="B67" t="str">
            <v>Revestimento da boca de poco profundo tubo chapa 3/16", diam 16"</v>
          </cell>
          <cell r="C67" t="str">
            <v>m</v>
          </cell>
          <cell r="D67" t="str">
            <v>179.00</v>
          </cell>
          <cell r="E67" t="str">
            <v>0.00</v>
          </cell>
          <cell r="F67" t="str">
            <v>179.00</v>
          </cell>
        </row>
        <row r="68">
          <cell r="A68" t="str">
            <v>012254</v>
          </cell>
          <cell r="B68" t="str">
            <v>Revestimento interno de poco profundo tubo preto DIM 2440, diam 6" (150 mm)</v>
          </cell>
          <cell r="C68" t="str">
            <v>m</v>
          </cell>
          <cell r="D68" t="str">
            <v>73.50</v>
          </cell>
          <cell r="E68" t="str">
            <v>0.00</v>
          </cell>
          <cell r="F68" t="str">
            <v>73.50</v>
          </cell>
        </row>
        <row r="69">
          <cell r="A69" t="str">
            <v>012256</v>
          </cell>
          <cell r="B69" t="str">
            <v>Revestimento interno de poco profundo tubo preto DIM 2440, diam 8" (200 mm)</v>
          </cell>
          <cell r="C69" t="str">
            <v>m</v>
          </cell>
          <cell r="D69" t="str">
            <v>128.00</v>
          </cell>
          <cell r="E69" t="str">
            <v>0.00</v>
          </cell>
          <cell r="F69" t="str">
            <v>128.00</v>
          </cell>
        </row>
        <row r="70">
          <cell r="A70" t="str">
            <v>012258</v>
          </cell>
          <cell r="B70" t="str">
            <v>Taxa instalacao transporte ate 50 km para equipamento pequeno de perfuração</v>
          </cell>
          <cell r="C70" t="str">
            <v>taxa</v>
          </cell>
          <cell r="D70" t="str">
            <v>1600.00</v>
          </cell>
          <cell r="E70" t="str">
            <v>0.00</v>
          </cell>
          <cell r="F70" t="str">
            <v>1600.00</v>
          </cell>
        </row>
        <row r="71">
          <cell r="A71" t="str">
            <v>012260</v>
          </cell>
          <cell r="B71" t="str">
            <v>Taxa instalacao transporte ate 50 km para equipamento grande de perfuração</v>
          </cell>
          <cell r="C71" t="str">
            <v>taxa</v>
          </cell>
          <cell r="D71" t="str">
            <v>8000.00</v>
          </cell>
          <cell r="E71" t="str">
            <v>0.00</v>
          </cell>
          <cell r="F71" t="str">
            <v>8000.00</v>
          </cell>
        </row>
        <row r="72">
          <cell r="A72" t="str">
            <v>012262</v>
          </cell>
          <cell r="B72" t="str">
            <v>Taxa instalacao transporte ate 50 km para equipamento de bombeamento</v>
          </cell>
          <cell r="C72" t="str">
            <v>taxa</v>
          </cell>
          <cell r="D72" t="str">
            <v>1600.00</v>
          </cell>
          <cell r="E72" t="str">
            <v>0.00</v>
          </cell>
          <cell r="F72" t="str">
            <v>1600.00</v>
          </cell>
        </row>
        <row r="73">
          <cell r="A73" t="str">
            <v>012264</v>
          </cell>
          <cell r="B73" t="str">
            <v>Teste de vazao de poco profundo com bomba de pistao</v>
          </cell>
          <cell r="C73" t="str">
            <v>h</v>
          </cell>
          <cell r="D73" t="str">
            <v>60.00</v>
          </cell>
          <cell r="E73" t="str">
            <v>0.00</v>
          </cell>
          <cell r="F73" t="str">
            <v>60.00</v>
          </cell>
        </row>
        <row r="74">
          <cell r="A74" t="str">
            <v>012266</v>
          </cell>
          <cell r="B74" t="str">
            <v>Teste de vazao de poco profundo com bomba submersa</v>
          </cell>
          <cell r="C74" t="str">
            <v>h</v>
          </cell>
          <cell r="D74" t="str">
            <v>109.00</v>
          </cell>
          <cell r="E74" t="str">
            <v>0.00</v>
          </cell>
          <cell r="F74" t="str">
            <v>109.00</v>
          </cell>
        </row>
        <row r="75">
          <cell r="A75" t="str">
            <v>012268</v>
          </cell>
          <cell r="B75" t="str">
            <v>Teste de vazao de poco profundo com compressor de ar</v>
          </cell>
          <cell r="C75" t="str">
            <v>h</v>
          </cell>
          <cell r="D75" t="str">
            <v>106.00</v>
          </cell>
          <cell r="E75" t="str">
            <v>0.00</v>
          </cell>
          <cell r="F75" t="str">
            <v>106.00</v>
          </cell>
        </row>
        <row r="76">
          <cell r="A76" t="str">
            <v>020000</v>
          </cell>
          <cell r="B76" t="str">
            <v>Inicio, apoio e administracao da obra</v>
          </cell>
        </row>
        <row r="77">
          <cell r="A77" t="str">
            <v>020100</v>
          </cell>
          <cell r="B77" t="str">
            <v>Construcao provisoria</v>
          </cell>
        </row>
        <row r="78">
          <cell r="A78" t="str">
            <v>020102</v>
          </cell>
          <cell r="B78" t="str">
            <v>Escritorio provisorio em  madeira</v>
          </cell>
          <cell r="C78" t="str">
            <v>m2</v>
          </cell>
          <cell r="D78" t="str">
            <v>91.22</v>
          </cell>
          <cell r="E78" t="str">
            <v>110.68</v>
          </cell>
          <cell r="F78" t="str">
            <v>201.90</v>
          </cell>
        </row>
        <row r="79">
          <cell r="A79" t="str">
            <v>020114</v>
          </cell>
          <cell r="B79" t="str">
            <v>Deposito provisorio em  madeira</v>
          </cell>
          <cell r="C79" t="str">
            <v>m2</v>
          </cell>
          <cell r="D79" t="str">
            <v>90.89</v>
          </cell>
          <cell r="E79" t="str">
            <v>94.85</v>
          </cell>
          <cell r="F79" t="str">
            <v>185.74</v>
          </cell>
        </row>
        <row r="80">
          <cell r="A80" t="str">
            <v>020116</v>
          </cell>
          <cell r="B80" t="str">
            <v>Sanitario/vestiario em  alvenaria</v>
          </cell>
          <cell r="C80" t="str">
            <v>m2</v>
          </cell>
          <cell r="D80" t="str">
            <v>86.01</v>
          </cell>
          <cell r="E80" t="str">
            <v>71.10</v>
          </cell>
          <cell r="F80" t="str">
            <v>157.11</v>
          </cell>
        </row>
        <row r="81">
          <cell r="A81" t="str">
            <v>020200</v>
          </cell>
          <cell r="B81" t="str">
            <v>Container</v>
          </cell>
        </row>
        <row r="82">
          <cell r="A82" t="str">
            <v>020202</v>
          </cell>
          <cell r="B82" t="str">
            <v>Container alojamento 4,0 x 2,4 x 2,5 m</v>
          </cell>
          <cell r="C82" t="str">
            <v>un x mes</v>
          </cell>
          <cell r="D82" t="str">
            <v>143.00</v>
          </cell>
          <cell r="E82" t="str">
            <v>1.74</v>
          </cell>
          <cell r="F82" t="str">
            <v>144.74</v>
          </cell>
        </row>
        <row r="83">
          <cell r="A83" t="str">
            <v>020204</v>
          </cell>
          <cell r="B83" t="str">
            <v>Container sanitario - 2 duchas e 3 bacias</v>
          </cell>
          <cell r="C83" t="str">
            <v>un x mes</v>
          </cell>
          <cell r="D83" t="str">
            <v>259.00</v>
          </cell>
          <cell r="E83" t="str">
            <v>0.57</v>
          </cell>
          <cell r="F83" t="str">
            <v>259.57</v>
          </cell>
        </row>
        <row r="84">
          <cell r="A84" t="str">
            <v>020206</v>
          </cell>
          <cell r="B84" t="str">
            <v>Container deposito 4,0 x 2,5 x 2,5 m</v>
          </cell>
          <cell r="C84" t="str">
            <v>un x mes</v>
          </cell>
          <cell r="D84" t="str">
            <v>120.00</v>
          </cell>
          <cell r="E84" t="str">
            <v>1.74</v>
          </cell>
          <cell r="F84" t="str">
            <v>121.74</v>
          </cell>
        </row>
        <row r="85">
          <cell r="A85" t="str">
            <v>020208</v>
          </cell>
          <cell r="B85" t="str">
            <v>Container escritorio com 1 sanitario - 9,6 m2</v>
          </cell>
          <cell r="C85" t="str">
            <v>un x mes</v>
          </cell>
          <cell r="D85" t="str">
            <v>187.00</v>
          </cell>
          <cell r="E85" t="str">
            <v>0.57</v>
          </cell>
          <cell r="F85" t="str">
            <v>187.57</v>
          </cell>
        </row>
        <row r="86">
          <cell r="A86" t="str">
            <v>020210</v>
          </cell>
          <cell r="B86" t="str">
            <v>Container guarita simples</v>
          </cell>
          <cell r="C86" t="str">
            <v>un x mes</v>
          </cell>
          <cell r="D86" t="str">
            <v>154.00</v>
          </cell>
          <cell r="E86" t="str">
            <v>1.74</v>
          </cell>
          <cell r="F86" t="str">
            <v>155.74</v>
          </cell>
        </row>
        <row r="87">
          <cell r="A87" t="str">
            <v>020300</v>
          </cell>
          <cell r="B87" t="str">
            <v>Tapume, vedacao e protecoes diversas</v>
          </cell>
        </row>
        <row r="88">
          <cell r="A88" t="str">
            <v>020302</v>
          </cell>
          <cell r="B88" t="str">
            <v>Materiais para bandeja salva-vidas em  madeira com reaproveitamento</v>
          </cell>
          <cell r="C88" t="str">
            <v>m</v>
          </cell>
          <cell r="D88" t="str">
            <v>30.64</v>
          </cell>
          <cell r="E88" t="str">
            <v>0.00</v>
          </cell>
          <cell r="F88" t="str">
            <v>30.64</v>
          </cell>
        </row>
        <row r="89">
          <cell r="A89" t="str">
            <v>020304</v>
          </cell>
          <cell r="B89" t="str">
            <v>Montagem e desmontagem de bandeja salva-vidas em  madeira</v>
          </cell>
          <cell r="C89" t="str">
            <v>m</v>
          </cell>
          <cell r="D89" t="str">
            <v>0.00</v>
          </cell>
          <cell r="E89" t="str">
            <v>16.81</v>
          </cell>
          <cell r="F89" t="str">
            <v>16.81</v>
          </cell>
        </row>
        <row r="90">
          <cell r="A90" t="str">
            <v>020306</v>
          </cell>
          <cell r="B90" t="str">
            <v>Protecao de fachada com tela de nylon</v>
          </cell>
          <cell r="C90" t="str">
            <v>m2</v>
          </cell>
          <cell r="D90" t="str">
            <v>0.41</v>
          </cell>
          <cell r="E90" t="str">
            <v>0.64</v>
          </cell>
          <cell r="F90" t="str">
            <v>1.05</v>
          </cell>
        </row>
        <row r="91">
          <cell r="A91" t="str">
            <v>020308</v>
          </cell>
          <cell r="B91" t="str">
            <v>Fechamento e protecao de vaos em chapa de madeira compensada</v>
          </cell>
          <cell r="C91" t="str">
            <v>m2</v>
          </cell>
          <cell r="D91" t="str">
            <v>1.63</v>
          </cell>
          <cell r="E91" t="str">
            <v>2.14</v>
          </cell>
          <cell r="F91" t="str">
            <v>3.77</v>
          </cell>
        </row>
        <row r="92">
          <cell r="A92" t="str">
            <v>020310</v>
          </cell>
          <cell r="B92" t="str">
            <v>Tapume movel continuo  para valas</v>
          </cell>
          <cell r="C92" t="str">
            <v>m</v>
          </cell>
          <cell r="D92" t="str">
            <v>0.92</v>
          </cell>
          <cell r="E92" t="str">
            <v>0.46</v>
          </cell>
          <cell r="F92" t="str">
            <v>1.38</v>
          </cell>
        </row>
        <row r="93">
          <cell r="A93" t="str">
            <v>020312</v>
          </cell>
          <cell r="B93" t="str">
            <v>Tapume fixo para fechamento de areas</v>
          </cell>
          <cell r="C93" t="str">
            <v>m2</v>
          </cell>
          <cell r="D93" t="str">
            <v>5.55</v>
          </cell>
          <cell r="E93" t="str">
            <v>6.00</v>
          </cell>
          <cell r="F93" t="str">
            <v>11.55</v>
          </cell>
        </row>
        <row r="94">
          <cell r="A94" t="str">
            <v>020314</v>
          </cell>
          <cell r="B94" t="str">
            <v>Travessia em  madeira para pedestres</v>
          </cell>
          <cell r="C94" t="str">
            <v>m2</v>
          </cell>
          <cell r="D94" t="str">
            <v>5.34</v>
          </cell>
          <cell r="E94" t="str">
            <v>6.55</v>
          </cell>
          <cell r="F94" t="str">
            <v>11.89</v>
          </cell>
        </row>
        <row r="95">
          <cell r="A95" t="str">
            <v>020316</v>
          </cell>
          <cell r="B95" t="str">
            <v>Travessia em  madeira para veiculos</v>
          </cell>
          <cell r="C95" t="str">
            <v>m2</v>
          </cell>
          <cell r="D95" t="str">
            <v>7.24</v>
          </cell>
          <cell r="E95" t="str">
            <v>6.55</v>
          </cell>
          <cell r="F95" t="str">
            <v>13.79</v>
          </cell>
        </row>
        <row r="96">
          <cell r="A96" t="str">
            <v>020318</v>
          </cell>
          <cell r="B96" t="str">
            <v>Travessia em  chapa metalica para veiculos</v>
          </cell>
          <cell r="C96" t="str">
            <v>m2</v>
          </cell>
          <cell r="D96" t="str">
            <v>18.33</v>
          </cell>
          <cell r="E96" t="str">
            <v>2.51</v>
          </cell>
          <cell r="F96" t="str">
            <v>20.84</v>
          </cell>
        </row>
        <row r="97">
          <cell r="A97" t="str">
            <v>020400</v>
          </cell>
          <cell r="B97" t="str">
            <v>Ligacoes provisorias</v>
          </cell>
        </row>
        <row r="98">
          <cell r="A98" t="str">
            <v>020402</v>
          </cell>
          <cell r="B98" t="str">
            <v>Ligacao provisoria de agua</v>
          </cell>
          <cell r="C98" t="str">
            <v>global</v>
          </cell>
          <cell r="D98" t="str">
            <v>281.77</v>
          </cell>
          <cell r="E98" t="str">
            <v>25.60</v>
          </cell>
          <cell r="F98" t="str">
            <v>307.37</v>
          </cell>
        </row>
        <row r="99">
          <cell r="A99" t="str">
            <v>020404</v>
          </cell>
          <cell r="B99" t="str">
            <v>Ligacao provisoria de energia eletrica</v>
          </cell>
          <cell r="C99" t="str">
            <v>global</v>
          </cell>
          <cell r="D99" t="str">
            <v>91.09</v>
          </cell>
          <cell r="E99" t="str">
            <v>47.27</v>
          </cell>
          <cell r="F99" t="str">
            <v>138.36</v>
          </cell>
        </row>
        <row r="100">
          <cell r="A100" t="str">
            <v>020500</v>
          </cell>
          <cell r="B100" t="str">
            <v>Andaimes</v>
          </cell>
        </row>
        <row r="101">
          <cell r="A101" t="str">
            <v>020502</v>
          </cell>
          <cell r="B101" t="str">
            <v>Tablado para plataforma em  madeira sem reaproveitamento</v>
          </cell>
          <cell r="C101" t="str">
            <v>m2</v>
          </cell>
          <cell r="D101" t="str">
            <v>4.37</v>
          </cell>
          <cell r="E101" t="str">
            <v>1.85</v>
          </cell>
          <cell r="F101" t="str">
            <v>6.22</v>
          </cell>
        </row>
        <row r="102">
          <cell r="A102" t="str">
            <v>020504</v>
          </cell>
          <cell r="B102" t="str">
            <v>Andaime torre metalica de 1,0 x 1,0 m</v>
          </cell>
          <cell r="C102" t="str">
            <v>m x mes</v>
          </cell>
          <cell r="D102" t="str">
            <v>8.10</v>
          </cell>
          <cell r="E102" t="str">
            <v>0.00</v>
          </cell>
          <cell r="F102" t="str">
            <v>8.10</v>
          </cell>
        </row>
        <row r="103">
          <cell r="A103" t="str">
            <v>020506</v>
          </cell>
          <cell r="B103" t="str">
            <v>Montagem e desmontagem de andaime torre metalico com ate 10 m</v>
          </cell>
          <cell r="C103" t="str">
            <v>m</v>
          </cell>
          <cell r="D103" t="str">
            <v>0.00</v>
          </cell>
          <cell r="E103" t="str">
            <v>1.50</v>
          </cell>
          <cell r="F103" t="str">
            <v>1.50</v>
          </cell>
        </row>
        <row r="104">
          <cell r="A104" t="str">
            <v>020508</v>
          </cell>
          <cell r="B104" t="str">
            <v>Montagem e desmontagem de andaime torre metalico alem de 10 m</v>
          </cell>
          <cell r="C104" t="str">
            <v>m</v>
          </cell>
          <cell r="D104" t="str">
            <v>0.00</v>
          </cell>
          <cell r="E104" t="str">
            <v>3.95</v>
          </cell>
          <cell r="F104" t="str">
            <v>3.95</v>
          </cell>
        </row>
        <row r="105">
          <cell r="A105" t="str">
            <v>020600</v>
          </cell>
          <cell r="B105" t="str">
            <v>Alocacao de ferramental</v>
          </cell>
        </row>
        <row r="106">
          <cell r="A106" t="str">
            <v>020602</v>
          </cell>
          <cell r="B106" t="str">
            <v>Cacamba para entulho</v>
          </cell>
          <cell r="C106" t="str">
            <v>un x mes</v>
          </cell>
          <cell r="D106" t="str">
            <v>25.00</v>
          </cell>
          <cell r="E106" t="str">
            <v>1.74</v>
          </cell>
          <cell r="F106" t="str">
            <v>26.74</v>
          </cell>
        </row>
        <row r="107">
          <cell r="A107" t="str">
            <v>020800</v>
          </cell>
          <cell r="B107" t="str">
            <v>Sinalizacao de obra</v>
          </cell>
        </row>
        <row r="108">
          <cell r="A108" t="str">
            <v>020802</v>
          </cell>
          <cell r="B108" t="str">
            <v>Placa de identificacao para obra</v>
          </cell>
          <cell r="C108" t="str">
            <v>m2</v>
          </cell>
          <cell r="D108" t="str">
            <v>21.69</v>
          </cell>
          <cell r="E108" t="str">
            <v>13.50</v>
          </cell>
          <cell r="F108" t="str">
            <v>35.19</v>
          </cell>
        </row>
        <row r="109">
          <cell r="A109" t="str">
            <v>020900</v>
          </cell>
          <cell r="B109" t="str">
            <v>Limpeza de terreno</v>
          </cell>
        </row>
        <row r="110">
          <cell r="A110" t="str">
            <v>020902</v>
          </cell>
          <cell r="B110" t="str">
            <v>Limpeza manual do terreno, inclusive troncos ate diam 5 cm</v>
          </cell>
          <cell r="C110" t="str">
            <v>m2</v>
          </cell>
          <cell r="D110" t="str">
            <v>0.00</v>
          </cell>
          <cell r="E110" t="str">
            <v>0.72</v>
          </cell>
          <cell r="F110" t="str">
            <v>0.72</v>
          </cell>
        </row>
        <row r="111">
          <cell r="A111" t="str">
            <v>020904</v>
          </cell>
          <cell r="B111" t="str">
            <v>Limpeza mecanizada do terreno, inclusive troncos ate diam 5 cm</v>
          </cell>
          <cell r="C111" t="str">
            <v>m2</v>
          </cell>
          <cell r="D111" t="str">
            <v>0.19</v>
          </cell>
          <cell r="E111" t="str">
            <v>0.00</v>
          </cell>
          <cell r="F111" t="str">
            <v>0.19</v>
          </cell>
        </row>
        <row r="112">
          <cell r="A112" t="str">
            <v>020906</v>
          </cell>
          <cell r="B112" t="str">
            <v>Corte de arvore com destocamento para diam superior a 5 cm</v>
          </cell>
          <cell r="C112" t="str">
            <v>un</v>
          </cell>
          <cell r="D112" t="str">
            <v>0.00</v>
          </cell>
          <cell r="E112" t="str">
            <v>12.93</v>
          </cell>
          <cell r="F112" t="str">
            <v>12.93</v>
          </cell>
        </row>
        <row r="113">
          <cell r="A113" t="str">
            <v>021000</v>
          </cell>
          <cell r="B113" t="str">
            <v>Locacao de obra</v>
          </cell>
        </row>
        <row r="114">
          <cell r="A114" t="str">
            <v>021002</v>
          </cell>
          <cell r="B114" t="str">
            <v>Locacao obra de edificacao</v>
          </cell>
          <cell r="C114" t="str">
            <v>m2</v>
          </cell>
          <cell r="D114" t="str">
            <v>0.67</v>
          </cell>
          <cell r="E114" t="str">
            <v>0.83</v>
          </cell>
          <cell r="F114" t="str">
            <v>1.50</v>
          </cell>
        </row>
        <row r="115">
          <cell r="A115" t="str">
            <v>021004</v>
          </cell>
          <cell r="B115" t="str">
            <v>Locacao obra de rede de canalizada</v>
          </cell>
          <cell r="C115" t="str">
            <v>m</v>
          </cell>
          <cell r="D115" t="str">
            <v>0.07</v>
          </cell>
          <cell r="E115" t="str">
            <v>0.08</v>
          </cell>
          <cell r="F115" t="str">
            <v>0.15</v>
          </cell>
        </row>
        <row r="116">
          <cell r="A116" t="str">
            <v>030000</v>
          </cell>
          <cell r="B116" t="str">
            <v>Demolicao sem reaproveitamento</v>
          </cell>
        </row>
        <row r="117">
          <cell r="A117" t="str">
            <v>030100</v>
          </cell>
          <cell r="B117" t="str">
            <v>Demolicao de concreto, lastro, mistura e afins</v>
          </cell>
        </row>
        <row r="118">
          <cell r="A118" t="str">
            <v>030102</v>
          </cell>
          <cell r="B118" t="str">
            <v>Demolicao manual de concreto simples</v>
          </cell>
          <cell r="C118" t="str">
            <v>m3</v>
          </cell>
          <cell r="D118" t="str">
            <v>0.00</v>
          </cell>
          <cell r="E118" t="str">
            <v>32.04</v>
          </cell>
          <cell r="F118" t="str">
            <v>32.04</v>
          </cell>
        </row>
        <row r="119">
          <cell r="A119" t="str">
            <v>030104</v>
          </cell>
          <cell r="B119" t="str">
            <v>Demolicao manual de concreto armado</v>
          </cell>
          <cell r="C119" t="str">
            <v>m3</v>
          </cell>
          <cell r="D119" t="str">
            <v>0.00</v>
          </cell>
          <cell r="E119" t="str">
            <v>58.26</v>
          </cell>
          <cell r="F119" t="str">
            <v>58.26</v>
          </cell>
        </row>
        <row r="120">
          <cell r="A120" t="str">
            <v>030106</v>
          </cell>
          <cell r="B120" t="str">
            <v>Demolicao manual de lajes pre-moldada, incluindo revestimento</v>
          </cell>
          <cell r="C120" t="str">
            <v>m2</v>
          </cell>
          <cell r="D120" t="str">
            <v>0.00</v>
          </cell>
          <cell r="E120" t="str">
            <v>4.36</v>
          </cell>
          <cell r="F120" t="str">
            <v>4.36</v>
          </cell>
        </row>
        <row r="121">
          <cell r="A121" t="str">
            <v>030108</v>
          </cell>
          <cell r="B121" t="str">
            <v>Demolicao passeio em  geral, incluindo a base</v>
          </cell>
          <cell r="C121" t="str">
            <v>m2</v>
          </cell>
          <cell r="D121" t="str">
            <v>1.00</v>
          </cell>
          <cell r="E121" t="str">
            <v>0.64</v>
          </cell>
          <cell r="F121" t="str">
            <v>1.64</v>
          </cell>
        </row>
        <row r="122">
          <cell r="A122" t="str">
            <v>030110</v>
          </cell>
          <cell r="B122" t="str">
            <v>Demolicao/levantamento sarjeta, incluindo a base</v>
          </cell>
          <cell r="C122" t="str">
            <v>m3</v>
          </cell>
          <cell r="D122" t="str">
            <v>15.80</v>
          </cell>
          <cell r="E122" t="str">
            <v>8.21</v>
          </cell>
          <cell r="F122" t="str">
            <v>24.01</v>
          </cell>
        </row>
        <row r="123">
          <cell r="A123" t="str">
            <v>030200</v>
          </cell>
          <cell r="B123" t="str">
            <v>Demolicao de alvenaria</v>
          </cell>
        </row>
        <row r="124">
          <cell r="A124" t="str">
            <v>030202</v>
          </cell>
          <cell r="B124" t="str">
            <v>Demolicao alvenaria de fundacao/embasamento</v>
          </cell>
          <cell r="C124" t="str">
            <v>m3</v>
          </cell>
          <cell r="D124" t="str">
            <v>0.00</v>
          </cell>
          <cell r="E124" t="str">
            <v>17.47</v>
          </cell>
          <cell r="F124" t="str">
            <v>17.47</v>
          </cell>
        </row>
        <row r="125">
          <cell r="A125" t="str">
            <v>030204</v>
          </cell>
          <cell r="B125" t="str">
            <v>Demolicao alvenaria de elevacao ou elemento vazado, incluindo revestimento</v>
          </cell>
          <cell r="C125" t="str">
            <v>m3</v>
          </cell>
          <cell r="D125" t="str">
            <v>0.00</v>
          </cell>
          <cell r="E125" t="str">
            <v>11.65</v>
          </cell>
          <cell r="F125" t="str">
            <v>11.65</v>
          </cell>
        </row>
        <row r="126">
          <cell r="A126" t="str">
            <v>030300</v>
          </cell>
          <cell r="B126" t="str">
            <v>Demolicao de revestimento em  massa</v>
          </cell>
        </row>
        <row r="127">
          <cell r="A127" t="str">
            <v>030302</v>
          </cell>
          <cell r="B127" t="str">
            <v>Apicoamento de piso, parede ou teto</v>
          </cell>
          <cell r="C127" t="str">
            <v>m2</v>
          </cell>
          <cell r="D127" t="str">
            <v>0.00</v>
          </cell>
          <cell r="E127" t="str">
            <v>0.41</v>
          </cell>
          <cell r="F127" t="str">
            <v>0.41</v>
          </cell>
        </row>
        <row r="128">
          <cell r="A128" t="str">
            <v>030304</v>
          </cell>
          <cell r="B128" t="str">
            <v>Demolicao revestimento em  massa de parede ou teto</v>
          </cell>
          <cell r="C128" t="str">
            <v>m2</v>
          </cell>
          <cell r="D128" t="str">
            <v>0.00</v>
          </cell>
          <cell r="E128" t="str">
            <v>0.86</v>
          </cell>
          <cell r="F128" t="str">
            <v>0.86</v>
          </cell>
        </row>
        <row r="129">
          <cell r="A129" t="str">
            <v>030306</v>
          </cell>
          <cell r="B129" t="str">
            <v>Demolicao revestimento em  massa de piso</v>
          </cell>
          <cell r="C129" t="str">
            <v>m2</v>
          </cell>
          <cell r="D129" t="str">
            <v>0.00</v>
          </cell>
          <cell r="E129" t="str">
            <v>1.45</v>
          </cell>
          <cell r="F129" t="str">
            <v>1.45</v>
          </cell>
        </row>
        <row r="130">
          <cell r="A130" t="str">
            <v>030400</v>
          </cell>
          <cell r="B130" t="str">
            <v>Demolicao de revestimento ceramico</v>
          </cell>
        </row>
        <row r="131">
          <cell r="A131" t="str">
            <v>030402</v>
          </cell>
          <cell r="B131" t="str">
            <v>Demolicao revestimento ceramico, incluindo a base</v>
          </cell>
          <cell r="C131" t="str">
            <v>m2</v>
          </cell>
          <cell r="D131" t="str">
            <v>0.00</v>
          </cell>
          <cell r="E131" t="str">
            <v>1.74</v>
          </cell>
          <cell r="F131" t="str">
            <v>1.74</v>
          </cell>
        </row>
        <row r="132">
          <cell r="A132" t="str">
            <v>030404</v>
          </cell>
          <cell r="B132" t="str">
            <v>Demolicao rodape, soleira ou peitoril, incluindo a base</v>
          </cell>
          <cell r="C132" t="str">
            <v>m</v>
          </cell>
          <cell r="D132" t="str">
            <v>0.00</v>
          </cell>
          <cell r="E132" t="str">
            <v>0.41</v>
          </cell>
          <cell r="F132" t="str">
            <v>0.41</v>
          </cell>
        </row>
        <row r="133">
          <cell r="A133" t="str">
            <v>030500</v>
          </cell>
          <cell r="B133" t="str">
            <v>Demolicao de revestimento sintetico</v>
          </cell>
        </row>
        <row r="134">
          <cell r="A134" t="str">
            <v>030502</v>
          </cell>
          <cell r="B134" t="str">
            <v>Demolicao de revestimento sintetico, incluindo a base</v>
          </cell>
          <cell r="C134" t="str">
            <v>m2</v>
          </cell>
          <cell r="D134" t="str">
            <v>0.00</v>
          </cell>
          <cell r="E134" t="str">
            <v>1.14</v>
          </cell>
          <cell r="F134" t="str">
            <v>1.14</v>
          </cell>
        </row>
        <row r="135">
          <cell r="A135" t="str">
            <v>030600</v>
          </cell>
          <cell r="B135" t="str">
            <v>Demolicao de revestimento em  pedra e blocos macicos</v>
          </cell>
        </row>
        <row r="136">
          <cell r="A136" t="str">
            <v>030602</v>
          </cell>
          <cell r="B136" t="str">
            <v>Desmonte manual de pecas ou revestimento em  pedra</v>
          </cell>
          <cell r="C136" t="str">
            <v>m3</v>
          </cell>
          <cell r="D136" t="str">
            <v>0.00</v>
          </cell>
          <cell r="E136" t="str">
            <v>17.47</v>
          </cell>
          <cell r="F136" t="str">
            <v>17.47</v>
          </cell>
        </row>
        <row r="137">
          <cell r="A137" t="str">
            <v>030604</v>
          </cell>
          <cell r="B137" t="str">
            <v>Demolicao/levantamento pavimento em  paralelo ou bloco</v>
          </cell>
          <cell r="C137" t="str">
            <v>m2</v>
          </cell>
          <cell r="D137" t="str">
            <v>0.42</v>
          </cell>
          <cell r="E137" t="str">
            <v>1.63</v>
          </cell>
          <cell r="F137" t="str">
            <v>2.05</v>
          </cell>
        </row>
        <row r="138">
          <cell r="A138" t="str">
            <v>030700</v>
          </cell>
          <cell r="B138" t="str">
            <v>Demolicao de revestimento asfaltico</v>
          </cell>
        </row>
        <row r="139">
          <cell r="A139" t="str">
            <v>030702</v>
          </cell>
          <cell r="B139" t="str">
            <v>Demolicao/levantamento manual de pavimento asfaltico</v>
          </cell>
          <cell r="C139" t="str">
            <v>m2</v>
          </cell>
          <cell r="D139" t="str">
            <v>0.00</v>
          </cell>
          <cell r="E139" t="str">
            <v>4.36</v>
          </cell>
          <cell r="F139" t="str">
            <v>4.36</v>
          </cell>
        </row>
        <row r="140">
          <cell r="A140" t="str">
            <v>030704</v>
          </cell>
          <cell r="B140" t="str">
            <v>Demolicao/levantamento mecanica de pavimento asfaltico</v>
          </cell>
          <cell r="C140" t="str">
            <v>m2</v>
          </cell>
          <cell r="D140" t="str">
            <v>1.59</v>
          </cell>
          <cell r="E140" t="str">
            <v>0.64</v>
          </cell>
          <cell r="F140" t="str">
            <v>2.23</v>
          </cell>
        </row>
        <row r="141">
          <cell r="A141" t="str">
            <v>030800</v>
          </cell>
          <cell r="B141" t="str">
            <v>Demolicao de forro</v>
          </cell>
        </row>
        <row r="142">
          <cell r="A142" t="str">
            <v>030802</v>
          </cell>
          <cell r="B142" t="str">
            <v>Demolicao forro em  estuque</v>
          </cell>
          <cell r="C142" t="str">
            <v>m2</v>
          </cell>
          <cell r="D142" t="str">
            <v>0.00</v>
          </cell>
          <cell r="E142" t="str">
            <v>1.50</v>
          </cell>
          <cell r="F142" t="str">
            <v>1.50</v>
          </cell>
        </row>
        <row r="143">
          <cell r="A143" t="str">
            <v>030804</v>
          </cell>
          <cell r="B143" t="str">
            <v>Demolicao forro qquer inclusive sistema fixacao/entarugamento</v>
          </cell>
          <cell r="C143" t="str">
            <v>m2</v>
          </cell>
          <cell r="D143" t="str">
            <v>0.00</v>
          </cell>
          <cell r="E143" t="str">
            <v>0.86</v>
          </cell>
          <cell r="F143" t="str">
            <v>0.86</v>
          </cell>
        </row>
        <row r="144">
          <cell r="A144" t="str">
            <v>030806</v>
          </cell>
          <cell r="B144" t="str">
            <v>Demolicao forro em gesso liso, incluindo o sistema de fixacao</v>
          </cell>
          <cell r="C144" t="str">
            <v>m2</v>
          </cell>
          <cell r="D144" t="str">
            <v>0.00</v>
          </cell>
          <cell r="E144" t="str">
            <v>0.86</v>
          </cell>
          <cell r="F144" t="str">
            <v>0.86</v>
          </cell>
        </row>
        <row r="145">
          <cell r="A145" t="str">
            <v>030900</v>
          </cell>
          <cell r="B145" t="str">
            <v>Demolicao de impermeabilizacao e afins</v>
          </cell>
        </row>
        <row r="146">
          <cell r="A146" t="str">
            <v>030902</v>
          </cell>
          <cell r="B146" t="str">
            <v>Demolicao camada impermeabilizante</v>
          </cell>
          <cell r="C146" t="str">
            <v>m2</v>
          </cell>
          <cell r="D146" t="str">
            <v>0.00</v>
          </cell>
          <cell r="E146" t="str">
            <v>2.33</v>
          </cell>
          <cell r="F146" t="str">
            <v>2.33</v>
          </cell>
        </row>
        <row r="147">
          <cell r="A147" t="str">
            <v>030904</v>
          </cell>
          <cell r="B147" t="str">
            <v>Demolicao argamassa regularizante, isolante ou protetora e papel kraft</v>
          </cell>
          <cell r="C147" t="str">
            <v>m2</v>
          </cell>
          <cell r="D147" t="str">
            <v>0.00</v>
          </cell>
          <cell r="E147" t="str">
            <v>2.80</v>
          </cell>
          <cell r="F147" t="str">
            <v>2.80</v>
          </cell>
        </row>
        <row r="148">
          <cell r="A148" t="str">
            <v>030906</v>
          </cell>
          <cell r="B148" t="str">
            <v>Demolicao junta de dilatacao ou retracao</v>
          </cell>
          <cell r="C148" t="str">
            <v>m</v>
          </cell>
          <cell r="D148" t="str">
            <v>0.00</v>
          </cell>
          <cell r="E148" t="str">
            <v>0.92</v>
          </cell>
          <cell r="F148" t="str">
            <v>0.92</v>
          </cell>
        </row>
        <row r="149">
          <cell r="A149">
            <v>31000</v>
          </cell>
          <cell r="B149" t="str">
            <v>Remocao  pintura</v>
          </cell>
        </row>
        <row r="150">
          <cell r="A150" t="str">
            <v>031002</v>
          </cell>
          <cell r="B150" t="str">
            <v>Remocao de pintura em  rodape, baguete ou moldura com lixa</v>
          </cell>
          <cell r="C150" t="str">
            <v>m</v>
          </cell>
          <cell r="D150" t="str">
            <v>0.01</v>
          </cell>
          <cell r="E150" t="str">
            <v>0.17</v>
          </cell>
          <cell r="F150" t="str">
            <v>0.18</v>
          </cell>
        </row>
        <row r="151">
          <cell r="A151" t="str">
            <v>031004</v>
          </cell>
          <cell r="B151" t="str">
            <v>Remocao de pintura em  rodape, baguete ou moldura com produto quimico</v>
          </cell>
          <cell r="C151" t="str">
            <v>m</v>
          </cell>
          <cell r="D151" t="str">
            <v>0.09</v>
          </cell>
          <cell r="E151" t="str">
            <v>0.17</v>
          </cell>
          <cell r="F151" t="str">
            <v>0.26</v>
          </cell>
        </row>
        <row r="152">
          <cell r="A152" t="str">
            <v>031006</v>
          </cell>
          <cell r="B152" t="str">
            <v>Remocao de caiacao ou tinta mineral impermeavel</v>
          </cell>
          <cell r="C152" t="str">
            <v>m2</v>
          </cell>
          <cell r="D152" t="str">
            <v>0.00</v>
          </cell>
          <cell r="E152" t="str">
            <v>0.35</v>
          </cell>
          <cell r="F152" t="str">
            <v>0.35</v>
          </cell>
        </row>
        <row r="153">
          <cell r="A153" t="str">
            <v>031008</v>
          </cell>
          <cell r="B153" t="str">
            <v>Remocao de pintura em  esquadrias com produtos quimicos</v>
          </cell>
          <cell r="C153" t="str">
            <v>m2</v>
          </cell>
          <cell r="D153" t="str">
            <v>0.47</v>
          </cell>
          <cell r="E153" t="str">
            <v>1.47</v>
          </cell>
          <cell r="F153" t="str">
            <v>1.94</v>
          </cell>
        </row>
        <row r="154">
          <cell r="A154" t="str">
            <v>031010</v>
          </cell>
          <cell r="B154" t="str">
            <v>Remocao de pintura em  esquadrias com lixamento</v>
          </cell>
          <cell r="C154" t="str">
            <v>m2</v>
          </cell>
          <cell r="D154" t="str">
            <v>0.07</v>
          </cell>
          <cell r="E154" t="str">
            <v>1.10</v>
          </cell>
          <cell r="F154" t="str">
            <v>1.17</v>
          </cell>
        </row>
        <row r="155">
          <cell r="A155" t="str">
            <v>031012</v>
          </cell>
          <cell r="B155" t="str">
            <v>Remocao de pintura em  massa com produtos quimicos</v>
          </cell>
          <cell r="C155" t="str">
            <v>m2</v>
          </cell>
          <cell r="D155" t="str">
            <v>0.47</v>
          </cell>
          <cell r="E155" t="str">
            <v>1.10</v>
          </cell>
          <cell r="F155" t="str">
            <v>1.57</v>
          </cell>
        </row>
        <row r="156">
          <cell r="A156" t="str">
            <v>031014</v>
          </cell>
          <cell r="B156" t="str">
            <v>Remocao de pintura em  massa com lixamento</v>
          </cell>
          <cell r="C156" t="str">
            <v>m2</v>
          </cell>
          <cell r="D156" t="str">
            <v>0.07</v>
          </cell>
          <cell r="E156" t="str">
            <v>0.72</v>
          </cell>
          <cell r="F156" t="str">
            <v>0.79</v>
          </cell>
        </row>
        <row r="157">
          <cell r="A157" t="str">
            <v>031016</v>
          </cell>
          <cell r="B157" t="str">
            <v>Remocao de pintura em  estrutura metalica com jateamento</v>
          </cell>
          <cell r="C157" t="str">
            <v>m2</v>
          </cell>
          <cell r="D157" t="str">
            <v>11.77</v>
          </cell>
          <cell r="E157" t="str">
            <v>0.00</v>
          </cell>
          <cell r="F157" t="str">
            <v>11.77</v>
          </cell>
        </row>
        <row r="158">
          <cell r="A158" t="str">
            <v>031018</v>
          </cell>
          <cell r="B158" t="str">
            <v>Remocao de pintura em  paredes com jateamento</v>
          </cell>
          <cell r="C158" t="str">
            <v>m2</v>
          </cell>
          <cell r="D158" t="str">
            <v>8.91</v>
          </cell>
          <cell r="E158" t="str">
            <v>0.00</v>
          </cell>
          <cell r="F158" t="str">
            <v>8.91</v>
          </cell>
        </row>
        <row r="159">
          <cell r="A159" t="str">
            <v>040000</v>
          </cell>
          <cell r="B159" t="str">
            <v>Retirada com provavel reaproveitamento</v>
          </cell>
        </row>
        <row r="160">
          <cell r="A160" t="str">
            <v>040100</v>
          </cell>
          <cell r="B160" t="str">
            <v>Retirada de fechamento e elemento divisor</v>
          </cell>
        </row>
        <row r="161">
          <cell r="A161" t="str">
            <v>040102</v>
          </cell>
          <cell r="B161" t="str">
            <v>Retirada divisoria em  placa de madeira ou F'C' entarugada</v>
          </cell>
          <cell r="C161" t="str">
            <v>m2</v>
          </cell>
          <cell r="D161" t="str">
            <v>0.00</v>
          </cell>
          <cell r="E161" t="str">
            <v>5.42</v>
          </cell>
          <cell r="F161" t="str">
            <v>5.42</v>
          </cell>
        </row>
        <row r="162">
          <cell r="A162" t="str">
            <v>040104</v>
          </cell>
          <cell r="B162" t="str">
            <v>Retirada divisoria em  placa de madeira ou F'C' c/montante metalico</v>
          </cell>
          <cell r="C162" t="str">
            <v>m2</v>
          </cell>
          <cell r="D162" t="str">
            <v>0.00</v>
          </cell>
          <cell r="E162" t="str">
            <v>4.70</v>
          </cell>
          <cell r="F162" t="str">
            <v>4.70</v>
          </cell>
        </row>
        <row r="163">
          <cell r="A163" t="str">
            <v>040106</v>
          </cell>
          <cell r="B163" t="str">
            <v>Retirada divisoria em  placa de concreto, granito, granilite ou marmore</v>
          </cell>
          <cell r="C163" t="str">
            <v>m2</v>
          </cell>
          <cell r="D163" t="str">
            <v>0.00</v>
          </cell>
          <cell r="E163" t="str">
            <v>2.82</v>
          </cell>
          <cell r="F163" t="str">
            <v>2.82</v>
          </cell>
        </row>
        <row r="164">
          <cell r="A164" t="str">
            <v>040200</v>
          </cell>
          <cell r="B164" t="str">
            <v>Retirada de elementos de estrutura (concr., ferro, alum. e madeira)</v>
          </cell>
        </row>
        <row r="165">
          <cell r="A165" t="str">
            <v>040202</v>
          </cell>
          <cell r="B165" t="str">
            <v>Retirada de pecas lineares em madeira com secao ate a 60 cm2</v>
          </cell>
          <cell r="C165" t="str">
            <v>m</v>
          </cell>
          <cell r="D165" t="str">
            <v>0.00</v>
          </cell>
          <cell r="E165" t="str">
            <v>0.15</v>
          </cell>
          <cell r="F165" t="str">
            <v>0.15</v>
          </cell>
        </row>
        <row r="166">
          <cell r="A166" t="str">
            <v>040203</v>
          </cell>
          <cell r="B166" t="str">
            <v>Retirada de pecas lineares em madeira com secao superior a 60 cm2</v>
          </cell>
          <cell r="C166" t="str">
            <v>m</v>
          </cell>
          <cell r="D166" t="str">
            <v>0.00</v>
          </cell>
          <cell r="E166" t="str">
            <v>0.64</v>
          </cell>
          <cell r="F166" t="str">
            <v>0.64</v>
          </cell>
        </row>
        <row r="167">
          <cell r="A167" t="str">
            <v>040204</v>
          </cell>
          <cell r="B167" t="str">
            <v>Retirada estrutura em  madeira tesoura em  laje - telhas de barro</v>
          </cell>
          <cell r="C167" t="str">
            <v>m2</v>
          </cell>
          <cell r="D167" t="str">
            <v>0.00</v>
          </cell>
          <cell r="E167" t="str">
            <v>3.90</v>
          </cell>
          <cell r="F167" t="str">
            <v>3.90</v>
          </cell>
        </row>
        <row r="168">
          <cell r="A168" t="str">
            <v>040206</v>
          </cell>
          <cell r="B168" t="str">
            <v>Retirada estrutura em  madeira tesoura em  vao livre - telhas de barro</v>
          </cell>
          <cell r="C168" t="str">
            <v>m2</v>
          </cell>
          <cell r="D168" t="str">
            <v>0.00</v>
          </cell>
          <cell r="E168" t="str">
            <v>5.53</v>
          </cell>
          <cell r="F168" t="str">
            <v>5.53</v>
          </cell>
        </row>
        <row r="169">
          <cell r="A169" t="str">
            <v>040208</v>
          </cell>
          <cell r="B169" t="str">
            <v>Retirada estrutura em  madeira tesoura em  laje - telhas perfil qualquer</v>
          </cell>
          <cell r="C169" t="str">
            <v>m2</v>
          </cell>
          <cell r="D169" t="str">
            <v>0.00</v>
          </cell>
          <cell r="E169" t="str">
            <v>2.58</v>
          </cell>
          <cell r="F169" t="str">
            <v>2.58</v>
          </cell>
        </row>
        <row r="170">
          <cell r="A170" t="str">
            <v>040210</v>
          </cell>
          <cell r="B170" t="str">
            <v>Retirada estrutura em  madeira tesoura em  vao livre - telhas perfil qualquer</v>
          </cell>
          <cell r="C170" t="str">
            <v>m2</v>
          </cell>
          <cell r="D170" t="str">
            <v>0.00</v>
          </cell>
          <cell r="E170" t="str">
            <v>4.21</v>
          </cell>
          <cell r="F170" t="str">
            <v>4.21</v>
          </cell>
        </row>
        <row r="171">
          <cell r="A171" t="str">
            <v>040300</v>
          </cell>
          <cell r="B171" t="str">
            <v>Retirada de telhamento e protecao</v>
          </cell>
        </row>
        <row r="172">
          <cell r="A172" t="str">
            <v>040302</v>
          </cell>
          <cell r="B172" t="str">
            <v>Retirada telhamento em  barro</v>
          </cell>
          <cell r="C172" t="str">
            <v>m2</v>
          </cell>
          <cell r="D172" t="str">
            <v>0.00</v>
          </cell>
          <cell r="E172" t="str">
            <v>2.31</v>
          </cell>
          <cell r="F172" t="str">
            <v>2.31</v>
          </cell>
        </row>
        <row r="173">
          <cell r="A173" t="str">
            <v>040304</v>
          </cell>
          <cell r="B173" t="str">
            <v>Retirada telhamento perfil qquer</v>
          </cell>
          <cell r="C173" t="str">
            <v>m2</v>
          </cell>
          <cell r="D173" t="str">
            <v>0.00</v>
          </cell>
          <cell r="E173" t="str">
            <v>1.14</v>
          </cell>
          <cell r="F173" t="str">
            <v>1.14</v>
          </cell>
        </row>
        <row r="174">
          <cell r="A174" t="str">
            <v>040306</v>
          </cell>
          <cell r="B174" t="str">
            <v>Retirada cumeeira ou espigoes em  barro</v>
          </cell>
          <cell r="C174" t="str">
            <v>m</v>
          </cell>
          <cell r="D174" t="str">
            <v>0.00</v>
          </cell>
          <cell r="E174" t="str">
            <v>0.86</v>
          </cell>
          <cell r="F174" t="str">
            <v>0.86</v>
          </cell>
        </row>
        <row r="175">
          <cell r="A175" t="str">
            <v>040308</v>
          </cell>
          <cell r="B175" t="str">
            <v>Retirada cumeeira, espigao ou rufo perfil qquer</v>
          </cell>
          <cell r="C175" t="str">
            <v>m</v>
          </cell>
          <cell r="D175" t="str">
            <v>0.00</v>
          </cell>
          <cell r="E175" t="str">
            <v>1.45</v>
          </cell>
          <cell r="F175" t="str">
            <v>1.45</v>
          </cell>
        </row>
        <row r="176">
          <cell r="A176" t="str">
            <v>040400</v>
          </cell>
          <cell r="B176" t="str">
            <v>Retirada de revestimento em  pedra</v>
          </cell>
        </row>
        <row r="177">
          <cell r="A177" t="str">
            <v>040402</v>
          </cell>
          <cell r="B177" t="str">
            <v>Retirada piso em  pedra, granito ou marmore</v>
          </cell>
          <cell r="C177" t="str">
            <v>m2</v>
          </cell>
          <cell r="D177" t="str">
            <v>0.00</v>
          </cell>
          <cell r="E177" t="str">
            <v>3.77</v>
          </cell>
          <cell r="F177" t="str">
            <v>3.77</v>
          </cell>
        </row>
        <row r="178">
          <cell r="A178" t="str">
            <v>040404</v>
          </cell>
          <cell r="B178" t="str">
            <v>Retirada degrau e espelho em  pedra, granito ou marmore</v>
          </cell>
          <cell r="C178" t="str">
            <v>m</v>
          </cell>
          <cell r="D178" t="str">
            <v>0.00</v>
          </cell>
          <cell r="E178" t="str">
            <v>2.91</v>
          </cell>
          <cell r="F178" t="str">
            <v>2.91</v>
          </cell>
        </row>
        <row r="179">
          <cell r="A179" t="str">
            <v>040406</v>
          </cell>
          <cell r="B179" t="str">
            <v>Retirada rodape em  pedra, granito ou marmore</v>
          </cell>
          <cell r="C179" t="str">
            <v>m</v>
          </cell>
          <cell r="D179" t="str">
            <v>0.00</v>
          </cell>
          <cell r="E179" t="str">
            <v>2.31</v>
          </cell>
          <cell r="F179" t="str">
            <v>2.31</v>
          </cell>
        </row>
        <row r="180">
          <cell r="A180" t="str">
            <v>040500</v>
          </cell>
          <cell r="B180" t="str">
            <v>Retirada de revestimento em  madeira</v>
          </cell>
        </row>
        <row r="181">
          <cell r="A181" t="str">
            <v>040502</v>
          </cell>
          <cell r="B181" t="str">
            <v>Retirada piso em  tacos de madeira</v>
          </cell>
          <cell r="C181" t="str">
            <v>m2</v>
          </cell>
          <cell r="D181" t="str">
            <v>0.00</v>
          </cell>
          <cell r="E181" t="str">
            <v>1.74</v>
          </cell>
          <cell r="F181" t="str">
            <v>1.74</v>
          </cell>
        </row>
        <row r="182">
          <cell r="A182" t="str">
            <v>040504</v>
          </cell>
          <cell r="B182" t="str">
            <v>Retirada soalho somente o tablado</v>
          </cell>
          <cell r="C182" t="str">
            <v>m2</v>
          </cell>
          <cell r="D182" t="str">
            <v>0.00</v>
          </cell>
          <cell r="E182" t="str">
            <v>2.27</v>
          </cell>
          <cell r="F182" t="str">
            <v>2.27</v>
          </cell>
        </row>
        <row r="183">
          <cell r="A183" t="str">
            <v>040506</v>
          </cell>
          <cell r="B183" t="str">
            <v>Retirada soalho inclusive vigamento</v>
          </cell>
          <cell r="C183" t="str">
            <v>m2</v>
          </cell>
          <cell r="D183" t="str">
            <v>0.00</v>
          </cell>
          <cell r="E183" t="str">
            <v>3.90</v>
          </cell>
          <cell r="F183" t="str">
            <v>3.90</v>
          </cell>
        </row>
        <row r="184">
          <cell r="A184" t="str">
            <v>040508</v>
          </cell>
          <cell r="B184" t="str">
            <v>Retirada degrau e espelho em  madeira</v>
          </cell>
          <cell r="C184" t="str">
            <v>m</v>
          </cell>
          <cell r="D184" t="str">
            <v>0.00</v>
          </cell>
          <cell r="E184" t="str">
            <v>1.94</v>
          </cell>
          <cell r="F184" t="str">
            <v>1.94</v>
          </cell>
        </row>
        <row r="185">
          <cell r="A185" t="str">
            <v>040510</v>
          </cell>
          <cell r="B185" t="str">
            <v>Retirada rodape inclusive cordao em madeira</v>
          </cell>
          <cell r="C185" t="str">
            <v>m</v>
          </cell>
          <cell r="D185" t="str">
            <v>0.00</v>
          </cell>
          <cell r="E185" t="str">
            <v>0.41</v>
          </cell>
          <cell r="F185" t="str">
            <v>0.41</v>
          </cell>
        </row>
        <row r="186">
          <cell r="A186" t="str">
            <v>040600</v>
          </cell>
          <cell r="B186" t="str">
            <v>Retirada de revestimento sintetico</v>
          </cell>
        </row>
        <row r="187">
          <cell r="A187" t="str">
            <v>040602</v>
          </cell>
          <cell r="B187" t="str">
            <v>Retirada piso em  material sintetico assentado a cola</v>
          </cell>
          <cell r="C187" t="str">
            <v>m2</v>
          </cell>
          <cell r="D187" t="str">
            <v>0.00</v>
          </cell>
          <cell r="E187" t="str">
            <v>0.64</v>
          </cell>
          <cell r="F187" t="str">
            <v>0.64</v>
          </cell>
        </row>
        <row r="188">
          <cell r="A188" t="str">
            <v>040604</v>
          </cell>
          <cell r="B188" t="str">
            <v>Retirada degrau e espelho em  material sintetico assentado a cola</v>
          </cell>
          <cell r="C188" t="str">
            <v>m</v>
          </cell>
          <cell r="D188" t="str">
            <v>0.00</v>
          </cell>
          <cell r="E188" t="str">
            <v>0.57</v>
          </cell>
          <cell r="F188" t="str">
            <v>0.57</v>
          </cell>
        </row>
        <row r="189">
          <cell r="A189" t="str">
            <v>040606</v>
          </cell>
          <cell r="B189" t="str">
            <v>Retirada rodape inclusive cordao em material sintetico</v>
          </cell>
          <cell r="C189" t="str">
            <v>m</v>
          </cell>
          <cell r="D189" t="str">
            <v>0.00</v>
          </cell>
          <cell r="E189" t="str">
            <v>0.13</v>
          </cell>
          <cell r="F189" t="str">
            <v>0.13</v>
          </cell>
        </row>
        <row r="190">
          <cell r="A190">
            <v>40700</v>
          </cell>
          <cell r="B190" t="str">
            <v>Retirada de forro, brises e fachadas</v>
          </cell>
        </row>
        <row r="191">
          <cell r="A191" t="str">
            <v>040702</v>
          </cell>
          <cell r="B191" t="str">
            <v xml:space="preserve">Retirada forro qquer em placas ou tiras fixado </v>
          </cell>
          <cell r="C191" t="str">
            <v>m2</v>
          </cell>
          <cell r="D191" t="str">
            <v>0.00</v>
          </cell>
          <cell r="E191" t="str">
            <v>1.78</v>
          </cell>
          <cell r="F191" t="str">
            <v>1.78</v>
          </cell>
        </row>
        <row r="192">
          <cell r="A192" t="str">
            <v>040704</v>
          </cell>
          <cell r="B192" t="str">
            <v>Retirada forro qquer em placas ou tiras apoiado</v>
          </cell>
          <cell r="C192" t="str">
            <v>m2</v>
          </cell>
          <cell r="D192" t="str">
            <v>0.00</v>
          </cell>
          <cell r="E192" t="str">
            <v>0.94</v>
          </cell>
          <cell r="F192" t="str">
            <v>0.94</v>
          </cell>
        </row>
        <row r="193">
          <cell r="A193" t="str">
            <v>040706</v>
          </cell>
          <cell r="B193" t="str">
            <v>Retirada sistema de fixacao/entarugamento de forro</v>
          </cell>
          <cell r="C193" t="str">
            <v>m2</v>
          </cell>
          <cell r="D193" t="str">
            <v>0.00</v>
          </cell>
          <cell r="E193" t="str">
            <v>0.72</v>
          </cell>
          <cell r="F193" t="str">
            <v>0.72</v>
          </cell>
        </row>
        <row r="194">
          <cell r="A194" t="str">
            <v>040800</v>
          </cell>
          <cell r="B194" t="str">
            <v>Retirada de esquadria e elemento de madeira</v>
          </cell>
        </row>
        <row r="195">
          <cell r="A195" t="str">
            <v>040802</v>
          </cell>
          <cell r="B195" t="str">
            <v>Retirada folha de esquadria em  madeira</v>
          </cell>
          <cell r="C195" t="str">
            <v>un</v>
          </cell>
          <cell r="D195" t="str">
            <v>0.00</v>
          </cell>
          <cell r="E195" t="str">
            <v>3.26</v>
          </cell>
          <cell r="F195" t="str">
            <v>3.26</v>
          </cell>
        </row>
        <row r="196">
          <cell r="A196" t="str">
            <v>040804</v>
          </cell>
          <cell r="B196" t="str">
            <v>Retirada guarnicao, moldura e pecas lineares em  madeira, fixadas</v>
          </cell>
          <cell r="C196" t="str">
            <v>m</v>
          </cell>
          <cell r="D196" t="str">
            <v>0.00</v>
          </cell>
          <cell r="E196" t="str">
            <v>0.24</v>
          </cell>
          <cell r="F196" t="str">
            <v>0.24</v>
          </cell>
        </row>
        <row r="197">
          <cell r="A197" t="str">
            <v>040806</v>
          </cell>
          <cell r="B197" t="str">
            <v>Retirada batente com guarnicao e pecas lineares em  madeira, chumbada</v>
          </cell>
          <cell r="C197" t="str">
            <v>m</v>
          </cell>
          <cell r="D197" t="str">
            <v>0.00</v>
          </cell>
          <cell r="E197" t="str">
            <v>1.92</v>
          </cell>
          <cell r="F197" t="str">
            <v>1.92</v>
          </cell>
        </row>
        <row r="198">
          <cell r="A198" t="str">
            <v>040808</v>
          </cell>
          <cell r="B198" t="str">
            <v>Retirada elemento de madeira e sistema de fixacao tipo quadro, lousa e etc..</v>
          </cell>
          <cell r="C198" t="str">
            <v>m2</v>
          </cell>
          <cell r="D198" t="str">
            <v>0.00</v>
          </cell>
          <cell r="E198" t="str">
            <v>0.86</v>
          </cell>
          <cell r="F198" t="str">
            <v>0.86</v>
          </cell>
        </row>
        <row r="199">
          <cell r="A199" t="str">
            <v>040900</v>
          </cell>
          <cell r="B199" t="str">
            <v>Retirada de esquadria e elemento de ferro e aluminio</v>
          </cell>
        </row>
        <row r="200">
          <cell r="A200" t="str">
            <v>040902</v>
          </cell>
          <cell r="B200" t="str">
            <v>Retirada esquadria metalica em  geral</v>
          </cell>
          <cell r="C200" t="str">
            <v>m2</v>
          </cell>
          <cell r="D200" t="str">
            <v>0.00</v>
          </cell>
          <cell r="E200" t="str">
            <v>4.50</v>
          </cell>
          <cell r="F200" t="str">
            <v>4.50</v>
          </cell>
        </row>
        <row r="201">
          <cell r="A201" t="str">
            <v>040904</v>
          </cell>
          <cell r="B201" t="str">
            <v>Retirada folha de esquadria metalica</v>
          </cell>
          <cell r="C201" t="str">
            <v>un</v>
          </cell>
          <cell r="D201" t="str">
            <v>0.00</v>
          </cell>
          <cell r="E201" t="str">
            <v>3.39</v>
          </cell>
          <cell r="F201" t="str">
            <v>3.39</v>
          </cell>
        </row>
        <row r="202">
          <cell r="A202" t="str">
            <v>040906</v>
          </cell>
          <cell r="B202" t="str">
            <v>Retirada batente, corrimao ou pecas lineares metalica, chumbada</v>
          </cell>
          <cell r="C202" t="str">
            <v>m</v>
          </cell>
          <cell r="D202" t="str">
            <v>0.00</v>
          </cell>
          <cell r="E202" t="str">
            <v>1.52</v>
          </cell>
          <cell r="F202" t="str">
            <v>1.52</v>
          </cell>
        </row>
        <row r="203">
          <cell r="A203" t="str">
            <v>040908</v>
          </cell>
          <cell r="B203" t="str">
            <v>Retirada batente, corrimao ou pecas lineares metalica, fixadas</v>
          </cell>
          <cell r="C203" t="str">
            <v>m</v>
          </cell>
          <cell r="D203" t="str">
            <v>0.00</v>
          </cell>
          <cell r="E203" t="str">
            <v>1.05</v>
          </cell>
          <cell r="F203" t="str">
            <v>1.05</v>
          </cell>
        </row>
        <row r="204">
          <cell r="A204" t="str">
            <v>040910</v>
          </cell>
          <cell r="B204" t="str">
            <v>Retirada guarda-corpo ou gradil em  geral</v>
          </cell>
          <cell r="C204" t="str">
            <v>m2</v>
          </cell>
          <cell r="D204" t="str">
            <v>0.00</v>
          </cell>
          <cell r="E204" t="str">
            <v>4.50</v>
          </cell>
          <cell r="F204" t="str">
            <v>4.50</v>
          </cell>
        </row>
        <row r="205">
          <cell r="A205" t="str">
            <v>040912</v>
          </cell>
          <cell r="B205" t="str">
            <v>Retirada escada de marinheiro com ou sem guarda-corpo</v>
          </cell>
          <cell r="C205" t="str">
            <v>m</v>
          </cell>
          <cell r="D205" t="str">
            <v>0.00</v>
          </cell>
          <cell r="E205" t="str">
            <v>5.14</v>
          </cell>
          <cell r="F205" t="str">
            <v>5.14</v>
          </cell>
        </row>
        <row r="206">
          <cell r="A206" t="str">
            <v>040914</v>
          </cell>
          <cell r="B206" t="str">
            <v>Retirada poste ou sistema de sustentacao para alambrado ou fechamento</v>
          </cell>
          <cell r="C206" t="str">
            <v>un</v>
          </cell>
          <cell r="D206" t="str">
            <v>0.00</v>
          </cell>
          <cell r="E206" t="str">
            <v>3.77</v>
          </cell>
          <cell r="F206" t="str">
            <v>3.77</v>
          </cell>
        </row>
        <row r="207">
          <cell r="A207" t="str">
            <v>040916</v>
          </cell>
          <cell r="B207" t="str">
            <v>Retirada entelamento metalico em  geral</v>
          </cell>
          <cell r="C207" t="str">
            <v>m2</v>
          </cell>
          <cell r="D207" t="str">
            <v>0.00</v>
          </cell>
          <cell r="E207" t="str">
            <v>0.59</v>
          </cell>
          <cell r="F207" t="str">
            <v>0.59</v>
          </cell>
        </row>
        <row r="208">
          <cell r="A208" t="str">
            <v>041000</v>
          </cell>
          <cell r="B208" t="str">
            <v>Retirada de ferragens e acessorios para esquadrias</v>
          </cell>
        </row>
        <row r="209">
          <cell r="A209" t="str">
            <v>041002</v>
          </cell>
          <cell r="B209" t="str">
            <v>Retirada fechadura ou fecho de embutir</v>
          </cell>
          <cell r="C209" t="str">
            <v>un</v>
          </cell>
          <cell r="D209" t="str">
            <v>0.00</v>
          </cell>
          <cell r="E209" t="str">
            <v>1.80</v>
          </cell>
          <cell r="F209" t="str">
            <v>1.80</v>
          </cell>
        </row>
        <row r="210">
          <cell r="A210" t="str">
            <v>041004</v>
          </cell>
          <cell r="B210" t="str">
            <v>Retirada fechadura ou fecho de sobrepor</v>
          </cell>
          <cell r="C210" t="str">
            <v>un</v>
          </cell>
          <cell r="D210" t="str">
            <v>0.00</v>
          </cell>
          <cell r="E210" t="str">
            <v>0.70</v>
          </cell>
          <cell r="F210" t="str">
            <v>0.70</v>
          </cell>
        </row>
        <row r="211">
          <cell r="A211" t="str">
            <v>041006</v>
          </cell>
          <cell r="B211" t="str">
            <v>Retirada dobradica</v>
          </cell>
          <cell r="C211" t="str">
            <v>un</v>
          </cell>
          <cell r="D211" t="str">
            <v>0.00</v>
          </cell>
          <cell r="E211" t="str">
            <v>0.35</v>
          </cell>
          <cell r="F211" t="str">
            <v>0.35</v>
          </cell>
        </row>
        <row r="212">
          <cell r="A212" t="str">
            <v>041008</v>
          </cell>
          <cell r="B212" t="str">
            <v>Retirada peca acessorio/complementar em  geral de esquadria</v>
          </cell>
          <cell r="C212" t="str">
            <v>un</v>
          </cell>
          <cell r="D212" t="str">
            <v>0.00</v>
          </cell>
          <cell r="E212" t="str">
            <v>2.31</v>
          </cell>
          <cell r="F212" t="str">
            <v>2.31</v>
          </cell>
        </row>
        <row r="213">
          <cell r="A213" t="str">
            <v>041100</v>
          </cell>
          <cell r="B213" t="str">
            <v>Retirada de aparelhos, metais sanitarios e registro</v>
          </cell>
        </row>
        <row r="214">
          <cell r="A214" t="str">
            <v>041102</v>
          </cell>
          <cell r="B214" t="str">
            <v>Retirada aparelho sanitario incluindo acessorios</v>
          </cell>
          <cell r="C214" t="str">
            <v>un</v>
          </cell>
          <cell r="D214" t="str">
            <v>0.00</v>
          </cell>
          <cell r="E214" t="str">
            <v>5.84</v>
          </cell>
          <cell r="F214" t="str">
            <v>5.84</v>
          </cell>
        </row>
        <row r="215">
          <cell r="A215" t="str">
            <v>041104</v>
          </cell>
          <cell r="B215" t="str">
            <v>Retirada complemento sanitario chumbado, papeleiras e etc.</v>
          </cell>
          <cell r="C215" t="str">
            <v>un</v>
          </cell>
          <cell r="D215" t="str">
            <v>0.00</v>
          </cell>
          <cell r="E215" t="str">
            <v>2.11</v>
          </cell>
          <cell r="F215" t="str">
            <v>2.11</v>
          </cell>
        </row>
        <row r="216">
          <cell r="A216" t="str">
            <v>041106</v>
          </cell>
          <cell r="B216" t="str">
            <v>Retirada complemento sanitario fixado ou de sobrepor, porta-papel e etc.</v>
          </cell>
          <cell r="C216" t="str">
            <v>un</v>
          </cell>
          <cell r="D216" t="str">
            <v>0.00</v>
          </cell>
          <cell r="E216" t="str">
            <v>0.88</v>
          </cell>
          <cell r="F216" t="str">
            <v>0.88</v>
          </cell>
        </row>
        <row r="217">
          <cell r="A217" t="str">
            <v>041108</v>
          </cell>
          <cell r="B217" t="str">
            <v>Retirada registro ou valvula embutido</v>
          </cell>
          <cell r="C217" t="str">
            <v>un</v>
          </cell>
          <cell r="D217" t="str">
            <v>0.00</v>
          </cell>
          <cell r="E217" t="str">
            <v>15.42</v>
          </cell>
          <cell r="F217" t="str">
            <v>15.42</v>
          </cell>
        </row>
        <row r="218">
          <cell r="A218" t="str">
            <v>041110</v>
          </cell>
          <cell r="B218" t="str">
            <v>Retirada registro ou valvula aparente</v>
          </cell>
          <cell r="C218" t="str">
            <v>un</v>
          </cell>
          <cell r="D218" t="str">
            <v>0.00</v>
          </cell>
          <cell r="E218" t="str">
            <v>4.28</v>
          </cell>
          <cell r="F218" t="str">
            <v>4.28</v>
          </cell>
        </row>
        <row r="219">
          <cell r="A219" t="str">
            <v>041112</v>
          </cell>
          <cell r="B219" t="str">
            <v>Retirada torneira ou chuveiro</v>
          </cell>
          <cell r="C219" t="str">
            <v>un</v>
          </cell>
          <cell r="D219" t="str">
            <v>0.00</v>
          </cell>
          <cell r="E219" t="str">
            <v>1.01</v>
          </cell>
          <cell r="F219" t="str">
            <v>1.01</v>
          </cell>
        </row>
        <row r="220">
          <cell r="A220" t="str">
            <v>041114</v>
          </cell>
          <cell r="B220" t="str">
            <v>Retirada sifao ou metais sanitarios diversos</v>
          </cell>
          <cell r="C220" t="str">
            <v>un</v>
          </cell>
          <cell r="D220" t="str">
            <v>0.00</v>
          </cell>
          <cell r="E220" t="str">
            <v>1.54</v>
          </cell>
          <cell r="F220" t="str">
            <v>1.54</v>
          </cell>
        </row>
        <row r="221">
          <cell r="A221" t="str">
            <v>041116</v>
          </cell>
          <cell r="B221" t="str">
            <v>Retirada caixa de descarga de sobrepor ou acoplada</v>
          </cell>
          <cell r="C221" t="str">
            <v>un</v>
          </cell>
          <cell r="D221" t="str">
            <v>0.00</v>
          </cell>
          <cell r="E221" t="str">
            <v>2.95</v>
          </cell>
          <cell r="F221" t="str">
            <v>2.95</v>
          </cell>
        </row>
        <row r="222">
          <cell r="A222" t="str">
            <v>041200</v>
          </cell>
          <cell r="B222" t="str">
            <v>Retirada aparelhos eletrico e hidraulico</v>
          </cell>
        </row>
        <row r="223">
          <cell r="A223" t="str">
            <v>041202</v>
          </cell>
          <cell r="B223" t="str">
            <v>Retirada conjunto de motor-bomba</v>
          </cell>
          <cell r="C223" t="str">
            <v>un</v>
          </cell>
          <cell r="D223" t="str">
            <v>0.00</v>
          </cell>
          <cell r="E223" t="str">
            <v>12.57</v>
          </cell>
          <cell r="F223" t="str">
            <v>12.57</v>
          </cell>
        </row>
        <row r="224">
          <cell r="A224" t="str">
            <v>041204</v>
          </cell>
          <cell r="B224" t="str">
            <v>Retirada motor de bomba de recalque</v>
          </cell>
          <cell r="C224" t="str">
            <v>un</v>
          </cell>
          <cell r="D224" t="str">
            <v>0.00</v>
          </cell>
          <cell r="E224" t="str">
            <v>10.13</v>
          </cell>
          <cell r="F224" t="str">
            <v>10.13</v>
          </cell>
        </row>
        <row r="225">
          <cell r="A225" t="str">
            <v>041300</v>
          </cell>
          <cell r="B225" t="str">
            <v>Retirada de impermeabilizacao e afins</v>
          </cell>
        </row>
        <row r="226">
          <cell r="A226" t="str">
            <v>041302</v>
          </cell>
          <cell r="B226" t="str">
            <v>Retirada isolamento termico com material monolitico</v>
          </cell>
          <cell r="C226" t="str">
            <v>m2</v>
          </cell>
          <cell r="D226" t="str">
            <v>0.00</v>
          </cell>
          <cell r="E226" t="str">
            <v>0.86</v>
          </cell>
          <cell r="F226" t="str">
            <v>0.86</v>
          </cell>
        </row>
        <row r="227">
          <cell r="A227" t="str">
            <v>041304</v>
          </cell>
          <cell r="B227" t="str">
            <v>Retirada isolamento termico com material a granel</v>
          </cell>
          <cell r="C227" t="str">
            <v>m2</v>
          </cell>
          <cell r="D227" t="str">
            <v>0.00</v>
          </cell>
          <cell r="E227" t="str">
            <v>0.28</v>
          </cell>
          <cell r="F227" t="str">
            <v>0.28</v>
          </cell>
        </row>
        <row r="228">
          <cell r="A228" t="str">
            <v>041306</v>
          </cell>
          <cell r="B228" t="str">
            <v>Retirada isolamento termico com material em  panos</v>
          </cell>
          <cell r="C228" t="str">
            <v>m2</v>
          </cell>
          <cell r="D228" t="str">
            <v>0.00</v>
          </cell>
          <cell r="E228" t="str">
            <v>0.13</v>
          </cell>
          <cell r="F228" t="str">
            <v>0.13</v>
          </cell>
        </row>
        <row r="229">
          <cell r="A229" t="str">
            <v>041400</v>
          </cell>
          <cell r="B229" t="str">
            <v>Retirada de vidro</v>
          </cell>
        </row>
        <row r="230">
          <cell r="A230" t="str">
            <v>041402</v>
          </cell>
          <cell r="B230" t="str">
            <v>Retirada vidro ou espelho com raspagem da massa ou retirada de baguete</v>
          </cell>
          <cell r="C230" t="str">
            <v>m2</v>
          </cell>
          <cell r="D230" t="str">
            <v>0.00</v>
          </cell>
          <cell r="E230" t="str">
            <v>1.85</v>
          </cell>
          <cell r="F230" t="str">
            <v>1.85</v>
          </cell>
        </row>
        <row r="231">
          <cell r="A231" t="str">
            <v>041404</v>
          </cell>
          <cell r="B231" t="str">
            <v>Retirada esquadria em  vidro</v>
          </cell>
          <cell r="C231" t="str">
            <v>m2</v>
          </cell>
          <cell r="D231" t="str">
            <v>0.00</v>
          </cell>
          <cell r="E231" t="str">
            <v>6.44</v>
          </cell>
          <cell r="F231" t="str">
            <v>6.44</v>
          </cell>
        </row>
        <row r="232">
          <cell r="A232" t="str">
            <v>041700</v>
          </cell>
          <cell r="B232" t="str">
            <v>Retirada em  instalacao eletrica - letra A ate B</v>
          </cell>
        </row>
        <row r="233">
          <cell r="A233" t="str">
            <v>041702</v>
          </cell>
          <cell r="B233" t="str">
            <v>Remocao aparelho de iluminacao ou projetor fixo em  teto, piso ou parede</v>
          </cell>
          <cell r="C233" t="str">
            <v>un</v>
          </cell>
          <cell r="D233" t="str">
            <v>0.00</v>
          </cell>
          <cell r="E233" t="str">
            <v>2.67</v>
          </cell>
          <cell r="F233" t="str">
            <v>2.67</v>
          </cell>
        </row>
        <row r="234">
          <cell r="A234" t="str">
            <v>041704</v>
          </cell>
          <cell r="B234" t="str">
            <v>Remocao aparelho de iluminacao ou projetor fixo em  poste ou braco</v>
          </cell>
          <cell r="C234" t="str">
            <v>un</v>
          </cell>
          <cell r="D234" t="str">
            <v>0.00</v>
          </cell>
          <cell r="E234" t="str">
            <v>10.13</v>
          </cell>
          <cell r="F234" t="str">
            <v>10.13</v>
          </cell>
        </row>
        <row r="235">
          <cell r="A235" t="str">
            <v>041706</v>
          </cell>
          <cell r="B235" t="str">
            <v>Remocao armacao tipo braquet</v>
          </cell>
          <cell r="C235" t="str">
            <v>un</v>
          </cell>
          <cell r="D235" t="str">
            <v>0.00</v>
          </cell>
          <cell r="E235" t="str">
            <v>3.37</v>
          </cell>
          <cell r="F235" t="str">
            <v>3.37</v>
          </cell>
        </row>
        <row r="236">
          <cell r="A236" t="str">
            <v>041708</v>
          </cell>
          <cell r="B236" t="str">
            <v>Remocao barramento de cobre</v>
          </cell>
          <cell r="C236" t="str">
            <v>m</v>
          </cell>
          <cell r="D236" t="str">
            <v>0.00</v>
          </cell>
          <cell r="E236" t="str">
            <v>2.67</v>
          </cell>
          <cell r="F236" t="str">
            <v>2.67</v>
          </cell>
        </row>
        <row r="237">
          <cell r="A237" t="str">
            <v>041710</v>
          </cell>
          <cell r="B237" t="str">
            <v>Remocao base de disjuntor tipo QUIK-LAG</v>
          </cell>
          <cell r="C237" t="str">
            <v>un</v>
          </cell>
          <cell r="D237" t="str">
            <v>0.00</v>
          </cell>
          <cell r="E237" t="str">
            <v>0.99</v>
          </cell>
          <cell r="F237" t="str">
            <v>0.99</v>
          </cell>
        </row>
        <row r="238">
          <cell r="A238" t="str">
            <v>041712</v>
          </cell>
          <cell r="B238" t="str">
            <v>Remocao base de fusivel tipo DIAZED</v>
          </cell>
          <cell r="C238" t="str">
            <v>un</v>
          </cell>
          <cell r="D238" t="str">
            <v>0.00</v>
          </cell>
          <cell r="E238" t="str">
            <v>0.99</v>
          </cell>
          <cell r="F238" t="str">
            <v>0.99</v>
          </cell>
        </row>
        <row r="239">
          <cell r="A239" t="str">
            <v>041714</v>
          </cell>
          <cell r="B239" t="str">
            <v>Remocao base e haste de para-raios</v>
          </cell>
          <cell r="C239" t="str">
            <v>un</v>
          </cell>
          <cell r="D239" t="str">
            <v>0.00</v>
          </cell>
          <cell r="E239" t="str">
            <v>6.75</v>
          </cell>
          <cell r="F239" t="str">
            <v>6.75</v>
          </cell>
        </row>
        <row r="240">
          <cell r="A240" t="str">
            <v>041716</v>
          </cell>
          <cell r="B240" t="str">
            <v>Remocao base ou chave para fusivel NH tipo tripolar</v>
          </cell>
          <cell r="C240" t="str">
            <v>un</v>
          </cell>
          <cell r="D240" t="str">
            <v>0.00</v>
          </cell>
          <cell r="E240" t="str">
            <v>3.37</v>
          </cell>
          <cell r="F240" t="str">
            <v>3.37</v>
          </cell>
        </row>
        <row r="241">
          <cell r="A241" t="str">
            <v>041718</v>
          </cell>
          <cell r="B241" t="str">
            <v>Remocao base ou chave para fusivel NH tipo unipolar</v>
          </cell>
          <cell r="C241" t="str">
            <v>un</v>
          </cell>
          <cell r="D241" t="str">
            <v>0.00</v>
          </cell>
          <cell r="E241" t="str">
            <v>3.02</v>
          </cell>
          <cell r="F241" t="str">
            <v>3.02</v>
          </cell>
        </row>
        <row r="242">
          <cell r="A242" t="str">
            <v>041720</v>
          </cell>
          <cell r="B242" t="str">
            <v>Remocao bracadeira para passagem de cordoalha</v>
          </cell>
          <cell r="C242" t="str">
            <v>un</v>
          </cell>
          <cell r="D242" t="str">
            <v>0.00</v>
          </cell>
          <cell r="E242" t="str">
            <v>2.67</v>
          </cell>
          <cell r="F242" t="str">
            <v>2.67</v>
          </cell>
        </row>
        <row r="243">
          <cell r="A243" t="str">
            <v>041722</v>
          </cell>
          <cell r="B243" t="str">
            <v>Remocao bucha de passagem interna ou externa</v>
          </cell>
          <cell r="C243" t="str">
            <v>un</v>
          </cell>
          <cell r="D243" t="str">
            <v>0.00</v>
          </cell>
          <cell r="E243" t="str">
            <v>2.67</v>
          </cell>
          <cell r="F243" t="str">
            <v>2.67</v>
          </cell>
        </row>
        <row r="244">
          <cell r="A244" t="str">
            <v>041724</v>
          </cell>
          <cell r="B244" t="str">
            <v>Remocao bucha de passagem para neutro</v>
          </cell>
          <cell r="C244" t="str">
            <v>un</v>
          </cell>
          <cell r="D244" t="str">
            <v>0.00</v>
          </cell>
          <cell r="E244" t="str">
            <v>2.00</v>
          </cell>
          <cell r="F244" t="str">
            <v>2.00</v>
          </cell>
        </row>
        <row r="245">
          <cell r="A245" t="str">
            <v>041800</v>
          </cell>
          <cell r="B245" t="str">
            <v>Retirada em  instalacao eletrica - letra C</v>
          </cell>
        </row>
        <row r="246">
          <cell r="A246" t="str">
            <v>041802</v>
          </cell>
          <cell r="B246" t="str">
            <v>Remocao cabecote tipo CIA TELEFONICA</v>
          </cell>
          <cell r="C246" t="str">
            <v>un</v>
          </cell>
          <cell r="D246" t="str">
            <v>0.00</v>
          </cell>
          <cell r="E246" t="str">
            <v>1.67</v>
          </cell>
          <cell r="F246" t="str">
            <v>1.67</v>
          </cell>
        </row>
        <row r="247">
          <cell r="A247" t="str">
            <v>041804</v>
          </cell>
          <cell r="B247" t="str">
            <v>Remocao cabo de aco e esticadores de para-raios</v>
          </cell>
          <cell r="C247" t="str">
            <v>m</v>
          </cell>
          <cell r="D247" t="str">
            <v>0.00</v>
          </cell>
          <cell r="E247" t="str">
            <v>3.37</v>
          </cell>
          <cell r="F247" t="str">
            <v>3.37</v>
          </cell>
        </row>
        <row r="248">
          <cell r="A248" t="str">
            <v>041806</v>
          </cell>
          <cell r="B248" t="str">
            <v>Remocao caixa de entrada de energia padrao medicao indireta completa</v>
          </cell>
          <cell r="C248" t="str">
            <v>un</v>
          </cell>
          <cell r="D248" t="str">
            <v>0.00</v>
          </cell>
          <cell r="E248" t="str">
            <v>33.76</v>
          </cell>
          <cell r="F248" t="str">
            <v>33.76</v>
          </cell>
        </row>
        <row r="249">
          <cell r="A249" t="str">
            <v>041807</v>
          </cell>
          <cell r="B249" t="str">
            <v>Remocao caixa de entrada de energia padrao residencial completa</v>
          </cell>
          <cell r="C249" t="str">
            <v>un</v>
          </cell>
          <cell r="D249" t="str">
            <v>0.00</v>
          </cell>
          <cell r="E249" t="str">
            <v>27.01</v>
          </cell>
          <cell r="F249" t="str">
            <v>27.01</v>
          </cell>
        </row>
        <row r="250">
          <cell r="A250" t="str">
            <v>041808</v>
          </cell>
          <cell r="B250" t="str">
            <v>Remocao caixa de entrada telefonica completa</v>
          </cell>
          <cell r="C250" t="str">
            <v>un</v>
          </cell>
          <cell r="D250" t="str">
            <v>0.00</v>
          </cell>
          <cell r="E250" t="str">
            <v>13.50</v>
          </cell>
          <cell r="F250" t="str">
            <v>13.50</v>
          </cell>
        </row>
        <row r="251">
          <cell r="A251" t="str">
            <v>041809</v>
          </cell>
          <cell r="B251" t="str">
            <v>Remocao caixa de medicao padrao completa</v>
          </cell>
          <cell r="C251" t="str">
            <v>un</v>
          </cell>
          <cell r="D251" t="str">
            <v>0.00</v>
          </cell>
          <cell r="E251" t="str">
            <v>7.74</v>
          </cell>
          <cell r="F251" t="str">
            <v>7.74</v>
          </cell>
        </row>
        <row r="252">
          <cell r="A252" t="str">
            <v>041812</v>
          </cell>
          <cell r="B252" t="str">
            <v>Remocao caixa estampada</v>
          </cell>
          <cell r="C252" t="str">
            <v>un</v>
          </cell>
          <cell r="D252" t="str">
            <v>0.00</v>
          </cell>
          <cell r="E252" t="str">
            <v>5.38</v>
          </cell>
          <cell r="F252" t="str">
            <v>5.38</v>
          </cell>
        </row>
        <row r="253">
          <cell r="A253" t="str">
            <v>041813</v>
          </cell>
          <cell r="B253" t="str">
            <v>Remocao caixa para fusivel ou tomada instalada em  perfilado</v>
          </cell>
          <cell r="C253" t="str">
            <v>un</v>
          </cell>
          <cell r="D253" t="str">
            <v>0.00</v>
          </cell>
          <cell r="E253" t="str">
            <v>3.37</v>
          </cell>
          <cell r="F253" t="str">
            <v>3.37</v>
          </cell>
        </row>
        <row r="254">
          <cell r="A254" t="str">
            <v>041814</v>
          </cell>
          <cell r="B254" t="str">
            <v>Remocao caixa para transformador de corrente</v>
          </cell>
          <cell r="C254" t="str">
            <v>un</v>
          </cell>
          <cell r="D254" t="str">
            <v>0.00</v>
          </cell>
          <cell r="E254" t="str">
            <v>7.74</v>
          </cell>
          <cell r="F254" t="str">
            <v>7.74</v>
          </cell>
        </row>
        <row r="255">
          <cell r="A255" t="str">
            <v>041816</v>
          </cell>
          <cell r="B255" t="str">
            <v>Remocao canopla para pendentes de luminarias</v>
          </cell>
          <cell r="C255" t="str">
            <v>un</v>
          </cell>
          <cell r="D255" t="str">
            <v>0.00</v>
          </cell>
          <cell r="E255" t="str">
            <v>2.67</v>
          </cell>
          <cell r="F255" t="str">
            <v>2.67</v>
          </cell>
        </row>
        <row r="256">
          <cell r="A256" t="str">
            <v>041818</v>
          </cell>
          <cell r="B256" t="str">
            <v>Remocao cantoneira metalica</v>
          </cell>
          <cell r="C256" t="str">
            <v>m</v>
          </cell>
          <cell r="D256" t="str">
            <v>0.00</v>
          </cell>
          <cell r="E256" t="str">
            <v>1.67</v>
          </cell>
          <cell r="F256" t="str">
            <v>1.67</v>
          </cell>
        </row>
        <row r="257">
          <cell r="A257" t="str">
            <v>041820</v>
          </cell>
          <cell r="B257" t="str">
            <v>Remocao captor de para-raios tipo FRANKLIN</v>
          </cell>
          <cell r="C257" t="str">
            <v>un</v>
          </cell>
          <cell r="D257" t="str">
            <v>0.00</v>
          </cell>
          <cell r="E257" t="str">
            <v>3.37</v>
          </cell>
          <cell r="F257" t="str">
            <v>3.37</v>
          </cell>
        </row>
        <row r="258">
          <cell r="A258" t="str">
            <v>041822</v>
          </cell>
          <cell r="B258" t="str">
            <v>Remocao chapa de ferro para bucha de passagem</v>
          </cell>
          <cell r="C258" t="str">
            <v>un</v>
          </cell>
          <cell r="D258" t="str">
            <v>0.00</v>
          </cell>
          <cell r="E258" t="str">
            <v>2.67</v>
          </cell>
          <cell r="F258" t="str">
            <v>2.67</v>
          </cell>
        </row>
        <row r="259">
          <cell r="A259" t="str">
            <v>041824</v>
          </cell>
          <cell r="B259" t="str">
            <v>Remocao chave automatica da boia</v>
          </cell>
          <cell r="C259" t="str">
            <v>un</v>
          </cell>
          <cell r="D259" t="str">
            <v>0.00</v>
          </cell>
          <cell r="E259" t="str">
            <v>4.03</v>
          </cell>
          <cell r="F259" t="str">
            <v>4.03</v>
          </cell>
        </row>
        <row r="260">
          <cell r="A260" t="str">
            <v>041825</v>
          </cell>
          <cell r="B260" t="str">
            <v>Remocao chave base de marmore ou ardosia</v>
          </cell>
          <cell r="C260" t="str">
            <v>un</v>
          </cell>
          <cell r="D260" t="str">
            <v>0.00</v>
          </cell>
          <cell r="E260" t="str">
            <v>3.37</v>
          </cell>
          <cell r="F260" t="str">
            <v>3.37</v>
          </cell>
        </row>
        <row r="261">
          <cell r="A261" t="str">
            <v>041826</v>
          </cell>
          <cell r="B261" t="str">
            <v>Remocao chave de acao rapida comando frontal montado em  painel</v>
          </cell>
          <cell r="C261" t="str">
            <v>un</v>
          </cell>
          <cell r="D261" t="str">
            <v>0.00</v>
          </cell>
          <cell r="E261" t="str">
            <v>6.75</v>
          </cell>
          <cell r="F261" t="str">
            <v>6.75</v>
          </cell>
        </row>
        <row r="262">
          <cell r="A262" t="str">
            <v>041827</v>
          </cell>
          <cell r="B262" t="str">
            <v>Remocao chave fusivel indicadora tipo MATEUS</v>
          </cell>
          <cell r="C262" t="str">
            <v>un</v>
          </cell>
          <cell r="D262" t="str">
            <v>0.00</v>
          </cell>
          <cell r="E262" t="str">
            <v>10.13</v>
          </cell>
          <cell r="F262" t="str">
            <v>10.13</v>
          </cell>
        </row>
        <row r="263">
          <cell r="A263" t="str">
            <v>041828</v>
          </cell>
          <cell r="B263" t="str">
            <v>Remocao chave seccionadora tripolar seca mecanismo de manobra frontal</v>
          </cell>
          <cell r="C263" t="str">
            <v>un</v>
          </cell>
          <cell r="D263" t="str">
            <v>0.00</v>
          </cell>
          <cell r="E263" t="str">
            <v>19.33</v>
          </cell>
          <cell r="F263" t="str">
            <v>19.33</v>
          </cell>
        </row>
        <row r="264">
          <cell r="A264" t="str">
            <v>041829</v>
          </cell>
          <cell r="B264" t="str">
            <v>Remocao chave tipo PACCO rotativo</v>
          </cell>
          <cell r="C264" t="str">
            <v>un</v>
          </cell>
          <cell r="D264" t="str">
            <v>0.00</v>
          </cell>
          <cell r="E264" t="str">
            <v>5.05</v>
          </cell>
          <cell r="F264" t="str">
            <v>5.05</v>
          </cell>
        </row>
        <row r="265">
          <cell r="A265" t="str">
            <v>041832</v>
          </cell>
          <cell r="B265" t="str">
            <v>Remocao cinta de fixacao de eletroduto ou sela para cruzeta em  poste</v>
          </cell>
          <cell r="C265" t="str">
            <v>un</v>
          </cell>
          <cell r="D265" t="str">
            <v>0.00</v>
          </cell>
          <cell r="E265" t="str">
            <v>1.45</v>
          </cell>
          <cell r="F265" t="str">
            <v>1.45</v>
          </cell>
        </row>
        <row r="266">
          <cell r="A266" t="str">
            <v>041834</v>
          </cell>
          <cell r="B266" t="str">
            <v>Remocao condulete</v>
          </cell>
          <cell r="C266" t="str">
            <v>un</v>
          </cell>
          <cell r="D266" t="str">
            <v>0.00</v>
          </cell>
          <cell r="E266" t="str">
            <v>2.64</v>
          </cell>
          <cell r="F266" t="str">
            <v>2.64</v>
          </cell>
        </row>
        <row r="267">
          <cell r="A267" t="str">
            <v>041836</v>
          </cell>
          <cell r="B267" t="str">
            <v>Remocao condutor aparente diam externo nominal acima de 6,5mm</v>
          </cell>
          <cell r="C267" t="str">
            <v>m</v>
          </cell>
          <cell r="D267" t="str">
            <v>0.00</v>
          </cell>
          <cell r="E267" t="str">
            <v>0.77</v>
          </cell>
          <cell r="F267" t="str">
            <v>0.77</v>
          </cell>
        </row>
        <row r="268">
          <cell r="A268" t="str">
            <v>041837</v>
          </cell>
          <cell r="B268" t="str">
            <v>Remocao condutor aparente diam externo nominal ate 6,5mm</v>
          </cell>
          <cell r="C268" t="str">
            <v>m</v>
          </cell>
          <cell r="D268" t="str">
            <v>0.00</v>
          </cell>
          <cell r="E268" t="str">
            <v>0.37</v>
          </cell>
          <cell r="F268" t="str">
            <v>0.37</v>
          </cell>
        </row>
        <row r="269">
          <cell r="A269" t="str">
            <v>041838</v>
          </cell>
          <cell r="B269" t="str">
            <v>Remocao condutor embutido diam externo nominal acima de 6,5mm</v>
          </cell>
          <cell r="C269" t="str">
            <v>m</v>
          </cell>
          <cell r="D269" t="str">
            <v>0.00</v>
          </cell>
          <cell r="E269" t="str">
            <v>0.66</v>
          </cell>
          <cell r="F269" t="str">
            <v>0.66</v>
          </cell>
        </row>
        <row r="270">
          <cell r="A270" t="str">
            <v>041839</v>
          </cell>
          <cell r="B270" t="str">
            <v>Remocao condutor embutido diam externo nominal ate 6,5mm</v>
          </cell>
          <cell r="C270" t="str">
            <v>m</v>
          </cell>
          <cell r="D270" t="str">
            <v>0.00</v>
          </cell>
          <cell r="E270" t="str">
            <v>0.30</v>
          </cell>
          <cell r="F270" t="str">
            <v>0.30</v>
          </cell>
        </row>
        <row r="271">
          <cell r="A271" t="str">
            <v>041840</v>
          </cell>
          <cell r="B271" t="str">
            <v>Remocao condutor especial</v>
          </cell>
          <cell r="C271" t="str">
            <v>m</v>
          </cell>
          <cell r="D271" t="str">
            <v>0.00</v>
          </cell>
          <cell r="E271" t="str">
            <v>4.83</v>
          </cell>
          <cell r="F271" t="str">
            <v>4.83</v>
          </cell>
        </row>
        <row r="272">
          <cell r="A272" t="str">
            <v>041841</v>
          </cell>
          <cell r="B272" t="str">
            <v>Remocao cordoalha ou cabo de cobre nu</v>
          </cell>
          <cell r="C272" t="str">
            <v>m</v>
          </cell>
          <cell r="D272" t="str">
            <v>0.00</v>
          </cell>
          <cell r="E272" t="str">
            <v>1.32</v>
          </cell>
          <cell r="F272" t="str">
            <v>1.32</v>
          </cell>
        </row>
        <row r="273">
          <cell r="A273" t="str">
            <v>041842</v>
          </cell>
          <cell r="B273" t="str">
            <v>Remocao contactor magnetico de comando bomba</v>
          </cell>
          <cell r="C273" t="str">
            <v>un</v>
          </cell>
          <cell r="D273" t="str">
            <v>0.00</v>
          </cell>
          <cell r="E273" t="str">
            <v>6.75</v>
          </cell>
          <cell r="F273" t="str">
            <v>6.75</v>
          </cell>
        </row>
        <row r="274">
          <cell r="A274" t="str">
            <v>041844</v>
          </cell>
          <cell r="B274" t="str">
            <v>Remocao corrente para pendentes</v>
          </cell>
          <cell r="C274" t="str">
            <v>un</v>
          </cell>
          <cell r="D274" t="str">
            <v>0.00</v>
          </cell>
          <cell r="E274" t="str">
            <v>1.32</v>
          </cell>
          <cell r="F274" t="str">
            <v>1.32</v>
          </cell>
        </row>
        <row r="275">
          <cell r="A275" t="str">
            <v>041846</v>
          </cell>
          <cell r="B275" t="str">
            <v>Remocao cruzeta de ferro para fixacao de projetores</v>
          </cell>
          <cell r="C275" t="str">
            <v>un</v>
          </cell>
          <cell r="D275" t="str">
            <v>0.00</v>
          </cell>
          <cell r="E275" t="str">
            <v>10.13</v>
          </cell>
          <cell r="F275" t="str">
            <v>10.13</v>
          </cell>
        </row>
        <row r="276">
          <cell r="A276" t="str">
            <v>041847</v>
          </cell>
          <cell r="B276" t="str">
            <v>Remocao cruzeta de madeira</v>
          </cell>
          <cell r="C276" t="str">
            <v>un</v>
          </cell>
          <cell r="D276" t="str">
            <v>0.00</v>
          </cell>
          <cell r="E276" t="str">
            <v>14.49</v>
          </cell>
          <cell r="F276" t="str">
            <v>14.49</v>
          </cell>
        </row>
        <row r="277">
          <cell r="A277" t="str">
            <v>041900</v>
          </cell>
          <cell r="B277" t="str">
            <v>Retirada em  instalacao eletrica - letra D ate I</v>
          </cell>
        </row>
        <row r="278">
          <cell r="A278" t="str">
            <v>041902</v>
          </cell>
          <cell r="B278" t="str">
            <v>Remocao disjuntor de volume normal ou reduzido</v>
          </cell>
          <cell r="C278" t="str">
            <v>un</v>
          </cell>
          <cell r="D278" t="str">
            <v>0.00</v>
          </cell>
          <cell r="E278" t="str">
            <v>28.60</v>
          </cell>
          <cell r="F278" t="str">
            <v>28.60</v>
          </cell>
        </row>
        <row r="279">
          <cell r="A279" t="str">
            <v>041904</v>
          </cell>
          <cell r="B279" t="str">
            <v>Remocao disjuntor NO-FUSE</v>
          </cell>
          <cell r="C279" t="str">
            <v>un</v>
          </cell>
          <cell r="D279" t="str">
            <v>0.00</v>
          </cell>
          <cell r="E279" t="str">
            <v>3.37</v>
          </cell>
          <cell r="F279" t="str">
            <v>3.37</v>
          </cell>
        </row>
        <row r="280">
          <cell r="A280" t="str">
            <v>041906</v>
          </cell>
          <cell r="B280" t="str">
            <v>Remocao disjuntor termo magnetico</v>
          </cell>
          <cell r="C280" t="str">
            <v>un</v>
          </cell>
          <cell r="D280" t="str">
            <v>0.00</v>
          </cell>
          <cell r="E280" t="str">
            <v>1.67</v>
          </cell>
          <cell r="F280" t="str">
            <v>1.67</v>
          </cell>
        </row>
        <row r="281">
          <cell r="A281" t="str">
            <v>041908</v>
          </cell>
          <cell r="B281" t="str">
            <v>Remocao fundo de quadro de distribuicao ou caixa de passagem</v>
          </cell>
          <cell r="C281" t="str">
            <v>m2</v>
          </cell>
          <cell r="D281" t="str">
            <v>0.00</v>
          </cell>
          <cell r="E281" t="str">
            <v>6.75</v>
          </cell>
          <cell r="F281" t="str">
            <v>6.75</v>
          </cell>
        </row>
        <row r="282">
          <cell r="A282" t="str">
            <v>041910</v>
          </cell>
          <cell r="B282" t="str">
            <v>Remocao gancho de sustentacao de luminaria em  perfilado</v>
          </cell>
          <cell r="C282" t="str">
            <v>un</v>
          </cell>
          <cell r="D282" t="str">
            <v>0.00</v>
          </cell>
          <cell r="E282" t="str">
            <v>1.32</v>
          </cell>
          <cell r="F282" t="str">
            <v>1.32</v>
          </cell>
        </row>
        <row r="283">
          <cell r="A283" t="str">
            <v>041912</v>
          </cell>
          <cell r="B283" t="str">
            <v>Remocao interruptores, tomadas, botao de campainha ou cigarra</v>
          </cell>
          <cell r="C283" t="str">
            <v>un</v>
          </cell>
          <cell r="D283" t="str">
            <v>0.00</v>
          </cell>
          <cell r="E283" t="str">
            <v>2.67</v>
          </cell>
          <cell r="F283" t="str">
            <v>2.67</v>
          </cell>
        </row>
        <row r="284">
          <cell r="A284" t="str">
            <v>041914</v>
          </cell>
          <cell r="B284" t="str">
            <v>Remocao isolador tipo castanha e gancho de sustentacao</v>
          </cell>
          <cell r="C284" t="str">
            <v>un</v>
          </cell>
          <cell r="D284" t="str">
            <v>0.00</v>
          </cell>
          <cell r="E284" t="str">
            <v>0.28</v>
          </cell>
          <cell r="F284" t="str">
            <v>0.28</v>
          </cell>
        </row>
        <row r="285">
          <cell r="A285" t="str">
            <v>041916</v>
          </cell>
          <cell r="B285" t="str">
            <v>Remocao isolador tipo disco completo e gancho suspensao</v>
          </cell>
          <cell r="C285" t="str">
            <v>un</v>
          </cell>
          <cell r="D285" t="str">
            <v>0.00</v>
          </cell>
          <cell r="E285" t="str">
            <v>0.99</v>
          </cell>
          <cell r="F285" t="str">
            <v>0.99</v>
          </cell>
        </row>
        <row r="286">
          <cell r="A286" t="str">
            <v>041918</v>
          </cell>
          <cell r="B286" t="str">
            <v>Remocao isolador tipo pino e o pino</v>
          </cell>
          <cell r="C286" t="str">
            <v>un</v>
          </cell>
          <cell r="D286" t="str">
            <v>0.00</v>
          </cell>
          <cell r="E286" t="str">
            <v>1.67</v>
          </cell>
          <cell r="F286" t="str">
            <v>1.67</v>
          </cell>
        </row>
        <row r="287">
          <cell r="A287" t="str">
            <v>042000</v>
          </cell>
          <cell r="B287" t="str">
            <v>Retirada em  instalacao eletrica - letra J ate N</v>
          </cell>
        </row>
        <row r="288">
          <cell r="A288" t="str">
            <v>042002</v>
          </cell>
          <cell r="B288" t="str">
            <v>Remocao janela de ventilacao, iluminacao ou ventilacao iluminacao padrão</v>
          </cell>
          <cell r="C288" t="str">
            <v>un</v>
          </cell>
          <cell r="D288" t="str">
            <v>0.00</v>
          </cell>
          <cell r="E288" t="str">
            <v>4.83</v>
          </cell>
          <cell r="F288" t="str">
            <v>4.83</v>
          </cell>
        </row>
        <row r="289">
          <cell r="A289" t="str">
            <v>042004</v>
          </cell>
          <cell r="B289" t="str">
            <v>Remocao lampada</v>
          </cell>
          <cell r="C289" t="str">
            <v>un</v>
          </cell>
          <cell r="D289" t="str">
            <v>0.00</v>
          </cell>
          <cell r="E289" t="str">
            <v>1.32</v>
          </cell>
          <cell r="F289" t="str">
            <v>1.32</v>
          </cell>
        </row>
        <row r="290">
          <cell r="A290" t="str">
            <v>042006</v>
          </cell>
          <cell r="B290" t="str">
            <v>Remocao luz de obstaculo</v>
          </cell>
          <cell r="C290" t="str">
            <v>un</v>
          </cell>
          <cell r="D290" t="str">
            <v>0.00</v>
          </cell>
          <cell r="E290" t="str">
            <v>6.75</v>
          </cell>
          <cell r="F290" t="str">
            <v>6.75</v>
          </cell>
        </row>
        <row r="291">
          <cell r="A291" t="str">
            <v>042008</v>
          </cell>
          <cell r="B291" t="str">
            <v>Remocao manopla de comando de disjuntor</v>
          </cell>
          <cell r="C291" t="str">
            <v>un</v>
          </cell>
          <cell r="D291" t="str">
            <v>0.00</v>
          </cell>
          <cell r="E291" t="str">
            <v>3.37</v>
          </cell>
          <cell r="F291" t="str">
            <v>3.37</v>
          </cell>
        </row>
        <row r="292">
          <cell r="A292" t="str">
            <v>042010</v>
          </cell>
          <cell r="B292" t="str">
            <v>Remocao mao francesa</v>
          </cell>
          <cell r="C292" t="str">
            <v>un</v>
          </cell>
          <cell r="D292" t="str">
            <v>0.00</v>
          </cell>
          <cell r="E292" t="str">
            <v>2.91</v>
          </cell>
          <cell r="F292" t="str">
            <v>2.91</v>
          </cell>
        </row>
        <row r="293">
          <cell r="A293" t="str">
            <v>042012</v>
          </cell>
          <cell r="B293" t="str">
            <v>Remocao mufla</v>
          </cell>
          <cell r="C293" t="str">
            <v>un</v>
          </cell>
          <cell r="D293" t="str">
            <v>0.00</v>
          </cell>
          <cell r="E293" t="str">
            <v>9.66</v>
          </cell>
          <cell r="F293" t="str">
            <v>9.66</v>
          </cell>
        </row>
        <row r="294">
          <cell r="A294" t="str">
            <v>042100</v>
          </cell>
          <cell r="B294" t="str">
            <v>Retirada em  instalacao eletrica - letra O ate S</v>
          </cell>
        </row>
        <row r="295">
          <cell r="A295" t="str">
            <v>042102</v>
          </cell>
          <cell r="B295" t="str">
            <v>Remocao oleo de disjuntor ou transformador</v>
          </cell>
          <cell r="C295" t="str">
            <v>l</v>
          </cell>
          <cell r="D295" t="str">
            <v>0.00</v>
          </cell>
          <cell r="E295" t="str">
            <v>0.11</v>
          </cell>
          <cell r="F295" t="str">
            <v>0.11</v>
          </cell>
        </row>
        <row r="296">
          <cell r="A296" t="str">
            <v>042104</v>
          </cell>
          <cell r="B296" t="str">
            <v>Remocao para-raios tipo cristal-valve em  cabine primaria</v>
          </cell>
          <cell r="C296" t="str">
            <v>un</v>
          </cell>
          <cell r="D296" t="str">
            <v>0.00</v>
          </cell>
          <cell r="E296" t="str">
            <v>10.13</v>
          </cell>
          <cell r="F296" t="str">
            <v>10.13</v>
          </cell>
        </row>
        <row r="297">
          <cell r="A297" t="str">
            <v>042105</v>
          </cell>
          <cell r="B297" t="str">
            <v>Remocao para-raios tipo cristal-valve em  poste singelo ou estaleiro</v>
          </cell>
          <cell r="C297" t="str">
            <v>un</v>
          </cell>
          <cell r="D297" t="str">
            <v>0.00</v>
          </cell>
          <cell r="E297" t="str">
            <v>13.50</v>
          </cell>
          <cell r="F297" t="str">
            <v>13.50</v>
          </cell>
        </row>
        <row r="298">
          <cell r="A298" t="str">
            <v>042106</v>
          </cell>
          <cell r="B298" t="str">
            <v>Remocao perfilado</v>
          </cell>
          <cell r="C298" t="str">
            <v>m</v>
          </cell>
          <cell r="D298" t="str">
            <v>0.00</v>
          </cell>
          <cell r="E298" t="str">
            <v>2.67</v>
          </cell>
          <cell r="F298" t="str">
            <v>2.67</v>
          </cell>
        </row>
        <row r="299">
          <cell r="A299" t="str">
            <v>042110</v>
          </cell>
          <cell r="B299" t="str">
            <v>Remocao porta de quadro ou painel</v>
          </cell>
          <cell r="C299" t="str">
            <v>m2</v>
          </cell>
          <cell r="D299" t="str">
            <v>0.00</v>
          </cell>
          <cell r="E299" t="str">
            <v>6.75</v>
          </cell>
          <cell r="F299" t="str">
            <v>6.75</v>
          </cell>
        </row>
        <row r="300">
          <cell r="A300" t="str">
            <v>042112</v>
          </cell>
          <cell r="B300" t="str">
            <v>Remocao poste curvo incluindo base de fixacao</v>
          </cell>
          <cell r="C300" t="str">
            <v>un</v>
          </cell>
          <cell r="D300" t="str">
            <v>0.00</v>
          </cell>
          <cell r="E300" t="str">
            <v>33.76</v>
          </cell>
          <cell r="F300" t="str">
            <v>33.76</v>
          </cell>
        </row>
        <row r="301">
          <cell r="A301" t="str">
            <v>042113</v>
          </cell>
          <cell r="B301" t="str">
            <v>Remocao poste de concreto</v>
          </cell>
          <cell r="C301" t="str">
            <v>un</v>
          </cell>
          <cell r="D301" t="str">
            <v>0.00</v>
          </cell>
          <cell r="E301" t="str">
            <v>77.46</v>
          </cell>
          <cell r="F301" t="str">
            <v>77.46</v>
          </cell>
        </row>
        <row r="302">
          <cell r="A302" t="str">
            <v>042114</v>
          </cell>
          <cell r="B302" t="str">
            <v>Remocao poste metalico</v>
          </cell>
          <cell r="C302" t="str">
            <v>un</v>
          </cell>
          <cell r="D302" t="str">
            <v>0.00</v>
          </cell>
          <cell r="E302" t="str">
            <v>27.01</v>
          </cell>
          <cell r="F302" t="str">
            <v>27.01</v>
          </cell>
        </row>
        <row r="303">
          <cell r="A303" t="str">
            <v>042116</v>
          </cell>
          <cell r="B303" t="str">
            <v>Remocao quadro de distribuicao, chamada ou caixa de passagem</v>
          </cell>
          <cell r="C303" t="str">
            <v>m2</v>
          </cell>
          <cell r="D303" t="str">
            <v>0.00</v>
          </cell>
          <cell r="E303" t="str">
            <v>13.50</v>
          </cell>
          <cell r="F303" t="str">
            <v>13.50</v>
          </cell>
        </row>
        <row r="304">
          <cell r="A304" t="str">
            <v>042120</v>
          </cell>
          <cell r="B304" t="str">
            <v>Remocao reator para lampada</v>
          </cell>
          <cell r="C304" t="str">
            <v>un</v>
          </cell>
          <cell r="D304" t="str">
            <v>0.00</v>
          </cell>
          <cell r="E304" t="str">
            <v>3.37</v>
          </cell>
          <cell r="F304" t="str">
            <v>3.37</v>
          </cell>
        </row>
        <row r="305">
          <cell r="A305" t="str">
            <v>042121</v>
          </cell>
          <cell r="B305" t="str">
            <v>Remocao reator para lampada fixo em  poste</v>
          </cell>
          <cell r="C305" t="str">
            <v>un</v>
          </cell>
          <cell r="D305" t="str">
            <v>0.00</v>
          </cell>
          <cell r="E305" t="str">
            <v>13.50</v>
          </cell>
          <cell r="F305" t="str">
            <v>13.50</v>
          </cell>
        </row>
        <row r="306">
          <cell r="A306" t="str">
            <v>042124</v>
          </cell>
          <cell r="B306" t="str">
            <v>Remocao rele</v>
          </cell>
          <cell r="C306" t="str">
            <v>un</v>
          </cell>
          <cell r="D306" t="str">
            <v>0.00</v>
          </cell>
          <cell r="E306" t="str">
            <v>3.06</v>
          </cell>
          <cell r="F306" t="str">
            <v>3.06</v>
          </cell>
        </row>
        <row r="307">
          <cell r="A307" t="str">
            <v>042126</v>
          </cell>
          <cell r="B307" t="str">
            <v>Remocao roldana</v>
          </cell>
          <cell r="C307" t="str">
            <v>un</v>
          </cell>
          <cell r="D307" t="str">
            <v>0.00</v>
          </cell>
          <cell r="E307" t="str">
            <v>1.32</v>
          </cell>
          <cell r="F307" t="str">
            <v>1.32</v>
          </cell>
        </row>
        <row r="308">
          <cell r="A308" t="str">
            <v>042128</v>
          </cell>
          <cell r="B308" t="str">
            <v>Remocao soquete</v>
          </cell>
          <cell r="C308" t="str">
            <v>un</v>
          </cell>
          <cell r="D308" t="str">
            <v>0.00</v>
          </cell>
          <cell r="E308" t="str">
            <v>1.32</v>
          </cell>
          <cell r="F308" t="str">
            <v>1.32</v>
          </cell>
        </row>
        <row r="309">
          <cell r="A309" t="str">
            <v>042130</v>
          </cell>
          <cell r="B309" t="str">
            <v>Remocao suporte de transformador em  poste singelo ou estaleiro</v>
          </cell>
          <cell r="C309" t="str">
            <v>un</v>
          </cell>
          <cell r="D309" t="str">
            <v>0.00</v>
          </cell>
          <cell r="E309" t="str">
            <v>4.65</v>
          </cell>
          <cell r="F309" t="str">
            <v>4.65</v>
          </cell>
        </row>
        <row r="310">
          <cell r="A310" t="str">
            <v>042200</v>
          </cell>
          <cell r="B310" t="str">
            <v>Retirada em  instalacao eletrica - letra T ate o final</v>
          </cell>
        </row>
        <row r="311">
          <cell r="A311" t="str">
            <v>042202</v>
          </cell>
          <cell r="B311" t="str">
            <v>Remocao terminal ou conector para cabos</v>
          </cell>
          <cell r="C311" t="str">
            <v>un</v>
          </cell>
          <cell r="D311" t="str">
            <v>0.00</v>
          </cell>
          <cell r="E311" t="str">
            <v>3.37</v>
          </cell>
          <cell r="F311" t="str">
            <v>3.37</v>
          </cell>
        </row>
        <row r="312">
          <cell r="A312" t="str">
            <v>042204</v>
          </cell>
          <cell r="B312" t="str">
            <v>Remocao transformador de potencia em  cabine primaria</v>
          </cell>
          <cell r="C312" t="str">
            <v>un</v>
          </cell>
          <cell r="D312" t="str">
            <v>0.00</v>
          </cell>
          <cell r="E312" t="str">
            <v>47.93</v>
          </cell>
          <cell r="F312" t="str">
            <v>47.93</v>
          </cell>
        </row>
        <row r="313">
          <cell r="A313" t="str">
            <v>042205</v>
          </cell>
          <cell r="B313" t="str">
            <v>Remocao transformador de potencial completo (pequeno)</v>
          </cell>
          <cell r="C313" t="str">
            <v>un</v>
          </cell>
          <cell r="D313" t="str">
            <v>0.00</v>
          </cell>
          <cell r="E313" t="str">
            <v>4.36</v>
          </cell>
          <cell r="F313" t="str">
            <v>4.36</v>
          </cell>
        </row>
        <row r="314">
          <cell r="A314" t="str">
            <v>042210</v>
          </cell>
          <cell r="B314" t="str">
            <v>Remocao tubulacao eletrica aparente diam acima de 50mm</v>
          </cell>
          <cell r="C314" t="str">
            <v>m</v>
          </cell>
          <cell r="D314" t="str">
            <v>0.00</v>
          </cell>
          <cell r="E314" t="str">
            <v>1.67</v>
          </cell>
          <cell r="F314" t="str">
            <v>1.67</v>
          </cell>
        </row>
        <row r="315">
          <cell r="A315" t="str">
            <v>042211</v>
          </cell>
          <cell r="B315" t="str">
            <v>Remocao tubulacao eletrica aparente diam ate 50mm</v>
          </cell>
          <cell r="C315" t="str">
            <v>m</v>
          </cell>
          <cell r="D315" t="str">
            <v>0.00</v>
          </cell>
          <cell r="E315" t="str">
            <v>3.37</v>
          </cell>
          <cell r="F315" t="str">
            <v>3.37</v>
          </cell>
        </row>
        <row r="316">
          <cell r="A316" t="str">
            <v>042212</v>
          </cell>
          <cell r="B316" t="str">
            <v>Remocao tubulacao eletrica embutida diam acima de 50mm</v>
          </cell>
          <cell r="C316" t="str">
            <v>m</v>
          </cell>
          <cell r="D316" t="str">
            <v>0.00</v>
          </cell>
          <cell r="E316" t="str">
            <v>3.37</v>
          </cell>
          <cell r="F316" t="str">
            <v>3.37</v>
          </cell>
        </row>
        <row r="317">
          <cell r="A317" t="str">
            <v>042213</v>
          </cell>
          <cell r="B317" t="str">
            <v>Remocao tubulacao eletrica embutida diam ate 50mm</v>
          </cell>
          <cell r="C317" t="str">
            <v>m</v>
          </cell>
          <cell r="D317" t="str">
            <v>0.00</v>
          </cell>
          <cell r="E317" t="str">
            <v>6.75</v>
          </cell>
          <cell r="F317" t="str">
            <v>6.75</v>
          </cell>
        </row>
        <row r="318">
          <cell r="A318" t="str">
            <v>042220</v>
          </cell>
          <cell r="B318" t="str">
            <v>Remocao vergalhao</v>
          </cell>
          <cell r="C318" t="str">
            <v>m</v>
          </cell>
          <cell r="D318" t="str">
            <v>0.00</v>
          </cell>
          <cell r="E318" t="str">
            <v>1.32</v>
          </cell>
          <cell r="F318" t="str">
            <v>1.32</v>
          </cell>
        </row>
        <row r="319">
          <cell r="A319" t="str">
            <v>043000</v>
          </cell>
          <cell r="B319" t="str">
            <v>Retirada em  instalacao hidraulica</v>
          </cell>
        </row>
        <row r="320">
          <cell r="A320" t="str">
            <v>043002</v>
          </cell>
          <cell r="B320" t="str">
            <v>Remocao calha ou rufo</v>
          </cell>
          <cell r="C320" t="str">
            <v>m</v>
          </cell>
          <cell r="D320" t="str">
            <v>0.00</v>
          </cell>
          <cell r="E320" t="str">
            <v>0.66</v>
          </cell>
          <cell r="F320" t="str">
            <v>0.66</v>
          </cell>
        </row>
        <row r="321">
          <cell r="A321" t="str">
            <v>043004</v>
          </cell>
          <cell r="B321" t="str">
            <v>Remocao condutor aparente</v>
          </cell>
          <cell r="C321" t="str">
            <v>m</v>
          </cell>
          <cell r="D321" t="str">
            <v>0.00</v>
          </cell>
          <cell r="E321" t="str">
            <v>0.41</v>
          </cell>
          <cell r="F321" t="str">
            <v>0.41</v>
          </cell>
        </row>
        <row r="322">
          <cell r="A322" t="str">
            <v>043006</v>
          </cell>
          <cell r="B322" t="str">
            <v>Remocao de tubulacao hidraulica em geral incluindo conexoes, caixas e ralos</v>
          </cell>
          <cell r="C322" t="str">
            <v>m</v>
          </cell>
          <cell r="D322" t="str">
            <v>0.00</v>
          </cell>
          <cell r="E322" t="str">
            <v>1.14</v>
          </cell>
          <cell r="F322" t="str">
            <v>1.14</v>
          </cell>
        </row>
        <row r="323">
          <cell r="A323" t="str">
            <v>043008</v>
          </cell>
          <cell r="B323" t="str">
            <v>Remocao hidrante de parede completo</v>
          </cell>
          <cell r="C323" t="str">
            <v>un</v>
          </cell>
          <cell r="D323" t="str">
            <v>0.00</v>
          </cell>
          <cell r="E323" t="str">
            <v>11.71</v>
          </cell>
          <cell r="F323" t="str">
            <v>11.71</v>
          </cell>
        </row>
        <row r="324">
          <cell r="A324" t="str">
            <v>043010</v>
          </cell>
          <cell r="B324" t="str">
            <v>Remocao reservatorio em  F'C' ate 1000 litros</v>
          </cell>
          <cell r="C324" t="str">
            <v>un</v>
          </cell>
          <cell r="D324" t="str">
            <v>0.00</v>
          </cell>
          <cell r="E324" t="str">
            <v>20.45</v>
          </cell>
          <cell r="F324" t="str">
            <v>20.45</v>
          </cell>
        </row>
        <row r="325">
          <cell r="A325" t="str">
            <v>044000</v>
          </cell>
          <cell r="B325" t="str">
            <v>Retirada diversas de pecas pre-moldadas</v>
          </cell>
        </row>
        <row r="326">
          <cell r="A326" t="str">
            <v>044002</v>
          </cell>
          <cell r="B326" t="str">
            <v>Retiradas soleira ou peitoril em  geral</v>
          </cell>
          <cell r="C326" t="str">
            <v>m</v>
          </cell>
          <cell r="D326" t="str">
            <v>0.00</v>
          </cell>
          <cell r="E326" t="str">
            <v>0.57</v>
          </cell>
          <cell r="F326" t="str">
            <v>0.57</v>
          </cell>
        </row>
        <row r="327">
          <cell r="A327" t="str">
            <v>044004</v>
          </cell>
          <cell r="B327" t="str">
            <v>Remocao guia pre-moldada</v>
          </cell>
          <cell r="C327" t="str">
            <v>m</v>
          </cell>
          <cell r="D327" t="str">
            <v>0.42</v>
          </cell>
          <cell r="E327" t="str">
            <v>1.63</v>
          </cell>
          <cell r="F327" t="str">
            <v>2.05</v>
          </cell>
        </row>
        <row r="328">
          <cell r="A328" t="str">
            <v>050000</v>
          </cell>
          <cell r="B328" t="str">
            <v>Transporte e movimentacao, dentro e fora da obra</v>
          </cell>
        </row>
        <row r="329">
          <cell r="A329" t="str">
            <v>050400</v>
          </cell>
          <cell r="B329" t="str">
            <v>Transporte vertical de material solto</v>
          </cell>
        </row>
        <row r="330">
          <cell r="A330" t="str">
            <v>050402</v>
          </cell>
          <cell r="B330" t="str">
            <v>Transporte vertical e manual de material a granel ate a 1a. laje</v>
          </cell>
          <cell r="C330" t="str">
            <v>m3</v>
          </cell>
          <cell r="D330" t="str">
            <v>0.00</v>
          </cell>
          <cell r="E330" t="str">
            <v>5.23</v>
          </cell>
          <cell r="F330" t="str">
            <v>5.23</v>
          </cell>
        </row>
        <row r="331">
          <cell r="A331" t="str">
            <v>050404</v>
          </cell>
          <cell r="B331" t="str">
            <v>Transporte vertical e manual de material a granel alem da 1a. laje</v>
          </cell>
          <cell r="C331" t="str">
            <v>m3</v>
          </cell>
          <cell r="D331" t="str">
            <v>0.00</v>
          </cell>
          <cell r="E331" t="str">
            <v>12.51</v>
          </cell>
          <cell r="F331" t="str">
            <v>12.51</v>
          </cell>
        </row>
        <row r="332">
          <cell r="A332" t="str">
            <v>050700</v>
          </cell>
          <cell r="B332" t="str">
            <v>Transporte comercial / carreteiro / aluguel</v>
          </cell>
        </row>
        <row r="333">
          <cell r="A333" t="str">
            <v>050702</v>
          </cell>
          <cell r="B333" t="str">
            <v>Remocao de entulho com cacamba metalica</v>
          </cell>
          <cell r="C333" t="str">
            <v>m3</v>
          </cell>
          <cell r="D333" t="str">
            <v>23.00</v>
          </cell>
          <cell r="E333" t="str">
            <v>0.00</v>
          </cell>
          <cell r="F333" t="str">
            <v>23.00</v>
          </cell>
        </row>
        <row r="334">
          <cell r="A334" t="str">
            <v>050800</v>
          </cell>
          <cell r="B334" t="str">
            <v>Transporte mecanizado de material solto</v>
          </cell>
        </row>
        <row r="335">
          <cell r="A335" t="str">
            <v>050802</v>
          </cell>
          <cell r="B335" t="str">
            <v>Transporte entulho de demolicao, material a granel - ate o 2o. km</v>
          </cell>
          <cell r="C335" t="str">
            <v>m3</v>
          </cell>
          <cell r="D335" t="str">
            <v>1.46</v>
          </cell>
          <cell r="E335" t="str">
            <v>0.00</v>
          </cell>
          <cell r="F335" t="str">
            <v>1.46</v>
          </cell>
        </row>
        <row r="336">
          <cell r="A336" t="str">
            <v>050804</v>
          </cell>
          <cell r="B336" t="str">
            <v>Transporte entulho de demolicao, material a granel - ate o 3o. km</v>
          </cell>
          <cell r="C336" t="str">
            <v>m3</v>
          </cell>
          <cell r="D336" t="str">
            <v>1.77</v>
          </cell>
          <cell r="E336" t="str">
            <v>0.00</v>
          </cell>
          <cell r="F336" t="str">
            <v>1.77</v>
          </cell>
        </row>
        <row r="337">
          <cell r="A337" t="str">
            <v>050806</v>
          </cell>
          <cell r="B337" t="str">
            <v>Transporte entulho de demolicao, material a granel - ate o 5o. km</v>
          </cell>
          <cell r="C337" t="str">
            <v>m3</v>
          </cell>
          <cell r="D337" t="str">
            <v>2.25</v>
          </cell>
          <cell r="E337" t="str">
            <v>0.00</v>
          </cell>
          <cell r="F337" t="str">
            <v>2.25</v>
          </cell>
        </row>
        <row r="338">
          <cell r="A338" t="str">
            <v>050808</v>
          </cell>
          <cell r="B338" t="str">
            <v>Transporte entulho de demolicao, material a granel - ate o 10o. km</v>
          </cell>
          <cell r="C338" t="str">
            <v>m3</v>
          </cell>
          <cell r="D338" t="str">
            <v>3.54</v>
          </cell>
          <cell r="E338" t="str">
            <v>0.00</v>
          </cell>
          <cell r="F338" t="str">
            <v>3.54</v>
          </cell>
        </row>
        <row r="339">
          <cell r="A339" t="str">
            <v>050810</v>
          </cell>
          <cell r="B339" t="str">
            <v>Transporte entulho de demolicao, material a granel - ate o 15o. km</v>
          </cell>
          <cell r="C339" t="str">
            <v>m3</v>
          </cell>
          <cell r="D339" t="str">
            <v>5.09</v>
          </cell>
          <cell r="E339" t="str">
            <v>0.00</v>
          </cell>
          <cell r="F339" t="str">
            <v>5.09</v>
          </cell>
        </row>
        <row r="340">
          <cell r="A340" t="str">
            <v>050812</v>
          </cell>
          <cell r="B340" t="str">
            <v>Transporte entulho de demolicao, material a granel - ate o 20o. km</v>
          </cell>
          <cell r="C340" t="str">
            <v>m3</v>
          </cell>
          <cell r="D340" t="str">
            <v>6.65</v>
          </cell>
          <cell r="E340" t="str">
            <v>0.00</v>
          </cell>
          <cell r="F340" t="str">
            <v>6.65</v>
          </cell>
        </row>
        <row r="341">
          <cell r="A341" t="str">
            <v>050814</v>
          </cell>
          <cell r="B341" t="str">
            <v>Transporte entulho de demolicao, material a granel - alem do 20o. km</v>
          </cell>
          <cell r="C341" t="str">
            <v>m3 x Km</v>
          </cell>
          <cell r="D341" t="str">
            <v>0.33</v>
          </cell>
          <cell r="E341" t="str">
            <v>0.00</v>
          </cell>
          <cell r="F341" t="str">
            <v>0.33</v>
          </cell>
        </row>
        <row r="342">
          <cell r="A342" t="str">
            <v>051000</v>
          </cell>
          <cell r="B342" t="str">
            <v>Transporte mecanizado de solo</v>
          </cell>
        </row>
        <row r="343">
          <cell r="A343" t="str">
            <v>051002</v>
          </cell>
          <cell r="B343" t="str">
            <v>Transporte solo por caminhao alem do 1o. km ate o 2o. km</v>
          </cell>
          <cell r="C343" t="str">
            <v>m3</v>
          </cell>
          <cell r="D343" t="str">
            <v>1.25</v>
          </cell>
          <cell r="E343" t="str">
            <v>0.00</v>
          </cell>
          <cell r="F343" t="str">
            <v>1.25</v>
          </cell>
        </row>
        <row r="344">
          <cell r="A344" t="str">
            <v>051004</v>
          </cell>
          <cell r="B344" t="str">
            <v>Transporte solo por caminhao alem do 1o. km ate o 3o. km</v>
          </cell>
          <cell r="C344" t="str">
            <v>m3</v>
          </cell>
          <cell r="D344" t="str">
            <v>1.59</v>
          </cell>
          <cell r="E344" t="str">
            <v>0.00</v>
          </cell>
          <cell r="F344" t="str">
            <v>1.59</v>
          </cell>
        </row>
        <row r="345">
          <cell r="A345" t="str">
            <v>051006</v>
          </cell>
          <cell r="B345" t="str">
            <v>Transporte solo por caminhao alem do 1o. km ate o 5o. km</v>
          </cell>
          <cell r="C345" t="str">
            <v>m3</v>
          </cell>
          <cell r="D345" t="str">
            <v>1.83</v>
          </cell>
          <cell r="E345" t="str">
            <v>0.00</v>
          </cell>
          <cell r="F345" t="str">
            <v>1.83</v>
          </cell>
        </row>
        <row r="346">
          <cell r="A346" t="str">
            <v>051008</v>
          </cell>
          <cell r="B346" t="str">
            <v>Transporte solo por caminhao alem do 1o. km ate o 10o. km</v>
          </cell>
          <cell r="C346" t="str">
            <v>m3</v>
          </cell>
          <cell r="D346" t="str">
            <v>2.98</v>
          </cell>
          <cell r="E346" t="str">
            <v>0.00</v>
          </cell>
          <cell r="F346" t="str">
            <v>2.98</v>
          </cell>
        </row>
        <row r="347">
          <cell r="A347" t="str">
            <v>051010</v>
          </cell>
          <cell r="B347" t="str">
            <v>Transporte solo por caminhao alem do 1o. km ate o 15o. km</v>
          </cell>
          <cell r="C347" t="str">
            <v>m3</v>
          </cell>
          <cell r="D347" t="str">
            <v>4.46</v>
          </cell>
          <cell r="E347" t="str">
            <v>0.00</v>
          </cell>
          <cell r="F347" t="str">
            <v>4.46</v>
          </cell>
        </row>
        <row r="348">
          <cell r="A348" t="str">
            <v>051012</v>
          </cell>
          <cell r="B348" t="str">
            <v>Transporte solo por caminhao alem do 1o. km ate o 20o. km</v>
          </cell>
          <cell r="C348" t="str">
            <v>m3</v>
          </cell>
          <cell r="D348" t="str">
            <v>5.82</v>
          </cell>
          <cell r="E348" t="str">
            <v>0.00</v>
          </cell>
          <cell r="F348" t="str">
            <v>5.82</v>
          </cell>
        </row>
        <row r="349">
          <cell r="A349" t="str">
            <v>051014</v>
          </cell>
          <cell r="B349" t="str">
            <v>Transporte solo por caminhao alem do 20o. km</v>
          </cell>
          <cell r="C349" t="str">
            <v>m3 x Km</v>
          </cell>
          <cell r="D349" t="str">
            <v>0.29</v>
          </cell>
          <cell r="E349" t="str">
            <v>0.00</v>
          </cell>
          <cell r="F349" t="str">
            <v>0.29</v>
          </cell>
        </row>
        <row r="350">
          <cell r="A350" t="str">
            <v>060000</v>
          </cell>
          <cell r="B350" t="str">
            <v>Servico em  solo e rocha, manual</v>
          </cell>
        </row>
        <row r="351">
          <cell r="A351" t="str">
            <v>060100</v>
          </cell>
          <cell r="B351" t="str">
            <v>Escavacao manual em  campo aberto de solo, exceto rocha</v>
          </cell>
        </row>
        <row r="352">
          <cell r="A352" t="str">
            <v>060102</v>
          </cell>
          <cell r="B352" t="str">
            <v>Escavacao manual solo de 1a. e 2a. cat. em  campo aberto</v>
          </cell>
          <cell r="C352" t="str">
            <v>m3</v>
          </cell>
          <cell r="D352" t="str">
            <v>0.00</v>
          </cell>
          <cell r="E352" t="str">
            <v>7.28</v>
          </cell>
          <cell r="F352" t="str">
            <v>7.28</v>
          </cell>
        </row>
        <row r="353">
          <cell r="A353" t="str">
            <v>060104</v>
          </cell>
          <cell r="B353" t="str">
            <v>Escavacao manual solo brejoso em  campo aberto</v>
          </cell>
          <cell r="C353" t="str">
            <v>m3</v>
          </cell>
          <cell r="D353" t="str">
            <v>0.00</v>
          </cell>
          <cell r="E353" t="str">
            <v>9.07</v>
          </cell>
          <cell r="F353" t="str">
            <v>9.07</v>
          </cell>
        </row>
        <row r="354">
          <cell r="A354" t="str">
            <v>060200</v>
          </cell>
          <cell r="B354" t="str">
            <v>Escavacao manual em  valas e buracos de solo, exceto rocha</v>
          </cell>
        </row>
        <row r="355">
          <cell r="A355" t="str">
            <v>060202</v>
          </cell>
          <cell r="B355" t="str">
            <v>Escavacao manual solo de 1a. e 2a. cat. em  vala ou cava ate 1,50m</v>
          </cell>
          <cell r="C355" t="str">
            <v>m3</v>
          </cell>
          <cell r="D355" t="str">
            <v>0.00</v>
          </cell>
          <cell r="E355" t="str">
            <v>8.73</v>
          </cell>
          <cell r="F355" t="str">
            <v>8.73</v>
          </cell>
        </row>
        <row r="356">
          <cell r="A356" t="str">
            <v>060204</v>
          </cell>
          <cell r="B356" t="str">
            <v>Escavacao manual solo de 1a. e 2a. cat. em  vala ou cava alem de 1,50m</v>
          </cell>
          <cell r="C356" t="str">
            <v>m3</v>
          </cell>
          <cell r="D356" t="str">
            <v>0.00</v>
          </cell>
          <cell r="E356" t="str">
            <v>11.29</v>
          </cell>
          <cell r="F356" t="str">
            <v>11.29</v>
          </cell>
        </row>
        <row r="357">
          <cell r="A357" t="str">
            <v>060400</v>
          </cell>
          <cell r="B357" t="str">
            <v>Escavacao manual em  pocos e areas confinadas</v>
          </cell>
        </row>
        <row r="358">
          <cell r="A358" t="str">
            <v>060406</v>
          </cell>
          <cell r="B358" t="str">
            <v>Escavacao manual em  area confinada</v>
          </cell>
          <cell r="C358" t="str">
            <v>m3</v>
          </cell>
          <cell r="D358" t="str">
            <v>0.00</v>
          </cell>
          <cell r="E358" t="str">
            <v>23.30</v>
          </cell>
          <cell r="F358" t="str">
            <v>23.30</v>
          </cell>
        </row>
        <row r="359">
          <cell r="A359" t="str">
            <v>061000</v>
          </cell>
          <cell r="B359" t="str">
            <v>Apiloamento e nivelamento</v>
          </cell>
        </row>
        <row r="360">
          <cell r="A360" t="str">
            <v>061002</v>
          </cell>
          <cell r="B360" t="str">
            <v>Acerto e nivelamento manual de terreno</v>
          </cell>
          <cell r="C360" t="str">
            <v>m2</v>
          </cell>
          <cell r="D360" t="str">
            <v>0.00</v>
          </cell>
          <cell r="E360" t="str">
            <v>2.31</v>
          </cell>
          <cell r="F360" t="str">
            <v>2.31</v>
          </cell>
        </row>
        <row r="361">
          <cell r="A361" t="str">
            <v>061004</v>
          </cell>
          <cell r="B361" t="str">
            <v>Apiloamento manual para simples regularizacao</v>
          </cell>
          <cell r="C361" t="str">
            <v>m2</v>
          </cell>
          <cell r="D361" t="str">
            <v>0.00</v>
          </cell>
          <cell r="E361" t="str">
            <v>1.74</v>
          </cell>
          <cell r="F361" t="str">
            <v>1.74</v>
          </cell>
        </row>
        <row r="362">
          <cell r="A362" t="str">
            <v>061006</v>
          </cell>
          <cell r="B362" t="str">
            <v>Apiloamento manual com maco de ate 60kg</v>
          </cell>
          <cell r="C362" t="str">
            <v>m2</v>
          </cell>
          <cell r="D362" t="str">
            <v>0.00</v>
          </cell>
          <cell r="E362" t="str">
            <v>4.94</v>
          </cell>
          <cell r="F362" t="str">
            <v>4.94</v>
          </cell>
        </row>
        <row r="363">
          <cell r="A363" t="str">
            <v>061100</v>
          </cell>
          <cell r="B363" t="str">
            <v>Reaterro manual sem fornecimento de material</v>
          </cell>
        </row>
        <row r="364">
          <cell r="A364" t="str">
            <v>061102</v>
          </cell>
          <cell r="B364" t="str">
            <v>Reaterro manual para simples regularizacao sem compactacao</v>
          </cell>
          <cell r="C364" t="str">
            <v>m3</v>
          </cell>
          <cell r="D364" t="str">
            <v>0.00</v>
          </cell>
          <cell r="E364" t="str">
            <v>1.23</v>
          </cell>
          <cell r="F364" t="str">
            <v>1.23</v>
          </cell>
        </row>
        <row r="365">
          <cell r="A365" t="str">
            <v>061104</v>
          </cell>
          <cell r="B365" t="str">
            <v>Reaterro manual apiloado sem controle de compactacao</v>
          </cell>
          <cell r="C365" t="str">
            <v>m3</v>
          </cell>
          <cell r="D365" t="str">
            <v>0.00</v>
          </cell>
          <cell r="E365" t="str">
            <v>9.24</v>
          </cell>
          <cell r="F365" t="str">
            <v>9.24</v>
          </cell>
        </row>
        <row r="366">
          <cell r="A366" t="str">
            <v>061106</v>
          </cell>
          <cell r="B366" t="str">
            <v>Reaterro manual com adicao de 2% de cimento</v>
          </cell>
          <cell r="C366" t="str">
            <v>m3</v>
          </cell>
          <cell r="D366" t="str">
            <v>2.84</v>
          </cell>
          <cell r="E366" t="str">
            <v>39.32</v>
          </cell>
          <cell r="F366" t="str">
            <v>42.16</v>
          </cell>
        </row>
        <row r="367">
          <cell r="A367" t="str">
            <v>061200</v>
          </cell>
          <cell r="B367" t="str">
            <v>Aterro manual  sem fornecimento de material</v>
          </cell>
        </row>
        <row r="368">
          <cell r="A368" t="str">
            <v>061202</v>
          </cell>
          <cell r="B368" t="str">
            <v>Aterro manual apiloado de area interna com maco de 30kg</v>
          </cell>
          <cell r="C368" t="str">
            <v>m3</v>
          </cell>
          <cell r="D368" t="str">
            <v>0.00</v>
          </cell>
          <cell r="E368" t="str">
            <v>10.19</v>
          </cell>
          <cell r="F368" t="str">
            <v>10.19</v>
          </cell>
        </row>
        <row r="369">
          <cell r="A369" t="str">
            <v>061400</v>
          </cell>
          <cell r="B369" t="str">
            <v>Carga / carregamento e descarga manual</v>
          </cell>
        </row>
        <row r="370">
          <cell r="A370" t="str">
            <v>061402</v>
          </cell>
          <cell r="B370" t="str">
            <v>Carga manual de solo</v>
          </cell>
          <cell r="C370" t="str">
            <v>m3</v>
          </cell>
          <cell r="D370" t="str">
            <v>0.00</v>
          </cell>
          <cell r="E370" t="str">
            <v>1.74</v>
          </cell>
          <cell r="F370" t="str">
            <v>1.74</v>
          </cell>
        </row>
        <row r="371">
          <cell r="A371" t="str">
            <v>070000</v>
          </cell>
          <cell r="B371" t="str">
            <v>Servico em  solo e rocha, mecanizado</v>
          </cell>
        </row>
        <row r="372">
          <cell r="A372" t="str">
            <v>070100</v>
          </cell>
          <cell r="B372" t="str">
            <v>Escavacao/Corte mecanizada em campo aberto de solo, exceto rocha</v>
          </cell>
        </row>
        <row r="373">
          <cell r="A373" t="str">
            <v>070101</v>
          </cell>
          <cell r="B373" t="str">
            <v>Escavacao e carga mecanizada para exploracao de solo em  jazida</v>
          </cell>
          <cell r="C373" t="str">
            <v>m3</v>
          </cell>
          <cell r="D373" t="str">
            <v>2.20</v>
          </cell>
          <cell r="E373" t="str">
            <v>0.04</v>
          </cell>
          <cell r="F373" t="str">
            <v>2.24</v>
          </cell>
        </row>
        <row r="374">
          <cell r="A374" t="str">
            <v>070102</v>
          </cell>
          <cell r="B374" t="str">
            <v>Escavacao e carga mecanizada solo de 1a. cat. em  campo aberto</v>
          </cell>
          <cell r="C374" t="str">
            <v>m3</v>
          </cell>
          <cell r="D374" t="str">
            <v>2.21</v>
          </cell>
          <cell r="E374" t="str">
            <v>0.04</v>
          </cell>
          <cell r="F374" t="str">
            <v>2.25</v>
          </cell>
        </row>
        <row r="375">
          <cell r="A375" t="str">
            <v>070106</v>
          </cell>
          <cell r="B375" t="str">
            <v>Escavacao e carga mecanizada solo de 2a. cat. em  campo aberto</v>
          </cell>
          <cell r="C375" t="str">
            <v>m3</v>
          </cell>
          <cell r="D375" t="str">
            <v>3.85</v>
          </cell>
          <cell r="E375" t="str">
            <v>0.08</v>
          </cell>
          <cell r="F375" t="str">
            <v>3.93</v>
          </cell>
        </row>
        <row r="376">
          <cell r="A376" t="str">
            <v>070110</v>
          </cell>
          <cell r="B376" t="str">
            <v>Escavacao e carga mecanizada solo de 2a. cat. com martelete</v>
          </cell>
          <cell r="C376" t="str">
            <v>m3</v>
          </cell>
          <cell r="D376" t="str">
            <v>7.64</v>
          </cell>
          <cell r="E376" t="str">
            <v>5.82</v>
          </cell>
          <cell r="F376" t="str">
            <v>13.46</v>
          </cell>
        </row>
        <row r="377">
          <cell r="A377" t="str">
            <v>070200</v>
          </cell>
          <cell r="B377" t="str">
            <v>Escavacao mecanizada de valas e buracos em solo, exceto rocha</v>
          </cell>
        </row>
        <row r="378">
          <cell r="A378" t="str">
            <v>070202</v>
          </cell>
          <cell r="B378" t="str">
            <v>Escavacao mecanizada de valas ou cavas com h ate 2,00m</v>
          </cell>
          <cell r="C378" t="str">
            <v>m3</v>
          </cell>
          <cell r="D378" t="str">
            <v>1.09</v>
          </cell>
          <cell r="E378" t="str">
            <v>0.17</v>
          </cell>
          <cell r="F378" t="str">
            <v>1.26</v>
          </cell>
        </row>
        <row r="379">
          <cell r="A379" t="str">
            <v>070204</v>
          </cell>
          <cell r="B379" t="str">
            <v>Escavacao mecanizada de valas ou cavas com h ate 3,00m</v>
          </cell>
          <cell r="C379" t="str">
            <v>m3</v>
          </cell>
          <cell r="D379" t="str">
            <v>1.58</v>
          </cell>
          <cell r="E379" t="str">
            <v>0.26</v>
          </cell>
          <cell r="F379" t="str">
            <v>1.84</v>
          </cell>
        </row>
        <row r="380">
          <cell r="A380" t="str">
            <v>070206</v>
          </cell>
          <cell r="B380" t="str">
            <v>Escavacao mecanizada de valas ou cavas com h ate 4,00m</v>
          </cell>
          <cell r="C380" t="str">
            <v>m3</v>
          </cell>
          <cell r="D380" t="str">
            <v>2.06</v>
          </cell>
          <cell r="E380" t="str">
            <v>0.35</v>
          </cell>
          <cell r="F380" t="str">
            <v>2.41</v>
          </cell>
        </row>
        <row r="381">
          <cell r="A381" t="str">
            <v>070208</v>
          </cell>
          <cell r="B381" t="str">
            <v>Escavacao mecanizada de cavas com h alem de 4,00m com escavadeira</v>
          </cell>
          <cell r="C381" t="str">
            <v>m3</v>
          </cell>
          <cell r="D381" t="str">
            <v>1.53</v>
          </cell>
          <cell r="E381" t="str">
            <v>0.13</v>
          </cell>
          <cell r="F381" t="str">
            <v>1.66</v>
          </cell>
        </row>
        <row r="382">
          <cell r="A382" t="str">
            <v>070300</v>
          </cell>
          <cell r="B382" t="str">
            <v>Escavacao mecanizada em  rocha com a utilizacao de explosivos</v>
          </cell>
        </row>
        <row r="383">
          <cell r="A383" t="str">
            <v>070306</v>
          </cell>
          <cell r="B383" t="str">
            <v>Escavacao a fogo e carga mecanizada solo de 3a. cat. em  campo aberto</v>
          </cell>
          <cell r="C383" t="str">
            <v>m3</v>
          </cell>
          <cell r="D383" t="str">
            <v>6.30</v>
          </cell>
          <cell r="E383" t="str">
            <v>6.73</v>
          </cell>
          <cell r="F383" t="str">
            <v>13.03</v>
          </cell>
        </row>
        <row r="384">
          <cell r="A384" t="str">
            <v>070400</v>
          </cell>
          <cell r="B384" t="str">
            <v>Escavacao mecanizada em  pocos e areas confinadas</v>
          </cell>
        </row>
        <row r="385">
          <cell r="A385" t="str">
            <v>070404</v>
          </cell>
          <cell r="B385" t="str">
            <v>Escavacao mecanizada em  area confinada com martelete</v>
          </cell>
          <cell r="C385" t="str">
            <v>m3</v>
          </cell>
          <cell r="D385" t="str">
            <v>3.91</v>
          </cell>
          <cell r="E385" t="str">
            <v>6.37</v>
          </cell>
          <cell r="F385" t="str">
            <v>10.28</v>
          </cell>
        </row>
        <row r="386">
          <cell r="A386" t="str">
            <v>070500</v>
          </cell>
          <cell r="B386" t="str">
            <v>Escavacao mecanizada em  solo brejoso ou turfa</v>
          </cell>
        </row>
        <row r="387">
          <cell r="A387" t="str">
            <v>070502</v>
          </cell>
          <cell r="B387" t="str">
            <v>Escavacao e carga mecanizada solo vegetal</v>
          </cell>
          <cell r="C387" t="str">
            <v>m3</v>
          </cell>
          <cell r="D387" t="str">
            <v>3.95</v>
          </cell>
          <cell r="E387" t="str">
            <v>0.75</v>
          </cell>
          <cell r="F387" t="str">
            <v>4.70</v>
          </cell>
        </row>
        <row r="388">
          <cell r="A388" t="str">
            <v>071000</v>
          </cell>
          <cell r="B388" t="str">
            <v>Apiloamento e nivelamento mecanizado de solo</v>
          </cell>
        </row>
        <row r="389">
          <cell r="A389" t="str">
            <v>071002</v>
          </cell>
          <cell r="B389" t="str">
            <v>Espalhamento de solo em  bota fora com compactacao sem controle</v>
          </cell>
          <cell r="C389" t="str">
            <v>m3</v>
          </cell>
          <cell r="D389" t="str">
            <v>0.53</v>
          </cell>
          <cell r="E389" t="str">
            <v>0.00</v>
          </cell>
          <cell r="F389" t="str">
            <v>0.53</v>
          </cell>
        </row>
        <row r="390">
          <cell r="A390" t="str">
            <v>071100</v>
          </cell>
          <cell r="B390" t="str">
            <v>Reaterro mecanizado sem fornecimento de material</v>
          </cell>
        </row>
        <row r="391">
          <cell r="A391" t="str">
            <v>071102</v>
          </cell>
          <cell r="B391" t="str">
            <v>Reaterro compactado mecanizado de vala ou cava com compactador</v>
          </cell>
          <cell r="C391" t="str">
            <v>m3</v>
          </cell>
          <cell r="D391" t="str">
            <v>0.09</v>
          </cell>
          <cell r="E391" t="str">
            <v>0.39</v>
          </cell>
          <cell r="F391" t="str">
            <v>0.48</v>
          </cell>
        </row>
        <row r="392">
          <cell r="A392" t="str">
            <v>071104</v>
          </cell>
          <cell r="B392" t="str">
            <v>Reaterro compactado mecanizado de vala ou cava com rolo CG= 95% PN</v>
          </cell>
          <cell r="C392" t="str">
            <v>m3</v>
          </cell>
          <cell r="D392" t="str">
            <v>3.74</v>
          </cell>
          <cell r="E392" t="str">
            <v>1.21</v>
          </cell>
          <cell r="F392" t="str">
            <v>4.95</v>
          </cell>
        </row>
        <row r="393">
          <cell r="A393" t="str">
            <v>071200</v>
          </cell>
          <cell r="B393" t="str">
            <v>Aterro mecanizado sem fornecimento de material</v>
          </cell>
        </row>
        <row r="394">
          <cell r="A394" t="str">
            <v>071201</v>
          </cell>
          <cell r="B394" t="str">
            <v>Aterro compactado mecanizado CG= 95% PN sem fornecimento de solo em areas fechadas</v>
          </cell>
          <cell r="C394" t="str">
            <v>m3</v>
          </cell>
          <cell r="D394" t="str">
            <v>0.90</v>
          </cell>
          <cell r="E394" t="str">
            <v>0.11</v>
          </cell>
          <cell r="F394" t="str">
            <v>1.01</v>
          </cell>
        </row>
        <row r="395">
          <cell r="A395" t="str">
            <v>071202</v>
          </cell>
          <cell r="B395" t="str">
            <v>Aterro compactado mecanizado CG= 95% PN sem fornecimento de solo compactado</v>
          </cell>
          <cell r="C395" t="str">
            <v>m3</v>
          </cell>
          <cell r="D395" t="str">
            <v>0.44</v>
          </cell>
          <cell r="E395" t="str">
            <v>0.04</v>
          </cell>
          <cell r="F395" t="str">
            <v>0.48</v>
          </cell>
        </row>
        <row r="396">
          <cell r="A396" t="str">
            <v>080000</v>
          </cell>
          <cell r="B396" t="str">
            <v>Escoramento, contencao e drenagem</v>
          </cell>
        </row>
        <row r="397">
          <cell r="A397" t="str">
            <v>080100</v>
          </cell>
          <cell r="B397" t="str">
            <v>Escoramento</v>
          </cell>
        </row>
        <row r="398">
          <cell r="A398" t="str">
            <v>080102</v>
          </cell>
          <cell r="B398" t="str">
            <v>Escoramento de solo continuo</v>
          </cell>
          <cell r="C398" t="str">
            <v>m2</v>
          </cell>
          <cell r="D398" t="str">
            <v>2.88</v>
          </cell>
          <cell r="E398" t="str">
            <v>7.98</v>
          </cell>
          <cell r="F398" t="str">
            <v>10.86</v>
          </cell>
        </row>
        <row r="399">
          <cell r="A399" t="str">
            <v>080104</v>
          </cell>
          <cell r="B399" t="str">
            <v>Escoramento de solo descontinuo</v>
          </cell>
          <cell r="C399" t="str">
            <v>m2</v>
          </cell>
          <cell r="D399" t="str">
            <v>1.66</v>
          </cell>
          <cell r="E399" t="str">
            <v>4.72</v>
          </cell>
          <cell r="F399" t="str">
            <v>6.38</v>
          </cell>
        </row>
        <row r="400">
          <cell r="A400" t="str">
            <v>080106</v>
          </cell>
          <cell r="B400" t="str">
            <v>Escoramento de solo pontaletado</v>
          </cell>
          <cell r="C400" t="str">
            <v>m2</v>
          </cell>
          <cell r="D400" t="str">
            <v>0.99</v>
          </cell>
          <cell r="E400" t="str">
            <v>2.36</v>
          </cell>
          <cell r="F400" t="str">
            <v>3.35</v>
          </cell>
        </row>
        <row r="401">
          <cell r="A401" t="str">
            <v>080108</v>
          </cell>
          <cell r="B401" t="str">
            <v>Escoramento de solo tipo especial</v>
          </cell>
          <cell r="C401" t="str">
            <v>m2</v>
          </cell>
          <cell r="D401" t="str">
            <v>4.38</v>
          </cell>
          <cell r="E401" t="str">
            <v>11.54</v>
          </cell>
          <cell r="F401" t="str">
            <v>15.92</v>
          </cell>
        </row>
        <row r="402">
          <cell r="A402" t="str">
            <v>080200</v>
          </cell>
          <cell r="B402" t="str">
            <v>Cimbramento</v>
          </cell>
        </row>
        <row r="403">
          <cell r="A403" t="str">
            <v>080202</v>
          </cell>
          <cell r="B403" t="str">
            <v>Cimbramento em  madeira</v>
          </cell>
          <cell r="C403" t="str">
            <v>m3</v>
          </cell>
          <cell r="D403" t="str">
            <v>0.75</v>
          </cell>
          <cell r="E403" t="str">
            <v>4.72</v>
          </cell>
          <cell r="F403" t="str">
            <v>5.47</v>
          </cell>
        </row>
        <row r="404">
          <cell r="A404" t="str">
            <v>080204</v>
          </cell>
          <cell r="B404" t="str">
            <v>Cimbramento em  perfil metalico</v>
          </cell>
          <cell r="C404" t="str">
            <v>kg</v>
          </cell>
          <cell r="D404" t="str">
            <v>0.42</v>
          </cell>
          <cell r="E404" t="str">
            <v>0.30</v>
          </cell>
          <cell r="F404" t="str">
            <v>0.72</v>
          </cell>
        </row>
        <row r="405">
          <cell r="A405" t="str">
            <v>080300</v>
          </cell>
          <cell r="B405" t="str">
            <v>Descimbramento</v>
          </cell>
        </row>
        <row r="406">
          <cell r="A406" t="str">
            <v>080302</v>
          </cell>
          <cell r="B406" t="str">
            <v>Descimbramento em  madeira</v>
          </cell>
          <cell r="C406" t="str">
            <v>m3</v>
          </cell>
          <cell r="D406" t="str">
            <v>0.00</v>
          </cell>
          <cell r="E406" t="str">
            <v>1.28</v>
          </cell>
          <cell r="F406" t="str">
            <v>1.28</v>
          </cell>
        </row>
        <row r="407">
          <cell r="A407" t="str">
            <v>080500</v>
          </cell>
          <cell r="B407" t="str">
            <v>Mantas especiais para drenagem</v>
          </cell>
        </row>
        <row r="408">
          <cell r="A408" t="str">
            <v>080502</v>
          </cell>
          <cell r="B408" t="str">
            <v>Manta geotextil de 200 gr/m2</v>
          </cell>
          <cell r="C408" t="str">
            <v>m2</v>
          </cell>
          <cell r="D408" t="str">
            <v>1.80</v>
          </cell>
          <cell r="E408" t="str">
            <v>1.92</v>
          </cell>
          <cell r="F408" t="str">
            <v>3.72</v>
          </cell>
        </row>
        <row r="409">
          <cell r="A409" t="str">
            <v>080504</v>
          </cell>
          <cell r="B409" t="str">
            <v>Manta geotextil de 300 gr/m2</v>
          </cell>
          <cell r="C409" t="str">
            <v>m2</v>
          </cell>
          <cell r="D409" t="str">
            <v>2.71</v>
          </cell>
          <cell r="E409" t="str">
            <v>1.92</v>
          </cell>
          <cell r="F409" t="str">
            <v>4.63</v>
          </cell>
        </row>
        <row r="410">
          <cell r="A410" t="str">
            <v>080506</v>
          </cell>
          <cell r="B410" t="str">
            <v>Manta geotextil de 600 gr/m2</v>
          </cell>
          <cell r="C410" t="str">
            <v>m2</v>
          </cell>
          <cell r="D410" t="str">
            <v>6.17</v>
          </cell>
          <cell r="E410" t="str">
            <v>1.92</v>
          </cell>
          <cell r="F410" t="str">
            <v>8.09</v>
          </cell>
        </row>
        <row r="411">
          <cell r="A411" t="str">
            <v>080600</v>
          </cell>
          <cell r="B411" t="str">
            <v>Barbacan</v>
          </cell>
        </row>
        <row r="412">
          <cell r="A412" t="str">
            <v>080604</v>
          </cell>
          <cell r="B412" t="str">
            <v>Barbacan em  tubo de PVC com diam 50mm</v>
          </cell>
          <cell r="C412" t="str">
            <v>m</v>
          </cell>
          <cell r="D412" t="str">
            <v>2.14</v>
          </cell>
          <cell r="E412" t="str">
            <v>2.25</v>
          </cell>
          <cell r="F412" t="str">
            <v>4.39</v>
          </cell>
        </row>
        <row r="413">
          <cell r="A413" t="str">
            <v>080606</v>
          </cell>
          <cell r="B413" t="str">
            <v>Barbacan em  tubo de PVC com diam 75mm</v>
          </cell>
          <cell r="C413" t="str">
            <v>m</v>
          </cell>
          <cell r="D413" t="str">
            <v>2.54</v>
          </cell>
          <cell r="E413" t="str">
            <v>2.56</v>
          </cell>
          <cell r="F413" t="str">
            <v>5.10</v>
          </cell>
        </row>
        <row r="414">
          <cell r="A414" t="str">
            <v>080608</v>
          </cell>
          <cell r="B414" t="str">
            <v>Barbacan em  tubo de PVC com diam 100mm</v>
          </cell>
          <cell r="C414" t="str">
            <v>m</v>
          </cell>
          <cell r="D414" t="str">
            <v>2.86</v>
          </cell>
          <cell r="E414" t="str">
            <v>3.22</v>
          </cell>
          <cell r="F414" t="str">
            <v>6.08</v>
          </cell>
        </row>
        <row r="415">
          <cell r="A415" t="str">
            <v>080612</v>
          </cell>
          <cell r="B415" t="str">
            <v>Barbacan em  tubo de ferro fundido com diam 50mm</v>
          </cell>
          <cell r="C415" t="str">
            <v>m</v>
          </cell>
          <cell r="D415" t="str">
            <v>9.06</v>
          </cell>
          <cell r="E415" t="str">
            <v>2.56</v>
          </cell>
          <cell r="F415" t="str">
            <v>11.62</v>
          </cell>
        </row>
        <row r="416">
          <cell r="A416" t="str">
            <v>080614</v>
          </cell>
          <cell r="B416" t="str">
            <v>Barbacan em  tubo de ferro fundido com diam 75mm</v>
          </cell>
          <cell r="C416" t="str">
            <v>m</v>
          </cell>
          <cell r="D416" t="str">
            <v>17.42</v>
          </cell>
          <cell r="E416" t="str">
            <v>3.22</v>
          </cell>
          <cell r="F416" t="str">
            <v>20.64</v>
          </cell>
        </row>
        <row r="417">
          <cell r="A417" t="str">
            <v>080616</v>
          </cell>
          <cell r="B417" t="str">
            <v>Barbacan em  tubo de ferro fundido com diam 100mm</v>
          </cell>
          <cell r="C417" t="str">
            <v>m</v>
          </cell>
          <cell r="D417" t="str">
            <v>20.47</v>
          </cell>
          <cell r="E417" t="str">
            <v>3.86</v>
          </cell>
          <cell r="F417" t="str">
            <v>24.33</v>
          </cell>
        </row>
        <row r="418">
          <cell r="A418" t="str">
            <v>080700</v>
          </cell>
          <cell r="B418" t="str">
            <v>Esgotamento</v>
          </cell>
        </row>
        <row r="419">
          <cell r="A419" t="str">
            <v>080704</v>
          </cell>
          <cell r="B419" t="str">
            <v>Esgotamento com bomba de superficie ou submersa</v>
          </cell>
          <cell r="C419" t="str">
            <v>hp x h</v>
          </cell>
          <cell r="D419" t="str">
            <v>0.22</v>
          </cell>
          <cell r="E419" t="str">
            <v>0.00</v>
          </cell>
          <cell r="F419" t="str">
            <v>0.22</v>
          </cell>
        </row>
        <row r="420">
          <cell r="A420" t="str">
            <v>081000</v>
          </cell>
          <cell r="B420" t="str">
            <v>Contencao</v>
          </cell>
        </row>
        <row r="421">
          <cell r="A421" t="str">
            <v>081002</v>
          </cell>
          <cell r="B421" t="str">
            <v>Alvenaria com pedra aparelhada inclusive rejuntamento</v>
          </cell>
          <cell r="C421" t="str">
            <v>m3</v>
          </cell>
          <cell r="D421" t="str">
            <v>32.16</v>
          </cell>
          <cell r="E421" t="str">
            <v>45.11</v>
          </cell>
          <cell r="F421" t="str">
            <v>77.27</v>
          </cell>
        </row>
        <row r="422">
          <cell r="A422" t="str">
            <v>081004</v>
          </cell>
          <cell r="B422" t="str">
            <v>Enrocamento com pedra arrumada</v>
          </cell>
          <cell r="C422" t="str">
            <v>m3</v>
          </cell>
          <cell r="D422" t="str">
            <v>25.30</v>
          </cell>
          <cell r="E422" t="str">
            <v>19.33</v>
          </cell>
          <cell r="F422" t="str">
            <v>44.63</v>
          </cell>
        </row>
        <row r="423">
          <cell r="A423" t="str">
            <v>081006</v>
          </cell>
          <cell r="B423" t="str">
            <v>Enrocamento com pedra assentada</v>
          </cell>
          <cell r="C423" t="str">
            <v>m3</v>
          </cell>
          <cell r="D423" t="str">
            <v>47.05</v>
          </cell>
          <cell r="E423" t="str">
            <v>38.66</v>
          </cell>
          <cell r="F423" t="str">
            <v>85.71</v>
          </cell>
        </row>
        <row r="424">
          <cell r="A424" t="str">
            <v>081008</v>
          </cell>
          <cell r="B424" t="str">
            <v>Gabiao com tela galvanizada No. 8/10cm - fio diam 2,00 mm</v>
          </cell>
          <cell r="C424" t="str">
            <v>m3</v>
          </cell>
          <cell r="D424" t="str">
            <v>62.63</v>
          </cell>
          <cell r="E424" t="str">
            <v>21.71</v>
          </cell>
          <cell r="F424" t="str">
            <v>84.34</v>
          </cell>
        </row>
        <row r="425">
          <cell r="A425" t="str">
            <v>081010</v>
          </cell>
          <cell r="B425" t="str">
            <v>Muro em  sacos de concreto fck = 22 MPa empilhados</v>
          </cell>
          <cell r="C425" t="str">
            <v>m3</v>
          </cell>
          <cell r="D425" t="str">
            <v>369.70</v>
          </cell>
          <cell r="E425" t="str">
            <v>12.27</v>
          </cell>
          <cell r="F425" t="str">
            <v>381.97</v>
          </cell>
        </row>
        <row r="426">
          <cell r="A426" t="str">
            <v>090000</v>
          </cell>
          <cell r="B426" t="str">
            <v>Forma</v>
          </cell>
        </row>
        <row r="427">
          <cell r="A427" t="str">
            <v>090100</v>
          </cell>
          <cell r="B427" t="str">
            <v>Forma em tabua</v>
          </cell>
        </row>
        <row r="428">
          <cell r="A428" t="str">
            <v>090102</v>
          </cell>
          <cell r="B428" t="str">
            <v>Forma em madeira comum para fundacao</v>
          </cell>
          <cell r="C428" t="str">
            <v>m2</v>
          </cell>
          <cell r="D428" t="str">
            <v>7.24</v>
          </cell>
          <cell r="E428" t="str">
            <v>8.47</v>
          </cell>
          <cell r="F428" t="str">
            <v>15.71</v>
          </cell>
        </row>
        <row r="429">
          <cell r="A429" t="str">
            <v>090104</v>
          </cell>
          <cell r="B429" t="str">
            <v>Forma em madeira comum para caixao perdido</v>
          </cell>
          <cell r="C429" t="str">
            <v>m2</v>
          </cell>
          <cell r="D429" t="str">
            <v>13.00</v>
          </cell>
          <cell r="E429" t="str">
            <v>8.47</v>
          </cell>
          <cell r="F429" t="str">
            <v>21.47</v>
          </cell>
        </row>
        <row r="430">
          <cell r="A430" t="str">
            <v>090200</v>
          </cell>
          <cell r="B430" t="str">
            <v>Forma em madeira compensada</v>
          </cell>
        </row>
        <row r="431">
          <cell r="A431" t="str">
            <v>090202</v>
          </cell>
          <cell r="B431" t="str">
            <v>Forma plana em compensado para estrutura convencional</v>
          </cell>
          <cell r="C431" t="str">
            <v>m2</v>
          </cell>
          <cell r="D431" t="str">
            <v>6.59</v>
          </cell>
          <cell r="E431" t="str">
            <v>6.04</v>
          </cell>
          <cell r="F431" t="str">
            <v>12.63</v>
          </cell>
        </row>
        <row r="432">
          <cell r="A432" t="str">
            <v>090204</v>
          </cell>
          <cell r="B432" t="str">
            <v>Forma plana em compensado para estrutura aparente</v>
          </cell>
          <cell r="C432" t="str">
            <v>m2</v>
          </cell>
          <cell r="D432" t="str">
            <v>13.82</v>
          </cell>
          <cell r="E432" t="str">
            <v>7.81</v>
          </cell>
          <cell r="F432" t="str">
            <v>21.63</v>
          </cell>
        </row>
        <row r="433">
          <cell r="A433" t="str">
            <v>090206</v>
          </cell>
          <cell r="B433" t="str">
            <v>Forma curva em compensado para estrutura</v>
          </cell>
          <cell r="C433" t="str">
            <v>m2</v>
          </cell>
          <cell r="D433" t="str">
            <v>12.05</v>
          </cell>
          <cell r="E433" t="str">
            <v>16.33</v>
          </cell>
          <cell r="F433" t="str">
            <v>28.38</v>
          </cell>
        </row>
        <row r="434">
          <cell r="A434" t="str">
            <v>090208</v>
          </cell>
          <cell r="B434" t="str">
            <v>Forma plana em compensado para obra de arte</v>
          </cell>
          <cell r="C434" t="str">
            <v>m2</v>
          </cell>
          <cell r="D434" t="str">
            <v>15.31</v>
          </cell>
          <cell r="E434" t="str">
            <v>8.49</v>
          </cell>
          <cell r="F434" t="str">
            <v>23.80</v>
          </cell>
        </row>
        <row r="435">
          <cell r="A435" t="str">
            <v>090210</v>
          </cell>
          <cell r="B435" t="str">
            <v>Forma em compensado para encamisamento de tubulao</v>
          </cell>
          <cell r="C435" t="str">
            <v>m2</v>
          </cell>
          <cell r="D435" t="str">
            <v>4.11</v>
          </cell>
          <cell r="E435" t="str">
            <v>11.43</v>
          </cell>
          <cell r="F435" t="str">
            <v>15.54</v>
          </cell>
        </row>
        <row r="436">
          <cell r="A436" t="str">
            <v>100000</v>
          </cell>
          <cell r="B436" t="str">
            <v>Armadura</v>
          </cell>
        </row>
        <row r="437">
          <cell r="A437" t="str">
            <v>100100</v>
          </cell>
          <cell r="B437" t="str">
            <v>Armadura em  barra</v>
          </cell>
        </row>
        <row r="438">
          <cell r="A438" t="str">
            <v>100102</v>
          </cell>
          <cell r="B438" t="str">
            <v>Armadura em barra de aco CA 25 fyk = 250 MPa</v>
          </cell>
          <cell r="C438" t="str">
            <v>kg</v>
          </cell>
          <cell r="D438" t="str">
            <v>0.74</v>
          </cell>
          <cell r="E438" t="str">
            <v>0.64</v>
          </cell>
          <cell r="F438" t="str">
            <v>1.38</v>
          </cell>
        </row>
        <row r="439">
          <cell r="A439" t="str">
            <v>100104</v>
          </cell>
          <cell r="B439" t="str">
            <v>Armadura em barra de aco CA 50 (A ou B) fyk = 500 MPa</v>
          </cell>
          <cell r="C439" t="str">
            <v>kg</v>
          </cell>
          <cell r="D439" t="str">
            <v>0.66</v>
          </cell>
          <cell r="E439" t="str">
            <v>0.50</v>
          </cell>
          <cell r="F439" t="str">
            <v>1.16</v>
          </cell>
        </row>
        <row r="440">
          <cell r="A440" t="str">
            <v>100106</v>
          </cell>
          <cell r="B440" t="str">
            <v>Armadura em barra de aco CA 60 (A ou B) fyk = 600 MPa</v>
          </cell>
          <cell r="C440" t="str">
            <v>kg</v>
          </cell>
          <cell r="D440" t="str">
            <v>0.74</v>
          </cell>
          <cell r="E440" t="str">
            <v>0.50</v>
          </cell>
          <cell r="F440" t="str">
            <v>1.24</v>
          </cell>
        </row>
        <row r="441">
          <cell r="A441" t="str">
            <v>100200</v>
          </cell>
          <cell r="B441" t="str">
            <v>Armadura em  tela</v>
          </cell>
        </row>
        <row r="442">
          <cell r="A442" t="str">
            <v>100202</v>
          </cell>
          <cell r="B442" t="str">
            <v>Armadura em  tela eletrosoldada aco CA 60 fyk = 600 MPa</v>
          </cell>
          <cell r="C442" t="str">
            <v>kg</v>
          </cell>
          <cell r="D442" t="str">
            <v>1.33</v>
          </cell>
          <cell r="E442" t="str">
            <v>0.30</v>
          </cell>
          <cell r="F442" t="str">
            <v>1.63</v>
          </cell>
        </row>
        <row r="443">
          <cell r="A443" t="str">
            <v>110000</v>
          </cell>
          <cell r="B443" t="str">
            <v>Concreto, massa e lastro</v>
          </cell>
        </row>
        <row r="444">
          <cell r="A444" t="str">
            <v>110102</v>
          </cell>
          <cell r="B444" t="str">
            <v>Concreto usinado, fck = 13,5 MPa</v>
          </cell>
          <cell r="C444" t="str">
            <v>m3</v>
          </cell>
          <cell r="D444" t="str">
            <v>102.52</v>
          </cell>
          <cell r="E444" t="str">
            <v>0.00</v>
          </cell>
          <cell r="F444" t="str">
            <v>102.52</v>
          </cell>
        </row>
        <row r="445">
          <cell r="A445" t="str">
            <v>110104</v>
          </cell>
          <cell r="B445" t="str">
            <v>Concreto usinado, fck = 15,0 MPa</v>
          </cell>
          <cell r="C445" t="str">
            <v>m3</v>
          </cell>
          <cell r="D445" t="str">
            <v>112.38</v>
          </cell>
          <cell r="E445" t="str">
            <v>0.00</v>
          </cell>
          <cell r="F445" t="str">
            <v>112.38</v>
          </cell>
        </row>
        <row r="446">
          <cell r="A446" t="str">
            <v>110108</v>
          </cell>
          <cell r="B446" t="str">
            <v>Concreto usinado, fck = 18,0 MPa</v>
          </cell>
          <cell r="C446" t="str">
            <v>m3</v>
          </cell>
          <cell r="D446" t="str">
            <v>115.57</v>
          </cell>
          <cell r="E446" t="str">
            <v>0.00</v>
          </cell>
          <cell r="F446" t="str">
            <v>115.57</v>
          </cell>
        </row>
        <row r="447">
          <cell r="A447" t="str">
            <v>110110</v>
          </cell>
          <cell r="B447" t="str">
            <v>Concreto usinado, fck = 20,0 MPa</v>
          </cell>
          <cell r="C447" t="str">
            <v>m3</v>
          </cell>
          <cell r="D447" t="str">
            <v>118.55</v>
          </cell>
          <cell r="E447" t="str">
            <v>0.00</v>
          </cell>
          <cell r="F447" t="str">
            <v>118.55</v>
          </cell>
        </row>
        <row r="448">
          <cell r="A448" t="str">
            <v>110112</v>
          </cell>
          <cell r="B448" t="str">
            <v>Concreto usinado, fck = 24,0 MPa</v>
          </cell>
          <cell r="C448" t="str">
            <v>m3</v>
          </cell>
          <cell r="D448" t="str">
            <v>127.61</v>
          </cell>
          <cell r="E448" t="str">
            <v>0.00</v>
          </cell>
          <cell r="F448" t="str">
            <v>127.61</v>
          </cell>
        </row>
        <row r="449">
          <cell r="A449" t="str">
            <v>110114</v>
          </cell>
          <cell r="B449" t="str">
            <v>Concreto usinado, fck = 28,0 MPa</v>
          </cell>
          <cell r="C449" t="str">
            <v>m3</v>
          </cell>
          <cell r="D449" t="str">
            <v>139.55</v>
          </cell>
          <cell r="E449" t="str">
            <v>0.00</v>
          </cell>
          <cell r="F449" t="str">
            <v>139.55</v>
          </cell>
        </row>
        <row r="450">
          <cell r="A450" t="str">
            <v>110116</v>
          </cell>
          <cell r="B450" t="str">
            <v>Concreto usinado, fck = 30,0 MPa</v>
          </cell>
          <cell r="C450" t="str">
            <v>m3</v>
          </cell>
          <cell r="D450" t="str">
            <v>148.86</v>
          </cell>
          <cell r="E450" t="str">
            <v>0.00</v>
          </cell>
          <cell r="F450" t="str">
            <v>148.86</v>
          </cell>
        </row>
        <row r="451">
          <cell r="A451" t="str">
            <v>110118</v>
          </cell>
          <cell r="B451" t="str">
            <v>Concreto usinado, fck = 13,5 MPa - para bombeamento</v>
          </cell>
          <cell r="C451" t="str">
            <v>m3</v>
          </cell>
          <cell r="D451" t="str">
            <v>104.18</v>
          </cell>
          <cell r="E451" t="str">
            <v>0.00</v>
          </cell>
          <cell r="F451" t="str">
            <v>104.18</v>
          </cell>
        </row>
        <row r="452">
          <cell r="A452" t="str">
            <v>110120</v>
          </cell>
          <cell r="B452" t="str">
            <v>Concreto usinado, fck = 15,0 MPa - para bombeamento</v>
          </cell>
          <cell r="C452" t="str">
            <v>m3</v>
          </cell>
          <cell r="D452" t="str">
            <v>119.05</v>
          </cell>
          <cell r="E452" t="str">
            <v>0.00</v>
          </cell>
          <cell r="F452" t="str">
            <v>119.05</v>
          </cell>
        </row>
        <row r="453">
          <cell r="A453" t="str">
            <v>110124</v>
          </cell>
          <cell r="B453" t="str">
            <v>Concreto usinado, fck = 18,0 MPa - para bombeamento</v>
          </cell>
          <cell r="C453" t="str">
            <v>m3</v>
          </cell>
          <cell r="D453" t="str">
            <v>122.43</v>
          </cell>
          <cell r="E453" t="str">
            <v>0.00</v>
          </cell>
          <cell r="F453" t="str">
            <v>122.43</v>
          </cell>
        </row>
        <row r="454">
          <cell r="A454" t="str">
            <v>110126</v>
          </cell>
          <cell r="B454" t="str">
            <v>Concreto usinado, fck = 20,0 MPa - para bombeamento</v>
          </cell>
          <cell r="C454" t="str">
            <v>m3</v>
          </cell>
          <cell r="D454" t="str">
            <v>125.59</v>
          </cell>
          <cell r="E454" t="str">
            <v>0.00</v>
          </cell>
          <cell r="F454" t="str">
            <v>125.59</v>
          </cell>
        </row>
        <row r="455">
          <cell r="A455" t="str">
            <v>110128</v>
          </cell>
          <cell r="B455" t="str">
            <v>Concreto usinado, fck = 24,0 MPa - para bombeamento</v>
          </cell>
          <cell r="C455" t="str">
            <v>m3</v>
          </cell>
          <cell r="D455" t="str">
            <v>135.19</v>
          </cell>
          <cell r="E455" t="str">
            <v>0.00</v>
          </cell>
          <cell r="F455" t="str">
            <v>135.19</v>
          </cell>
        </row>
        <row r="456">
          <cell r="A456" t="str">
            <v>110130</v>
          </cell>
          <cell r="B456" t="str">
            <v>Concreto usinado, fck = 28,0 MPa - para bombeamento</v>
          </cell>
          <cell r="C456" t="str">
            <v>m3</v>
          </cell>
          <cell r="D456" t="str">
            <v>149.85</v>
          </cell>
          <cell r="E456" t="str">
            <v>0.00</v>
          </cell>
          <cell r="F456" t="str">
            <v>149.85</v>
          </cell>
        </row>
        <row r="457">
          <cell r="A457" t="str">
            <v>110132</v>
          </cell>
          <cell r="B457" t="str">
            <v>Concreto usinado, fck = 30,0 MPa - para bombeamento</v>
          </cell>
          <cell r="C457" t="str">
            <v>m3</v>
          </cell>
          <cell r="D457" t="str">
            <v>152.07</v>
          </cell>
          <cell r="E457" t="str">
            <v>0.00</v>
          </cell>
          <cell r="F457" t="str">
            <v>152.07</v>
          </cell>
        </row>
        <row r="458">
          <cell r="A458" t="str">
            <v>110200</v>
          </cell>
          <cell r="B458" t="str">
            <v>Concreto usinado nao estrutural - fornecimento do material</v>
          </cell>
        </row>
        <row r="459">
          <cell r="A459" t="str">
            <v>110202</v>
          </cell>
          <cell r="B459" t="str">
            <v>Concreto usinado nao estrutural min 150 kg cim/m3</v>
          </cell>
          <cell r="C459" t="str">
            <v>m3</v>
          </cell>
          <cell r="D459" t="str">
            <v>93.78</v>
          </cell>
          <cell r="E459" t="str">
            <v>0.00</v>
          </cell>
          <cell r="F459" t="str">
            <v>93.78</v>
          </cell>
        </row>
        <row r="460">
          <cell r="A460" t="str">
            <v>110204</v>
          </cell>
          <cell r="B460" t="str">
            <v>Concreto usinado nao estrutural min 200 kg cim/m3</v>
          </cell>
          <cell r="C460" t="str">
            <v>m3</v>
          </cell>
          <cell r="D460" t="str">
            <v>107.40</v>
          </cell>
          <cell r="E460" t="str">
            <v>0.00</v>
          </cell>
          <cell r="F460" t="str">
            <v>107.40</v>
          </cell>
        </row>
        <row r="461">
          <cell r="A461" t="str">
            <v>110206</v>
          </cell>
          <cell r="B461" t="str">
            <v>Concreto usinado nao estrutural min 300 kg cim/m3</v>
          </cell>
          <cell r="C461" t="str">
            <v>m3</v>
          </cell>
          <cell r="D461" t="str">
            <v>109.80</v>
          </cell>
          <cell r="E461" t="str">
            <v>0.00</v>
          </cell>
          <cell r="F461" t="str">
            <v>109.80</v>
          </cell>
        </row>
        <row r="462">
          <cell r="A462" t="str">
            <v>110300</v>
          </cell>
          <cell r="B462" t="str">
            <v>Concreto executado no local com controle fck - fornecimento do material</v>
          </cell>
        </row>
        <row r="463">
          <cell r="A463" t="str">
            <v>110302</v>
          </cell>
          <cell r="B463" t="str">
            <v>Concreto preparado no local ,  fck = 13.5 MPa</v>
          </cell>
          <cell r="C463" t="str">
            <v>m3</v>
          </cell>
          <cell r="D463" t="str">
            <v>72.10</v>
          </cell>
          <cell r="E463" t="str">
            <v>7.28</v>
          </cell>
          <cell r="F463" t="str">
            <v>79.38</v>
          </cell>
        </row>
        <row r="464">
          <cell r="A464" t="str">
            <v>110304</v>
          </cell>
          <cell r="B464" t="str">
            <v>Concreto preparado no local ,  fck = 15 MPa</v>
          </cell>
          <cell r="C464" t="str">
            <v>m3</v>
          </cell>
          <cell r="D464" t="str">
            <v>73.33</v>
          </cell>
          <cell r="E464" t="str">
            <v>7.28</v>
          </cell>
          <cell r="F464" t="str">
            <v>80.61</v>
          </cell>
        </row>
        <row r="465">
          <cell r="A465" t="str">
            <v>110306</v>
          </cell>
          <cell r="B465" t="str">
            <v>Concreto preparado no local ,  fck = 16 MPa</v>
          </cell>
          <cell r="C465" t="str">
            <v>m3</v>
          </cell>
          <cell r="D465" t="str">
            <v>74.25</v>
          </cell>
          <cell r="E465" t="str">
            <v>7.28</v>
          </cell>
          <cell r="F465" t="str">
            <v>81.53</v>
          </cell>
        </row>
        <row r="466">
          <cell r="A466" t="str">
            <v>110308</v>
          </cell>
          <cell r="B466" t="str">
            <v>Concreto preparado no local ,  fck = 18 MPa</v>
          </cell>
          <cell r="C466" t="str">
            <v>m3</v>
          </cell>
          <cell r="D466" t="str">
            <v>74.90</v>
          </cell>
          <cell r="E466" t="str">
            <v>7.28</v>
          </cell>
          <cell r="F466" t="str">
            <v>82.18</v>
          </cell>
        </row>
        <row r="467">
          <cell r="A467" t="str">
            <v>110312</v>
          </cell>
          <cell r="B467" t="str">
            <v>Concreto preparado no local ,  fck = 24 MPa</v>
          </cell>
          <cell r="C467" t="str">
            <v>m3</v>
          </cell>
          <cell r="D467" t="str">
            <v>79.72</v>
          </cell>
          <cell r="E467" t="str">
            <v>7.28</v>
          </cell>
          <cell r="F467" t="str">
            <v>87.00</v>
          </cell>
        </row>
        <row r="468">
          <cell r="A468" t="str">
            <v>110400</v>
          </cell>
          <cell r="B468" t="str">
            <v>Concreto nao estrutural executado no local - fornecimento do material</v>
          </cell>
        </row>
        <row r="469">
          <cell r="A469" t="str">
            <v>110402</v>
          </cell>
          <cell r="B469" t="str">
            <v>Concreto nao estrutural executado no local min 150 kg cim/m3</v>
          </cell>
          <cell r="C469" t="str">
            <v>m3</v>
          </cell>
          <cell r="D469" t="str">
            <v>53.72</v>
          </cell>
          <cell r="E469" t="str">
            <v>7.28</v>
          </cell>
          <cell r="F469" t="str">
            <v>61.00</v>
          </cell>
        </row>
        <row r="470">
          <cell r="A470" t="str">
            <v>110404</v>
          </cell>
          <cell r="B470" t="str">
            <v>Concreto nao estrutural executado no loca min 200 kg cim/m3</v>
          </cell>
          <cell r="C470" t="str">
            <v>m3</v>
          </cell>
          <cell r="D470" t="str">
            <v>58.72</v>
          </cell>
          <cell r="E470" t="str">
            <v>7.28</v>
          </cell>
          <cell r="F470" t="str">
            <v>66.00</v>
          </cell>
        </row>
        <row r="471">
          <cell r="A471" t="str">
            <v>110406</v>
          </cell>
          <cell r="B471" t="str">
            <v>Concreto nao estrutural executado no local min 300 kg cim/m3</v>
          </cell>
          <cell r="C471" t="str">
            <v>m3</v>
          </cell>
          <cell r="D471" t="str">
            <v>69.34</v>
          </cell>
          <cell r="E471" t="str">
            <v>7.28</v>
          </cell>
          <cell r="F471" t="str">
            <v>76.62</v>
          </cell>
        </row>
        <row r="472">
          <cell r="A472" t="str">
            <v>110500</v>
          </cell>
          <cell r="B472" t="str">
            <v>Concreto e argamassa especial</v>
          </cell>
        </row>
        <row r="473">
          <cell r="A473" t="str">
            <v>110502</v>
          </cell>
          <cell r="B473" t="str">
            <v>Concreto ensacado desidratado fck = 22,0 MPa</v>
          </cell>
          <cell r="C473" t="str">
            <v>m3</v>
          </cell>
          <cell r="D473" t="str">
            <v>369.70</v>
          </cell>
          <cell r="E473" t="str">
            <v>0.00</v>
          </cell>
          <cell r="F473" t="str">
            <v>369.70</v>
          </cell>
        </row>
        <row r="474">
          <cell r="A474" t="str">
            <v>110504</v>
          </cell>
          <cell r="B474" t="str">
            <v>Argamassa grout</v>
          </cell>
          <cell r="C474" t="str">
            <v>m3</v>
          </cell>
          <cell r="D474" t="str">
            <v>57.42</v>
          </cell>
          <cell r="E474" t="str">
            <v>7.28</v>
          </cell>
          <cell r="F474" t="str">
            <v>64.70</v>
          </cell>
        </row>
        <row r="475">
          <cell r="A475" t="str">
            <v>110506</v>
          </cell>
          <cell r="B475" t="str">
            <v>Concreto ciclopico</v>
          </cell>
          <cell r="C475" t="str">
            <v>m3</v>
          </cell>
          <cell r="D475" t="str">
            <v>58.35</v>
          </cell>
          <cell r="E475" t="str">
            <v>16.35</v>
          </cell>
          <cell r="F475" t="str">
            <v>74.70</v>
          </cell>
        </row>
        <row r="476">
          <cell r="A476" t="str">
            <v>111100</v>
          </cell>
          <cell r="B476" t="str">
            <v>Argamassa executada no local - fornecimento de material</v>
          </cell>
        </row>
        <row r="477">
          <cell r="A477" t="str">
            <v>111102</v>
          </cell>
          <cell r="B477" t="str">
            <v>Argamassa de cimento e areia traco 1:3</v>
          </cell>
          <cell r="C477" t="str">
            <v>m3</v>
          </cell>
          <cell r="D477" t="str">
            <v>73.26</v>
          </cell>
          <cell r="E477" t="str">
            <v>7.28</v>
          </cell>
          <cell r="F477" t="str">
            <v>80.54</v>
          </cell>
        </row>
        <row r="478">
          <cell r="A478" t="str">
            <v>111600</v>
          </cell>
          <cell r="B478" t="str">
            <v>Lancamento e aplicacao</v>
          </cell>
        </row>
        <row r="479">
          <cell r="A479" t="str">
            <v>111602</v>
          </cell>
          <cell r="B479" t="str">
            <v>Lancamento, espalhamento e adensamento de concreto ou massa em lastro</v>
          </cell>
          <cell r="C479" t="str">
            <v>m3</v>
          </cell>
          <cell r="D479" t="str">
            <v>0.00</v>
          </cell>
          <cell r="E479" t="str">
            <v>12.27</v>
          </cell>
          <cell r="F479" t="str">
            <v>12.27</v>
          </cell>
        </row>
        <row r="480">
          <cell r="A480" t="str">
            <v>111604</v>
          </cell>
          <cell r="B480" t="str">
            <v>Lancamento e adensamento de concreto ou massa em fundacao</v>
          </cell>
          <cell r="C480" t="str">
            <v>m3</v>
          </cell>
          <cell r="D480" t="str">
            <v>0.00</v>
          </cell>
          <cell r="E480" t="str">
            <v>24.54</v>
          </cell>
          <cell r="F480" t="str">
            <v>24.54</v>
          </cell>
        </row>
        <row r="481">
          <cell r="A481" t="str">
            <v>111606</v>
          </cell>
          <cell r="B481" t="str">
            <v>Lancamento e adensamento de concreto ou massa em  formas de estrutura</v>
          </cell>
          <cell r="C481" t="str">
            <v>m3</v>
          </cell>
          <cell r="D481" t="str">
            <v>0.00</v>
          </cell>
          <cell r="E481" t="str">
            <v>40.96</v>
          </cell>
          <cell r="F481" t="str">
            <v>40.96</v>
          </cell>
        </row>
        <row r="482">
          <cell r="A482" t="str">
            <v>111608</v>
          </cell>
          <cell r="B482" t="str">
            <v>Lancamento e adensamento de concreto ou massa por bombeamento</v>
          </cell>
          <cell r="C482" t="str">
            <v>m3</v>
          </cell>
          <cell r="D482" t="str">
            <v>15.00</v>
          </cell>
          <cell r="E482" t="str">
            <v>19.33</v>
          </cell>
          <cell r="F482" t="str">
            <v>34.33</v>
          </cell>
        </row>
        <row r="483">
          <cell r="A483" t="str">
            <v>111800</v>
          </cell>
          <cell r="B483" t="str">
            <v>Lastros e enchimentos</v>
          </cell>
        </row>
        <row r="484">
          <cell r="A484" t="str">
            <v>111802</v>
          </cell>
          <cell r="B484" t="str">
            <v>Lastro de areia</v>
          </cell>
          <cell r="C484" t="str">
            <v>m3</v>
          </cell>
          <cell r="D484" t="str">
            <v>30.27</v>
          </cell>
          <cell r="E484" t="str">
            <v>10.19</v>
          </cell>
          <cell r="F484" t="str">
            <v>40.46</v>
          </cell>
        </row>
        <row r="485">
          <cell r="A485" t="str">
            <v>111804</v>
          </cell>
          <cell r="B485" t="str">
            <v>Lastro de pedra britada</v>
          </cell>
          <cell r="C485" t="str">
            <v>m3</v>
          </cell>
          <cell r="D485" t="str">
            <v>30.73</v>
          </cell>
          <cell r="E485" t="str">
            <v>7.28</v>
          </cell>
          <cell r="F485" t="str">
            <v>38.01</v>
          </cell>
        </row>
        <row r="486">
          <cell r="A486" t="str">
            <v>111806</v>
          </cell>
          <cell r="B486" t="str">
            <v>Lona plastica em  piso</v>
          </cell>
          <cell r="C486" t="str">
            <v>m2</v>
          </cell>
          <cell r="D486" t="str">
            <v>0.03</v>
          </cell>
          <cell r="E486" t="str">
            <v>0.06</v>
          </cell>
          <cell r="F486" t="str">
            <v>0.09</v>
          </cell>
        </row>
        <row r="487">
          <cell r="A487" t="str">
            <v>111808</v>
          </cell>
          <cell r="B487" t="str">
            <v>Enchimento de laje com tijolo ceramicos furados</v>
          </cell>
          <cell r="C487" t="str">
            <v>m3</v>
          </cell>
          <cell r="D487" t="str">
            <v>36.75</v>
          </cell>
          <cell r="E487" t="str">
            <v>5.82</v>
          </cell>
          <cell r="F487" t="str">
            <v>42.57</v>
          </cell>
        </row>
        <row r="488">
          <cell r="A488" t="str">
            <v>111810</v>
          </cell>
          <cell r="B488" t="str">
            <v>Enchimento de laje com cacos de concreto celular</v>
          </cell>
          <cell r="C488" t="str">
            <v>m3</v>
          </cell>
          <cell r="D488" t="str">
            <v>51.31</v>
          </cell>
          <cell r="E488" t="str">
            <v>8.73</v>
          </cell>
          <cell r="F488" t="str">
            <v>60.04</v>
          </cell>
        </row>
        <row r="489">
          <cell r="A489" t="str">
            <v>120000</v>
          </cell>
          <cell r="B489" t="str">
            <v>Fundacao profunda</v>
          </cell>
        </row>
        <row r="490">
          <cell r="A490" t="str">
            <v>120100</v>
          </cell>
          <cell r="B490" t="str">
            <v>Broca</v>
          </cell>
        </row>
        <row r="491">
          <cell r="A491" t="str">
            <v>120102</v>
          </cell>
          <cell r="B491" t="str">
            <v>Brocas em concreto armada diametro de 20cm - completa</v>
          </cell>
          <cell r="C491" t="str">
            <v>m</v>
          </cell>
          <cell r="D491" t="str">
            <v>3.00</v>
          </cell>
          <cell r="E491" t="str">
            <v>6.77</v>
          </cell>
          <cell r="F491" t="str">
            <v>9.77</v>
          </cell>
        </row>
        <row r="492">
          <cell r="A492" t="str">
            <v>120104</v>
          </cell>
          <cell r="B492" t="str">
            <v>Brocas em concreto armado diametro de 25cm - completa</v>
          </cell>
          <cell r="C492" t="str">
            <v>m</v>
          </cell>
          <cell r="D492" t="str">
            <v>4.39</v>
          </cell>
          <cell r="E492" t="str">
            <v>7.26</v>
          </cell>
          <cell r="F492" t="str">
            <v>11.65</v>
          </cell>
        </row>
        <row r="493">
          <cell r="A493" t="str">
            <v>120106</v>
          </cell>
          <cell r="B493" t="str">
            <v>Brocas em concreto armado diametro de 30cm - completa</v>
          </cell>
          <cell r="C493" t="str">
            <v>m</v>
          </cell>
          <cell r="D493" t="str">
            <v>6.30</v>
          </cell>
          <cell r="E493" t="str">
            <v>7.92</v>
          </cell>
          <cell r="F493" t="str">
            <v>14.22</v>
          </cell>
        </row>
        <row r="494">
          <cell r="A494" t="str">
            <v>120200</v>
          </cell>
          <cell r="B494" t="str">
            <v>Estaca de madeira</v>
          </cell>
        </row>
        <row r="495">
          <cell r="A495" t="str">
            <v>120201</v>
          </cell>
          <cell r="B495" t="str">
            <v>Taxa de mobilizacao para estaca de madeira</v>
          </cell>
          <cell r="C495" t="str">
            <v>taxa</v>
          </cell>
          <cell r="D495" t="str">
            <v>1000.00</v>
          </cell>
          <cell r="E495" t="str">
            <v>0.00</v>
          </cell>
          <cell r="F495" t="str">
            <v>1000.00</v>
          </cell>
        </row>
        <row r="496">
          <cell r="A496" t="str">
            <v>120202</v>
          </cell>
          <cell r="B496" t="str">
            <v>Estaca de eucalipto cravada de diametro 20cm</v>
          </cell>
          <cell r="C496" t="str">
            <v>m</v>
          </cell>
          <cell r="D496" t="str">
            <v>10.60</v>
          </cell>
          <cell r="E496" t="str">
            <v>0.04</v>
          </cell>
          <cell r="F496" t="str">
            <v>10.64</v>
          </cell>
        </row>
        <row r="497">
          <cell r="A497" t="str">
            <v>120204</v>
          </cell>
          <cell r="B497" t="str">
            <v>Estaca de eucalipto cravada de diametro 25cm</v>
          </cell>
          <cell r="C497" t="str">
            <v>m</v>
          </cell>
          <cell r="D497" t="str">
            <v>11.72</v>
          </cell>
          <cell r="E497" t="str">
            <v>0.04</v>
          </cell>
          <cell r="F497" t="str">
            <v>11.76</v>
          </cell>
        </row>
        <row r="498">
          <cell r="A498" t="str">
            <v>120300</v>
          </cell>
          <cell r="B498" t="str">
            <v>Estaca metalica</v>
          </cell>
        </row>
        <row r="499">
          <cell r="A499" t="str">
            <v>120301</v>
          </cell>
          <cell r="B499" t="str">
            <v>Taxa de mobilizacao para estaca metalica</v>
          </cell>
          <cell r="C499" t="str">
            <v>taxa</v>
          </cell>
          <cell r="D499" t="str">
            <v>1000.00</v>
          </cell>
          <cell r="E499" t="str">
            <v>0.00</v>
          </cell>
          <cell r="F499" t="str">
            <v>1000.00</v>
          </cell>
        </row>
        <row r="500">
          <cell r="A500" t="str">
            <v>120302</v>
          </cell>
          <cell r="B500" t="str">
            <v>Estaca em  perfil metalico "I" de 10x4 5/8"</v>
          </cell>
          <cell r="C500" t="str">
            <v>m</v>
          </cell>
          <cell r="D500" t="str">
            <v>63.07</v>
          </cell>
          <cell r="E500" t="str">
            <v>0.77</v>
          </cell>
          <cell r="F500" t="str">
            <v>63.84</v>
          </cell>
        </row>
        <row r="501">
          <cell r="A501" t="str">
            <v>120304</v>
          </cell>
          <cell r="B501" t="str">
            <v>Estaca em  perfil metalico "I" de 12x5 1/4"</v>
          </cell>
          <cell r="C501" t="str">
            <v>m</v>
          </cell>
          <cell r="D501" t="str">
            <v>82.11</v>
          </cell>
          <cell r="E501" t="str">
            <v>0.77</v>
          </cell>
          <cell r="F501" t="str">
            <v>82.88</v>
          </cell>
        </row>
        <row r="502">
          <cell r="A502" t="str">
            <v>120306</v>
          </cell>
          <cell r="B502" t="str">
            <v>Estaca em  perfil metalico duplo "I" de 10x4 5/8"</v>
          </cell>
          <cell r="C502" t="str">
            <v>m</v>
          </cell>
          <cell r="D502" t="str">
            <v>113.65</v>
          </cell>
          <cell r="E502" t="str">
            <v>0.77</v>
          </cell>
          <cell r="F502" t="str">
            <v>114.42</v>
          </cell>
        </row>
        <row r="503">
          <cell r="A503" t="str">
            <v>120308</v>
          </cell>
          <cell r="B503" t="str">
            <v>Estaca em  perfil metalico duplo "I" de 12x5 1/4"</v>
          </cell>
          <cell r="C503" t="str">
            <v>m</v>
          </cell>
          <cell r="D503" t="str">
            <v>151.73</v>
          </cell>
          <cell r="E503" t="str">
            <v>0.77</v>
          </cell>
          <cell r="F503" t="str">
            <v>152.50</v>
          </cell>
        </row>
        <row r="504">
          <cell r="A504" t="str">
            <v>120310</v>
          </cell>
          <cell r="B504" t="str">
            <v>Corte de perfil metalico "I" de 10x4 5/8"</v>
          </cell>
          <cell r="C504" t="str">
            <v>un</v>
          </cell>
          <cell r="D504" t="str">
            <v>33.33</v>
          </cell>
          <cell r="E504" t="str">
            <v>0.00</v>
          </cell>
          <cell r="F504" t="str">
            <v>33.33</v>
          </cell>
        </row>
        <row r="505">
          <cell r="A505" t="str">
            <v>120312</v>
          </cell>
          <cell r="B505" t="str">
            <v>Corte de perfil metalico "I" de 12x5 1/4"</v>
          </cell>
          <cell r="C505" t="str">
            <v>un</v>
          </cell>
          <cell r="D505" t="str">
            <v>38.72</v>
          </cell>
          <cell r="E505" t="str">
            <v>0.00</v>
          </cell>
          <cell r="F505" t="str">
            <v>38.72</v>
          </cell>
        </row>
        <row r="506">
          <cell r="A506" t="str">
            <v>120314</v>
          </cell>
          <cell r="B506" t="str">
            <v>Corte de perfil duplo "I" de 10x4 5/8"</v>
          </cell>
          <cell r="C506" t="str">
            <v>un</v>
          </cell>
          <cell r="D506" t="str">
            <v>61.76</v>
          </cell>
          <cell r="E506" t="str">
            <v>0.00</v>
          </cell>
          <cell r="F506" t="str">
            <v>61.76</v>
          </cell>
        </row>
        <row r="507">
          <cell r="A507" t="str">
            <v>120316</v>
          </cell>
          <cell r="B507" t="str">
            <v>Corte de perfil duplo "I" de 12x5 1/4"</v>
          </cell>
          <cell r="C507" t="str">
            <v>un</v>
          </cell>
          <cell r="D507" t="str">
            <v>71.57</v>
          </cell>
          <cell r="E507" t="str">
            <v>0.00</v>
          </cell>
          <cell r="F507" t="str">
            <v>71.57</v>
          </cell>
        </row>
        <row r="508">
          <cell r="A508" t="str">
            <v>120317</v>
          </cell>
          <cell r="B508" t="str">
            <v>Solda de topo em  perfil "I" de 10x4 5/8"</v>
          </cell>
          <cell r="C508" t="str">
            <v>un</v>
          </cell>
          <cell r="D508" t="str">
            <v>96.67</v>
          </cell>
          <cell r="E508" t="str">
            <v>0.00</v>
          </cell>
          <cell r="F508" t="str">
            <v>96.67</v>
          </cell>
        </row>
        <row r="509">
          <cell r="A509" t="str">
            <v>120318</v>
          </cell>
          <cell r="B509" t="str">
            <v>Solda de topo em  perfil "I" de 12x5 1/4"</v>
          </cell>
          <cell r="C509" t="str">
            <v>un</v>
          </cell>
          <cell r="D509" t="str">
            <v>109.20</v>
          </cell>
          <cell r="E509" t="str">
            <v>0.00</v>
          </cell>
          <cell r="F509" t="str">
            <v>109.20</v>
          </cell>
        </row>
        <row r="510">
          <cell r="A510" t="str">
            <v>120319</v>
          </cell>
          <cell r="B510" t="str">
            <v>Solda de topo em  perfil duplo "I" de 12x5 1/4"</v>
          </cell>
          <cell r="C510" t="str">
            <v>un</v>
          </cell>
          <cell r="D510" t="str">
            <v>166.80</v>
          </cell>
          <cell r="E510" t="str">
            <v>0.00</v>
          </cell>
          <cell r="F510" t="str">
            <v>166.80</v>
          </cell>
        </row>
        <row r="511">
          <cell r="A511" t="str">
            <v>120400</v>
          </cell>
          <cell r="B511" t="str">
            <v>Estaca pre moldada de concreto</v>
          </cell>
        </row>
        <row r="512">
          <cell r="A512" t="str">
            <v>120401</v>
          </cell>
          <cell r="B512" t="str">
            <v>Taxa de mobilizacao para estaca pre-moldada</v>
          </cell>
          <cell r="C512" t="str">
            <v>taxa</v>
          </cell>
          <cell r="D512" t="str">
            <v>1433.00</v>
          </cell>
          <cell r="E512" t="str">
            <v>0.00</v>
          </cell>
          <cell r="F512" t="str">
            <v>1433.00</v>
          </cell>
        </row>
        <row r="513">
          <cell r="A513" t="str">
            <v>120402</v>
          </cell>
          <cell r="B513" t="str">
            <v>Estacas pre-moldada de concreto ate 20t</v>
          </cell>
          <cell r="C513" t="str">
            <v>m</v>
          </cell>
          <cell r="D513" t="str">
            <v>15.31</v>
          </cell>
          <cell r="E513" t="str">
            <v>0.28</v>
          </cell>
          <cell r="F513" t="str">
            <v>15.59</v>
          </cell>
        </row>
        <row r="514">
          <cell r="A514" t="str">
            <v>120403</v>
          </cell>
          <cell r="B514" t="str">
            <v>Estacas pre-moldada de concreto ate 30t</v>
          </cell>
          <cell r="C514" t="str">
            <v>m</v>
          </cell>
          <cell r="D514" t="str">
            <v>19.94</v>
          </cell>
          <cell r="E514" t="str">
            <v>0.41</v>
          </cell>
          <cell r="F514" t="str">
            <v>20.35</v>
          </cell>
        </row>
        <row r="515">
          <cell r="A515" t="str">
            <v>120404</v>
          </cell>
          <cell r="B515" t="str">
            <v>Estacas pre-moldada de concreto ate 40t</v>
          </cell>
          <cell r="C515" t="str">
            <v>m</v>
          </cell>
          <cell r="D515" t="str">
            <v>27.74</v>
          </cell>
          <cell r="E515" t="str">
            <v>0.57</v>
          </cell>
          <cell r="F515" t="str">
            <v>28.31</v>
          </cell>
        </row>
        <row r="516">
          <cell r="A516" t="str">
            <v>120500</v>
          </cell>
          <cell r="B516" t="str">
            <v>Estaca escavada mecanicamente</v>
          </cell>
        </row>
        <row r="517">
          <cell r="A517" t="str">
            <v>120501</v>
          </cell>
          <cell r="B517" t="str">
            <v>Taxa de mobilizacao para estaca escavada</v>
          </cell>
          <cell r="C517" t="str">
            <v>taxa</v>
          </cell>
          <cell r="D517" t="str">
            <v>576.67</v>
          </cell>
          <cell r="E517" t="str">
            <v>0.00</v>
          </cell>
          <cell r="F517" t="str">
            <v>576.67</v>
          </cell>
        </row>
        <row r="518">
          <cell r="A518" t="str">
            <v>120502</v>
          </cell>
          <cell r="B518" t="str">
            <v>Estacas escavadas mecanicamente ate 20t</v>
          </cell>
          <cell r="C518" t="str">
            <v>m</v>
          </cell>
          <cell r="D518" t="str">
            <v>12.27</v>
          </cell>
          <cell r="E518" t="str">
            <v>0.28</v>
          </cell>
          <cell r="F518" t="str">
            <v>12.55</v>
          </cell>
        </row>
        <row r="519">
          <cell r="A519" t="str">
            <v>120503</v>
          </cell>
          <cell r="B519" t="str">
            <v>Estacas escavadas mecanicamente ate 30t</v>
          </cell>
          <cell r="C519" t="str">
            <v>m</v>
          </cell>
          <cell r="D519" t="str">
            <v>16.96</v>
          </cell>
          <cell r="E519" t="str">
            <v>0.30</v>
          </cell>
          <cell r="F519" t="str">
            <v>17.26</v>
          </cell>
        </row>
        <row r="520">
          <cell r="A520" t="str">
            <v>120504</v>
          </cell>
          <cell r="B520" t="str">
            <v>Estacas escavadas mecanicamente ate 40t</v>
          </cell>
          <cell r="C520" t="str">
            <v>m</v>
          </cell>
          <cell r="D520" t="str">
            <v>22.37</v>
          </cell>
          <cell r="E520" t="str">
            <v>0.33</v>
          </cell>
          <cell r="F520" t="str">
            <v>22.70</v>
          </cell>
        </row>
        <row r="521">
          <cell r="A521" t="str">
            <v>120600</v>
          </cell>
          <cell r="B521" t="str">
            <v>Estaca tipo STRAUSS</v>
          </cell>
        </row>
        <row r="522">
          <cell r="A522" t="str">
            <v>120601</v>
          </cell>
          <cell r="B522" t="str">
            <v>Taxa de mobilizacao para estaca tipo STRAUSS</v>
          </cell>
          <cell r="C522" t="str">
            <v>taxa</v>
          </cell>
          <cell r="D522" t="str">
            <v>460.00</v>
          </cell>
          <cell r="E522" t="str">
            <v>0.00</v>
          </cell>
          <cell r="F522" t="str">
            <v>460.00</v>
          </cell>
        </row>
        <row r="523">
          <cell r="A523" t="str">
            <v>120602</v>
          </cell>
          <cell r="B523" t="str">
            <v>Estacas tipo STRAUSS para 20t</v>
          </cell>
          <cell r="C523" t="str">
            <v>m</v>
          </cell>
          <cell r="D523" t="str">
            <v>13.95</v>
          </cell>
          <cell r="E523" t="str">
            <v>0.28</v>
          </cell>
          <cell r="F523" t="str">
            <v>14.23</v>
          </cell>
        </row>
        <row r="524">
          <cell r="A524" t="str">
            <v>120603</v>
          </cell>
          <cell r="B524" t="str">
            <v>Estacas tipo STRAUSS para 30t</v>
          </cell>
          <cell r="C524" t="str">
            <v>m</v>
          </cell>
          <cell r="D524" t="str">
            <v>18.60</v>
          </cell>
          <cell r="E524" t="str">
            <v>0.28</v>
          </cell>
          <cell r="F524" t="str">
            <v>18.88</v>
          </cell>
        </row>
        <row r="525">
          <cell r="A525" t="str">
            <v>120604</v>
          </cell>
          <cell r="B525" t="str">
            <v>Estacas tipo STRAUSS para 40t</v>
          </cell>
          <cell r="C525" t="str">
            <v>m</v>
          </cell>
          <cell r="D525" t="str">
            <v>26.32</v>
          </cell>
          <cell r="E525" t="str">
            <v>0.28</v>
          </cell>
          <cell r="F525" t="str">
            <v>26.60</v>
          </cell>
        </row>
        <row r="526">
          <cell r="A526" t="str">
            <v>120605</v>
          </cell>
          <cell r="B526" t="str">
            <v>Estacas tipo STRAUSS para 50t</v>
          </cell>
          <cell r="C526" t="str">
            <v>m</v>
          </cell>
          <cell r="D526" t="str">
            <v>32.48</v>
          </cell>
          <cell r="E526" t="str">
            <v>0.41</v>
          </cell>
          <cell r="F526" t="str">
            <v>32.89</v>
          </cell>
        </row>
        <row r="527">
          <cell r="A527" t="str">
            <v>120607</v>
          </cell>
          <cell r="B527" t="str">
            <v>Estacas tipo STRAUSS para 70t</v>
          </cell>
          <cell r="C527" t="str">
            <v>m</v>
          </cell>
          <cell r="D527" t="str">
            <v>42.14</v>
          </cell>
          <cell r="E527" t="str">
            <v>0.57</v>
          </cell>
          <cell r="F527" t="str">
            <v>42.71</v>
          </cell>
        </row>
        <row r="528">
          <cell r="A528" t="str">
            <v>120700</v>
          </cell>
          <cell r="B528" t="str">
            <v>Estaca tipo RAIZ</v>
          </cell>
        </row>
        <row r="529">
          <cell r="A529" t="str">
            <v>120701</v>
          </cell>
          <cell r="B529" t="str">
            <v>Taxa de mobilizacao para estaca tipo RAIZ</v>
          </cell>
          <cell r="C529" t="str">
            <v>taxa</v>
          </cell>
          <cell r="D529" t="str">
            <v>3250.00</v>
          </cell>
          <cell r="E529" t="str">
            <v>0.00</v>
          </cell>
          <cell r="F529" t="str">
            <v>3250.00</v>
          </cell>
        </row>
        <row r="530">
          <cell r="A530" t="str">
            <v>120702</v>
          </cell>
          <cell r="B530" t="str">
            <v>Estaca tipo RAIZ a compressao ate 10t em solo</v>
          </cell>
          <cell r="C530" t="str">
            <v>m</v>
          </cell>
          <cell r="D530" t="str">
            <v>35.28</v>
          </cell>
          <cell r="E530" t="str">
            <v>0.00</v>
          </cell>
          <cell r="F530" t="str">
            <v>35.28</v>
          </cell>
        </row>
        <row r="531">
          <cell r="A531" t="str">
            <v>120704</v>
          </cell>
          <cell r="B531" t="str">
            <v>Estaca tipo RAIZ a compressao ate 15t em solo</v>
          </cell>
          <cell r="C531" t="str">
            <v>m</v>
          </cell>
          <cell r="D531" t="str">
            <v>40.85</v>
          </cell>
          <cell r="E531" t="str">
            <v>0.00</v>
          </cell>
          <cell r="F531" t="str">
            <v>40.85</v>
          </cell>
        </row>
        <row r="532">
          <cell r="A532" t="str">
            <v>120708</v>
          </cell>
          <cell r="B532" t="str">
            <v>Estaca tipo RAIZ a compressao ate 25t em solo</v>
          </cell>
          <cell r="C532" t="str">
            <v>m</v>
          </cell>
          <cell r="D532" t="str">
            <v>51.34</v>
          </cell>
          <cell r="E532" t="str">
            <v>0.00</v>
          </cell>
          <cell r="F532" t="str">
            <v>51.34</v>
          </cell>
        </row>
        <row r="533">
          <cell r="A533" t="str">
            <v>120712</v>
          </cell>
          <cell r="B533" t="str">
            <v>Estaca tipo RAIZ a compressao ate 35t em solo</v>
          </cell>
          <cell r="C533" t="str">
            <v>m</v>
          </cell>
          <cell r="D533" t="str">
            <v>54.89</v>
          </cell>
          <cell r="E533" t="str">
            <v>0.00</v>
          </cell>
          <cell r="F533" t="str">
            <v>54.89</v>
          </cell>
        </row>
        <row r="534">
          <cell r="A534" t="str">
            <v>120716</v>
          </cell>
          <cell r="B534" t="str">
            <v>Estaca tipo RAIZ a compressao ate 50t em solo</v>
          </cell>
          <cell r="C534" t="str">
            <v>m</v>
          </cell>
          <cell r="D534" t="str">
            <v>61.81</v>
          </cell>
          <cell r="E534" t="str">
            <v>0.00</v>
          </cell>
          <cell r="F534" t="str">
            <v>61.81</v>
          </cell>
        </row>
        <row r="535">
          <cell r="A535" t="str">
            <v>120718</v>
          </cell>
          <cell r="B535" t="str">
            <v>Estaca tipo RAIZ a compressao ate 70t em solo</v>
          </cell>
          <cell r="C535" t="str">
            <v>m</v>
          </cell>
          <cell r="D535" t="str">
            <v>68.54</v>
          </cell>
          <cell r="E535" t="str">
            <v>0.00</v>
          </cell>
          <cell r="F535" t="str">
            <v>68.54</v>
          </cell>
        </row>
        <row r="536">
          <cell r="A536" t="str">
            <v>120722</v>
          </cell>
          <cell r="B536" t="str">
            <v>Estaca tipo RAIZ a compressao ate 100t em solo</v>
          </cell>
          <cell r="C536" t="str">
            <v>m</v>
          </cell>
          <cell r="D536" t="str">
            <v>88.85</v>
          </cell>
          <cell r="E536" t="str">
            <v>0.00</v>
          </cell>
          <cell r="F536" t="str">
            <v>88.85</v>
          </cell>
        </row>
        <row r="537">
          <cell r="A537" t="str">
            <v>120726</v>
          </cell>
          <cell r="B537" t="str">
            <v>Estaca tipo RAIZ a compressao ate 130t em solo</v>
          </cell>
          <cell r="C537" t="str">
            <v>m</v>
          </cell>
          <cell r="D537" t="str">
            <v>112.76</v>
          </cell>
          <cell r="E537" t="str">
            <v>0.00</v>
          </cell>
          <cell r="F537" t="str">
            <v>112.76</v>
          </cell>
        </row>
        <row r="538">
          <cell r="A538" t="str">
            <v>120900</v>
          </cell>
          <cell r="B538" t="str">
            <v>Tubulao</v>
          </cell>
        </row>
        <row r="539">
          <cell r="A539" t="str">
            <v>120901</v>
          </cell>
          <cell r="B539" t="str">
            <v>Taxa de mobilizacao para tubulao</v>
          </cell>
          <cell r="C539" t="str">
            <v>taxa</v>
          </cell>
          <cell r="D539" t="str">
            <v>383.34</v>
          </cell>
          <cell r="E539" t="str">
            <v>0.00</v>
          </cell>
          <cell r="F539" t="str">
            <v>383.34</v>
          </cell>
        </row>
        <row r="540">
          <cell r="A540" t="str">
            <v>120902</v>
          </cell>
          <cell r="B540" t="str">
            <v>Abertura de fuste mecanizado diam 50cm</v>
          </cell>
          <cell r="C540" t="str">
            <v>m</v>
          </cell>
          <cell r="D540" t="str">
            <v>12.27</v>
          </cell>
          <cell r="E540" t="str">
            <v>0.00</v>
          </cell>
          <cell r="F540" t="str">
            <v>12.27</v>
          </cell>
        </row>
        <row r="541">
          <cell r="A541" t="str">
            <v>120904</v>
          </cell>
          <cell r="B541" t="str">
            <v>Abertura de fuste mecanizado diam 60cm</v>
          </cell>
          <cell r="C541" t="str">
            <v>m</v>
          </cell>
          <cell r="D541" t="str">
            <v>15.00</v>
          </cell>
          <cell r="E541" t="str">
            <v>0.00</v>
          </cell>
          <cell r="F541" t="str">
            <v>15.00</v>
          </cell>
        </row>
        <row r="542">
          <cell r="A542" t="str">
            <v>120906</v>
          </cell>
          <cell r="B542" t="str">
            <v>Abertura de fuste mecanizado diam 80cm</v>
          </cell>
          <cell r="C542" t="str">
            <v>m</v>
          </cell>
          <cell r="D542" t="str">
            <v>18.00</v>
          </cell>
          <cell r="E542" t="str">
            <v>0.00</v>
          </cell>
          <cell r="F542" t="str">
            <v>18.00</v>
          </cell>
        </row>
        <row r="543">
          <cell r="A543" t="str">
            <v>120908</v>
          </cell>
          <cell r="B543" t="str">
            <v>Abertura de fuste manual diam 100cm</v>
          </cell>
          <cell r="C543" t="str">
            <v>m</v>
          </cell>
          <cell r="D543" t="str">
            <v>278.48</v>
          </cell>
          <cell r="E543" t="str">
            <v>0.00</v>
          </cell>
          <cell r="F543" t="str">
            <v>278.48</v>
          </cell>
        </row>
        <row r="544">
          <cell r="A544" t="str">
            <v>120910</v>
          </cell>
          <cell r="B544" t="str">
            <v>Abertura de fuste manual diam 120cm</v>
          </cell>
          <cell r="C544" t="str">
            <v>m</v>
          </cell>
          <cell r="D544" t="str">
            <v>392.41</v>
          </cell>
          <cell r="E544" t="str">
            <v>0.00</v>
          </cell>
          <cell r="F544" t="str">
            <v>392.41</v>
          </cell>
        </row>
        <row r="545">
          <cell r="A545" t="str">
            <v>120950</v>
          </cell>
          <cell r="B545" t="str">
            <v>Alargamento de base a ceu aberto</v>
          </cell>
          <cell r="C545" t="str">
            <v>m3</v>
          </cell>
          <cell r="D545" t="str">
            <v>273.71</v>
          </cell>
          <cell r="E545" t="str">
            <v>0.00</v>
          </cell>
          <cell r="F545" t="str">
            <v>273.71</v>
          </cell>
        </row>
        <row r="546">
          <cell r="A546" t="str">
            <v>120951</v>
          </cell>
          <cell r="B546" t="str">
            <v>Alargamento de base a ar comprimido</v>
          </cell>
          <cell r="C546" t="str">
            <v>m3</v>
          </cell>
          <cell r="D546" t="str">
            <v>543.38</v>
          </cell>
          <cell r="E546" t="str">
            <v>0.00</v>
          </cell>
          <cell r="F546" t="str">
            <v>543.38</v>
          </cell>
        </row>
        <row r="547">
          <cell r="A547" t="str">
            <v>121000</v>
          </cell>
          <cell r="B547" t="str">
            <v>Estaca FRANKI</v>
          </cell>
        </row>
        <row r="548">
          <cell r="A548" t="str">
            <v>121001</v>
          </cell>
          <cell r="B548" t="str">
            <v>Taxa de mobilizacao estaca tipo FRANKI</v>
          </cell>
          <cell r="C548" t="str">
            <v>taxa</v>
          </cell>
          <cell r="D548" t="str">
            <v>7000.00</v>
          </cell>
          <cell r="E548" t="str">
            <v>0.00</v>
          </cell>
          <cell r="F548" t="str">
            <v>7000.00</v>
          </cell>
        </row>
        <row r="549">
          <cell r="A549" t="str">
            <v>121002</v>
          </cell>
          <cell r="B549" t="str">
            <v>Estaca tipo -  FRANKI - diametro 350mm capacidade 55t</v>
          </cell>
          <cell r="C549" t="str">
            <v>m</v>
          </cell>
          <cell r="D549" t="str">
            <v>50.48</v>
          </cell>
          <cell r="E549" t="str">
            <v>0.77</v>
          </cell>
          <cell r="F549" t="str">
            <v>51.25</v>
          </cell>
        </row>
        <row r="550">
          <cell r="A550" t="str">
            <v>121004</v>
          </cell>
          <cell r="B550" t="str">
            <v>Estaca tipo -  FRANKI - diametro 400mm capacidade 75t</v>
          </cell>
          <cell r="C550" t="str">
            <v>m</v>
          </cell>
          <cell r="D550" t="str">
            <v>57.17</v>
          </cell>
          <cell r="E550" t="str">
            <v>0.77</v>
          </cell>
          <cell r="F550" t="str">
            <v>57.94</v>
          </cell>
        </row>
        <row r="551">
          <cell r="A551" t="str">
            <v>121006</v>
          </cell>
          <cell r="B551" t="str">
            <v>Estaca tipo -  FRANKI - diametro 450mm capacidade 95t</v>
          </cell>
          <cell r="C551" t="str">
            <v>m</v>
          </cell>
          <cell r="D551" t="str">
            <v>73.47</v>
          </cell>
          <cell r="E551" t="str">
            <v>0.77</v>
          </cell>
          <cell r="F551" t="str">
            <v>74.24</v>
          </cell>
        </row>
        <row r="552">
          <cell r="A552" t="str">
            <v>121008</v>
          </cell>
          <cell r="B552" t="str">
            <v>Estaca tipo -  FRANKI - diametro 520mm capacidade 130t</v>
          </cell>
          <cell r="C552" t="str">
            <v>m</v>
          </cell>
          <cell r="D552" t="str">
            <v>83.06</v>
          </cell>
          <cell r="E552" t="str">
            <v>0.77</v>
          </cell>
          <cell r="F552" t="str">
            <v>83.83</v>
          </cell>
        </row>
        <row r="553">
          <cell r="A553" t="str">
            <v>122000</v>
          </cell>
          <cell r="B553" t="str">
            <v>Reparos, conservacoes e complementos</v>
          </cell>
        </row>
        <row r="554">
          <cell r="A554" t="str">
            <v>122002</v>
          </cell>
          <cell r="B554" t="str">
            <v>Emenda com aneis soldados para estaca diametro  20cm</v>
          </cell>
          <cell r="C554" t="str">
            <v>un</v>
          </cell>
          <cell r="D554" t="str">
            <v>11.96</v>
          </cell>
          <cell r="E554" t="str">
            <v>0.00</v>
          </cell>
          <cell r="F554" t="str">
            <v>11.96</v>
          </cell>
        </row>
        <row r="555">
          <cell r="A555" t="str">
            <v>122004</v>
          </cell>
          <cell r="B555" t="str">
            <v>Emenda com aneis soldados para estaca diametro  25cm</v>
          </cell>
          <cell r="C555" t="str">
            <v>un</v>
          </cell>
          <cell r="D555" t="str">
            <v>14.69</v>
          </cell>
          <cell r="E555" t="str">
            <v>0.00</v>
          </cell>
          <cell r="F555" t="str">
            <v>14.69</v>
          </cell>
        </row>
        <row r="556">
          <cell r="A556" t="str">
            <v>122006</v>
          </cell>
          <cell r="B556" t="str">
            <v>Emenda com aneis soldados para estaca diametro  30cm</v>
          </cell>
          <cell r="C556" t="str">
            <v>un</v>
          </cell>
          <cell r="D556" t="str">
            <v>19.00</v>
          </cell>
          <cell r="E556" t="str">
            <v>0.00</v>
          </cell>
          <cell r="F556" t="str">
            <v>19.00</v>
          </cell>
        </row>
        <row r="557">
          <cell r="A557" t="str">
            <v>130000</v>
          </cell>
          <cell r="B557" t="str">
            <v>Laje pre-fabricada</v>
          </cell>
        </row>
        <row r="558">
          <cell r="A558" t="str">
            <v>130100</v>
          </cell>
          <cell r="B558" t="str">
            <v>Laje pre fabricada mista em  vigotas trelicadas e lajotas</v>
          </cell>
        </row>
        <row r="559">
          <cell r="A559" t="str">
            <v>130102</v>
          </cell>
          <cell r="B559" t="str">
            <v>Laje pre fabricada mista vigota trelica/lajota, beta 12cm</v>
          </cell>
          <cell r="C559" t="str">
            <v>m2</v>
          </cell>
          <cell r="D559" t="str">
            <v>17.09</v>
          </cell>
          <cell r="E559" t="str">
            <v>3.20</v>
          </cell>
          <cell r="F559" t="str">
            <v>20.29</v>
          </cell>
        </row>
        <row r="560">
          <cell r="A560" t="str">
            <v>130104</v>
          </cell>
          <cell r="B560" t="str">
            <v>Laje pre fabricada mista vigota trelica/lajota, beta 16cm</v>
          </cell>
          <cell r="C560" t="str">
            <v>m2</v>
          </cell>
          <cell r="D560" t="str">
            <v>22.75</v>
          </cell>
          <cell r="E560" t="str">
            <v>3.99</v>
          </cell>
          <cell r="F560" t="str">
            <v>26.74</v>
          </cell>
        </row>
        <row r="561">
          <cell r="A561" t="str">
            <v>130106</v>
          </cell>
          <cell r="B561" t="str">
            <v>Laje pre fabricada mista vigota trelica/lajota, beta 20cm</v>
          </cell>
          <cell r="C561" t="str">
            <v>m2</v>
          </cell>
          <cell r="D561" t="str">
            <v>25.48</v>
          </cell>
          <cell r="E561" t="str">
            <v>4.48</v>
          </cell>
          <cell r="F561" t="str">
            <v>29.96</v>
          </cell>
        </row>
        <row r="562">
          <cell r="A562" t="str">
            <v>130108</v>
          </cell>
          <cell r="B562" t="str">
            <v>Laje pre fabricada mista vigota trelica/lajota, beta 24cm</v>
          </cell>
          <cell r="C562" t="str">
            <v>m2</v>
          </cell>
          <cell r="D562" t="str">
            <v>29.88</v>
          </cell>
          <cell r="E562" t="str">
            <v>5.25</v>
          </cell>
          <cell r="F562" t="str">
            <v>35.13</v>
          </cell>
        </row>
        <row r="563">
          <cell r="A563" t="str">
            <v>130110</v>
          </cell>
          <cell r="B563" t="str">
            <v>Laje pre fabricada mista vigota trelica/lajota, beta 30cm</v>
          </cell>
          <cell r="C563" t="str">
            <v>m2</v>
          </cell>
          <cell r="D563" t="str">
            <v>38.26</v>
          </cell>
          <cell r="E563" t="str">
            <v>6.28</v>
          </cell>
          <cell r="F563" t="str">
            <v>44.54</v>
          </cell>
        </row>
        <row r="564">
          <cell r="A564" t="str">
            <v>130200</v>
          </cell>
          <cell r="B564" t="str">
            <v>Laje pre fabricada mista em  vigotas protendidas e lajotas</v>
          </cell>
        </row>
        <row r="565">
          <cell r="A565" t="str">
            <v>130202</v>
          </cell>
          <cell r="B565" t="str">
            <v>Laje pre fabricada mista vigota protendida/lajota, beta 10cm</v>
          </cell>
          <cell r="C565" t="str">
            <v>m2</v>
          </cell>
          <cell r="D565" t="str">
            <v>16.57</v>
          </cell>
          <cell r="E565" t="str">
            <v>3.26</v>
          </cell>
          <cell r="F565" t="str">
            <v>19.83</v>
          </cell>
        </row>
        <row r="566">
          <cell r="A566" t="str">
            <v>130204</v>
          </cell>
          <cell r="B566" t="str">
            <v>Laje pre fabricada mista vigota protendida/lajota, beta 12cm</v>
          </cell>
          <cell r="C566" t="str">
            <v>m2</v>
          </cell>
          <cell r="D566" t="str">
            <v>18.20</v>
          </cell>
          <cell r="E566" t="str">
            <v>3.44</v>
          </cell>
          <cell r="F566" t="str">
            <v>21.64</v>
          </cell>
        </row>
        <row r="567">
          <cell r="A567" t="str">
            <v>130206</v>
          </cell>
          <cell r="B567" t="str">
            <v>Laje pre fabricada mista vigota protendida/lajota, beta 16cm</v>
          </cell>
          <cell r="C567" t="str">
            <v>m2</v>
          </cell>
          <cell r="D567" t="str">
            <v>23.76</v>
          </cell>
          <cell r="E567" t="str">
            <v>3.72</v>
          </cell>
          <cell r="F567" t="str">
            <v>27.48</v>
          </cell>
        </row>
        <row r="568">
          <cell r="A568" t="str">
            <v>130208</v>
          </cell>
          <cell r="B568" t="str">
            <v>Laje pre fabricada mista vigota protendida/lajota, beta 20cm</v>
          </cell>
          <cell r="C568" t="str">
            <v>m2</v>
          </cell>
          <cell r="D568" t="str">
            <v>26.50</v>
          </cell>
          <cell r="E568" t="str">
            <v>4.10</v>
          </cell>
          <cell r="F568" t="str">
            <v>30.60</v>
          </cell>
        </row>
        <row r="569">
          <cell r="A569" t="str">
            <v>130210</v>
          </cell>
          <cell r="B569" t="str">
            <v>Laje pre fabricada mista vigota protendida/lajota, beta 25cm</v>
          </cell>
          <cell r="C569" t="str">
            <v>m2</v>
          </cell>
          <cell r="D569" t="str">
            <v>31.80</v>
          </cell>
          <cell r="E569" t="str">
            <v>4.67</v>
          </cell>
          <cell r="F569" t="str">
            <v>36.47</v>
          </cell>
        </row>
        <row r="570">
          <cell r="A570" t="str">
            <v>130300</v>
          </cell>
          <cell r="B570" t="str">
            <v>Laje pre fabricada em  painel protendido</v>
          </cell>
        </row>
        <row r="571">
          <cell r="A571" t="str">
            <v>130302</v>
          </cell>
          <cell r="B571" t="str">
            <v>Laje pre fabricada painel protendido, espessura 8cm</v>
          </cell>
          <cell r="C571" t="str">
            <v>m2</v>
          </cell>
          <cell r="D571" t="str">
            <v>21.20</v>
          </cell>
          <cell r="E571" t="str">
            <v>0.39</v>
          </cell>
          <cell r="F571" t="str">
            <v>21.59</v>
          </cell>
        </row>
        <row r="572">
          <cell r="A572" t="str">
            <v>130304</v>
          </cell>
          <cell r="B572" t="str">
            <v>Laje pre fabricada painel protendido, espessura 10cm</v>
          </cell>
          <cell r="C572" t="str">
            <v>m2</v>
          </cell>
          <cell r="D572" t="str">
            <v>26.33</v>
          </cell>
          <cell r="E572" t="str">
            <v>0.39</v>
          </cell>
          <cell r="F572" t="str">
            <v>26.72</v>
          </cell>
        </row>
        <row r="573">
          <cell r="A573" t="str">
            <v>130306</v>
          </cell>
          <cell r="B573" t="str">
            <v>Laje pre fabricada painel protendido, espessura 12cm</v>
          </cell>
          <cell r="C573" t="str">
            <v>m2</v>
          </cell>
          <cell r="D573" t="str">
            <v>29.67</v>
          </cell>
          <cell r="E573" t="str">
            <v>0.39</v>
          </cell>
          <cell r="F573" t="str">
            <v>30.06</v>
          </cell>
        </row>
        <row r="574">
          <cell r="A574" t="str">
            <v>130308</v>
          </cell>
          <cell r="B574" t="str">
            <v>Laje pre fabricada painel protendido, espessura 16cm</v>
          </cell>
          <cell r="C574" t="str">
            <v>m2</v>
          </cell>
          <cell r="D574" t="str">
            <v>37.64</v>
          </cell>
          <cell r="E574" t="str">
            <v>0.48</v>
          </cell>
          <cell r="F574" t="str">
            <v>38.12</v>
          </cell>
        </row>
        <row r="575">
          <cell r="A575" t="str">
            <v>130310</v>
          </cell>
          <cell r="B575" t="str">
            <v>Laje pre fabricada painel protendido, espessura 20cm</v>
          </cell>
          <cell r="C575" t="str">
            <v>m2</v>
          </cell>
          <cell r="D575" t="str">
            <v>49.55</v>
          </cell>
          <cell r="E575" t="str">
            <v>0.81</v>
          </cell>
          <cell r="F575" t="str">
            <v>50.36</v>
          </cell>
        </row>
        <row r="576">
          <cell r="A576" t="str">
            <v>140000</v>
          </cell>
          <cell r="B576" t="str">
            <v>Alvenaria e elemento divisor</v>
          </cell>
        </row>
        <row r="577">
          <cell r="A577" t="str">
            <v>140100</v>
          </cell>
          <cell r="B577" t="str">
            <v>Alvenaria de fundacao (embasamento)</v>
          </cell>
        </row>
        <row r="578">
          <cell r="A578" t="str">
            <v>140102</v>
          </cell>
          <cell r="B578" t="str">
            <v>Alvenaria de embasamento em  tijolos macicos comum</v>
          </cell>
          <cell r="C578" t="str">
            <v>m3</v>
          </cell>
          <cell r="D578" t="str">
            <v>50.80</v>
          </cell>
          <cell r="E578" t="str">
            <v>50.09</v>
          </cell>
          <cell r="F578" t="str">
            <v>100.89</v>
          </cell>
        </row>
        <row r="579">
          <cell r="A579" t="str">
            <v>140104</v>
          </cell>
          <cell r="B579" t="str">
            <v>Alvenaria de embasamento em  bloco de concreto com 9cm</v>
          </cell>
          <cell r="C579" t="str">
            <v>m2</v>
          </cell>
          <cell r="D579" t="str">
            <v>6.37</v>
          </cell>
          <cell r="E579" t="str">
            <v>6.13</v>
          </cell>
          <cell r="F579" t="str">
            <v>12.50</v>
          </cell>
        </row>
        <row r="580">
          <cell r="A580" t="str">
            <v>140105</v>
          </cell>
          <cell r="B580" t="str">
            <v>Alvenaria de embasamento em  bloco de concreto com 14cm</v>
          </cell>
          <cell r="C580" t="str">
            <v>m2</v>
          </cell>
          <cell r="D580" t="str">
            <v>9.38</v>
          </cell>
          <cell r="E580" t="str">
            <v>6.44</v>
          </cell>
          <cell r="F580" t="str">
            <v>15.82</v>
          </cell>
        </row>
        <row r="581">
          <cell r="A581" t="str">
            <v>140106</v>
          </cell>
          <cell r="B581" t="str">
            <v>Alvenaria de embasamento em  bloco de concreto com 19cm</v>
          </cell>
          <cell r="C581" t="str">
            <v>m2</v>
          </cell>
          <cell r="D581" t="str">
            <v>12.82</v>
          </cell>
          <cell r="E581" t="str">
            <v>6.77</v>
          </cell>
          <cell r="F581" t="str">
            <v>19.59</v>
          </cell>
        </row>
        <row r="582">
          <cell r="A582" t="str">
            <v>140200</v>
          </cell>
          <cell r="B582" t="str">
            <v>Alvenaria com tijolo macico comum ou especiais</v>
          </cell>
        </row>
        <row r="583">
          <cell r="A583" t="str">
            <v>140202</v>
          </cell>
          <cell r="B583" t="str">
            <v>Alvenaria de elevacao de 1/4 tijolo macico comum</v>
          </cell>
          <cell r="C583" t="str">
            <v>m2</v>
          </cell>
          <cell r="D583" t="str">
            <v>2.75</v>
          </cell>
          <cell r="E583" t="str">
            <v>6.73</v>
          </cell>
          <cell r="F583" t="str">
            <v>9.48</v>
          </cell>
        </row>
        <row r="584">
          <cell r="A584" t="str">
            <v>140203</v>
          </cell>
          <cell r="B584" t="str">
            <v>Alvenaria de elevacao de 1/2 tijolo macico comum</v>
          </cell>
          <cell r="C584" t="str">
            <v>m2</v>
          </cell>
          <cell r="D584" t="str">
            <v>5.90</v>
          </cell>
          <cell r="E584" t="str">
            <v>10.37</v>
          </cell>
          <cell r="F584" t="str">
            <v>16.27</v>
          </cell>
        </row>
        <row r="585">
          <cell r="A585" t="str">
            <v>140204</v>
          </cell>
          <cell r="B585" t="str">
            <v>Alvenaria de elevacao de 1 tijolo macico comum</v>
          </cell>
          <cell r="C585" t="str">
            <v>m2</v>
          </cell>
          <cell r="D585" t="str">
            <v>12.39</v>
          </cell>
          <cell r="E585" t="str">
            <v>17.25</v>
          </cell>
          <cell r="F585" t="str">
            <v>29.64</v>
          </cell>
        </row>
        <row r="586">
          <cell r="A586" t="str">
            <v>140205</v>
          </cell>
          <cell r="B586" t="str">
            <v>Alvenaria de elevacao de 1 1/2 tijolo macico comum</v>
          </cell>
          <cell r="C586" t="str">
            <v>m2</v>
          </cell>
          <cell r="D586" t="str">
            <v>18.33</v>
          </cell>
          <cell r="E586" t="str">
            <v>21.56</v>
          </cell>
          <cell r="F586" t="str">
            <v>39.89</v>
          </cell>
        </row>
        <row r="587">
          <cell r="A587" t="str">
            <v>140207</v>
          </cell>
          <cell r="B587" t="str">
            <v>Alvenaria de elevacao de 1/2 tijolo macico aparente</v>
          </cell>
          <cell r="C587" t="str">
            <v>m2</v>
          </cell>
          <cell r="D587" t="str">
            <v>17.10</v>
          </cell>
          <cell r="E587" t="str">
            <v>13.90</v>
          </cell>
          <cell r="F587" t="str">
            <v>31.00</v>
          </cell>
        </row>
        <row r="588">
          <cell r="A588" t="str">
            <v>140208</v>
          </cell>
          <cell r="B588" t="str">
            <v>Alvenaria de elevacao de 1 tijolo macico aparente</v>
          </cell>
          <cell r="C588" t="str">
            <v>m2</v>
          </cell>
          <cell r="D588" t="str">
            <v>34.79</v>
          </cell>
          <cell r="E588" t="str">
            <v>20.78</v>
          </cell>
          <cell r="F588" t="str">
            <v>55.57</v>
          </cell>
        </row>
        <row r="589">
          <cell r="A589" t="str">
            <v>140210</v>
          </cell>
          <cell r="B589" t="str">
            <v>Alvenaria de ventilacao de 1/2 tijolo macico aparente e alternado</v>
          </cell>
          <cell r="C589" t="str">
            <v>m2</v>
          </cell>
          <cell r="D589" t="str">
            <v>9.32</v>
          </cell>
          <cell r="E589" t="str">
            <v>13.90</v>
          </cell>
          <cell r="F589" t="str">
            <v>23.22</v>
          </cell>
        </row>
        <row r="590">
          <cell r="A590" t="str">
            <v>140300</v>
          </cell>
          <cell r="B590" t="str">
            <v>Alvenaria com tijolo laminado aparente</v>
          </cell>
        </row>
        <row r="591">
          <cell r="A591" t="str">
            <v>140302</v>
          </cell>
          <cell r="B591" t="str">
            <v>Alvenaria de elevacao de 1/4 tijolo laminado</v>
          </cell>
          <cell r="C591" t="str">
            <v>m2</v>
          </cell>
          <cell r="D591" t="str">
            <v>9.86</v>
          </cell>
          <cell r="E591" t="str">
            <v>10.26</v>
          </cell>
          <cell r="F591" t="str">
            <v>20.12</v>
          </cell>
        </row>
        <row r="592">
          <cell r="A592" t="str">
            <v>140304</v>
          </cell>
          <cell r="B592" t="str">
            <v>Alvenaria de elevacao de 1/2 tijolo laminado</v>
          </cell>
          <cell r="C592" t="str">
            <v>m2</v>
          </cell>
          <cell r="D592" t="str">
            <v>20.60</v>
          </cell>
          <cell r="E592" t="str">
            <v>13.90</v>
          </cell>
          <cell r="F592" t="str">
            <v>34.50</v>
          </cell>
        </row>
        <row r="593">
          <cell r="A593" t="str">
            <v>140306</v>
          </cell>
          <cell r="B593" t="str">
            <v>Alvenaria de elevacao de 1 tijolo laminado</v>
          </cell>
          <cell r="C593" t="str">
            <v>m2</v>
          </cell>
          <cell r="D593" t="str">
            <v>41.79</v>
          </cell>
          <cell r="E593" t="str">
            <v>20.78</v>
          </cell>
          <cell r="F593" t="str">
            <v>62.57</v>
          </cell>
        </row>
        <row r="594">
          <cell r="A594" t="str">
            <v>140310</v>
          </cell>
          <cell r="B594" t="str">
            <v>Alvenaria de ventilacao de 1/2 tijolo laminado e alternado</v>
          </cell>
          <cell r="C594" t="str">
            <v>m2</v>
          </cell>
          <cell r="D594" t="str">
            <v>11.32</v>
          </cell>
          <cell r="E594" t="str">
            <v>13.90</v>
          </cell>
          <cell r="F594" t="str">
            <v>25.22</v>
          </cell>
        </row>
        <row r="595">
          <cell r="A595" t="str">
            <v>140400</v>
          </cell>
          <cell r="B595" t="str">
            <v>Alvenaria com tijolo ceramico furado (baiano)</v>
          </cell>
        </row>
        <row r="596">
          <cell r="A596" t="str">
            <v>140402</v>
          </cell>
          <cell r="B596" t="str">
            <v>Alvenaria de elevacao de 1/2 tijolo ceramico comum</v>
          </cell>
          <cell r="C596" t="str">
            <v>m2</v>
          </cell>
          <cell r="D596" t="str">
            <v>4.35</v>
          </cell>
          <cell r="E596" t="str">
            <v>6.68</v>
          </cell>
          <cell r="F596" t="str">
            <v>11.03</v>
          </cell>
        </row>
        <row r="597">
          <cell r="A597" t="str">
            <v>140403</v>
          </cell>
          <cell r="B597" t="str">
            <v>Alvenaria de elevacao de 1 tijolo ceramico comum</v>
          </cell>
          <cell r="C597" t="str">
            <v>m2</v>
          </cell>
          <cell r="D597" t="str">
            <v>9.56</v>
          </cell>
          <cell r="E597" t="str">
            <v>11.16</v>
          </cell>
          <cell r="F597" t="str">
            <v>20.72</v>
          </cell>
        </row>
        <row r="598">
          <cell r="A598" t="str">
            <v>140500</v>
          </cell>
          <cell r="B598" t="str">
            <v>Alvenaria com bloco ceramico portante</v>
          </cell>
        </row>
        <row r="599">
          <cell r="A599" t="str">
            <v>140502</v>
          </cell>
          <cell r="B599" t="str">
            <v>Alvenaria de elevacao em  bloco ceramico portante de 9cm</v>
          </cell>
          <cell r="C599" t="str">
            <v>m2</v>
          </cell>
          <cell r="D599" t="str">
            <v>8.84</v>
          </cell>
          <cell r="E599" t="str">
            <v>6.13</v>
          </cell>
          <cell r="F599" t="str">
            <v>14.97</v>
          </cell>
        </row>
        <row r="600">
          <cell r="A600" t="str">
            <v>140503</v>
          </cell>
          <cell r="B600" t="str">
            <v>Alvenaria de elevacao em  bloco ceramico portante de 14cm</v>
          </cell>
          <cell r="C600" t="str">
            <v>m2</v>
          </cell>
          <cell r="D600" t="str">
            <v>10.94</v>
          </cell>
          <cell r="E600" t="str">
            <v>6.44</v>
          </cell>
          <cell r="F600" t="str">
            <v>17.38</v>
          </cell>
        </row>
        <row r="601">
          <cell r="A601" t="str">
            <v>140504</v>
          </cell>
          <cell r="B601" t="str">
            <v>Alvenaria de elevacao em  bloco ceramico portante de 19cm</v>
          </cell>
          <cell r="C601" t="str">
            <v>m2</v>
          </cell>
          <cell r="D601" t="str">
            <v>14.51</v>
          </cell>
          <cell r="E601" t="str">
            <v>6.77</v>
          </cell>
          <cell r="F601" t="str">
            <v>21.28</v>
          </cell>
        </row>
        <row r="602">
          <cell r="A602" t="str">
            <v>140600</v>
          </cell>
          <cell r="B602" t="str">
            <v>Alvenaria com tijolo refratario</v>
          </cell>
        </row>
        <row r="603">
          <cell r="A603" t="str">
            <v>140602</v>
          </cell>
          <cell r="B603" t="str">
            <v>Alvenaria de tijolos refratarios de 6,3cm</v>
          </cell>
          <cell r="C603" t="str">
            <v>m2</v>
          </cell>
          <cell r="D603" t="str">
            <v>34.34</v>
          </cell>
          <cell r="E603" t="str">
            <v>6.66</v>
          </cell>
          <cell r="F603" t="str">
            <v>41.00</v>
          </cell>
        </row>
        <row r="604">
          <cell r="A604" t="str">
            <v>140603</v>
          </cell>
          <cell r="B604" t="str">
            <v>Alvenaria de tijolos refratarios de 11,4cm</v>
          </cell>
          <cell r="C604" t="str">
            <v>m2</v>
          </cell>
          <cell r="D604" t="str">
            <v>56.85</v>
          </cell>
          <cell r="E604" t="str">
            <v>11.03</v>
          </cell>
          <cell r="F604" t="str">
            <v>67.88</v>
          </cell>
        </row>
        <row r="605">
          <cell r="A605" t="str">
            <v>140604</v>
          </cell>
          <cell r="B605" t="str">
            <v>Alvenaria de tijolos refratarios de 22,0cm</v>
          </cell>
          <cell r="C605" t="str">
            <v>m2</v>
          </cell>
          <cell r="D605" t="str">
            <v>107.55</v>
          </cell>
          <cell r="E605" t="str">
            <v>17.56</v>
          </cell>
          <cell r="F605" t="str">
            <v>125.11</v>
          </cell>
        </row>
        <row r="606">
          <cell r="A606" t="str">
            <v>141000</v>
          </cell>
          <cell r="B606" t="str">
            <v>Alvenaria com bloco de concreto comum ou aparente</v>
          </cell>
        </row>
        <row r="607">
          <cell r="A607" t="str">
            <v>141002</v>
          </cell>
          <cell r="B607" t="str">
            <v>Alvenaria de elevacao em  bloco de concreto de 9cm</v>
          </cell>
          <cell r="C607" t="str">
            <v>m2</v>
          </cell>
          <cell r="D607" t="str">
            <v>6.72</v>
          </cell>
          <cell r="E607" t="str">
            <v>6.13</v>
          </cell>
          <cell r="F607" t="str">
            <v>12.85</v>
          </cell>
        </row>
        <row r="608">
          <cell r="A608" t="str">
            <v>141003</v>
          </cell>
          <cell r="B608" t="str">
            <v>Alvenaria de elevacao em  bloco de concreto de 14cm</v>
          </cell>
          <cell r="C608" t="str">
            <v>m2</v>
          </cell>
          <cell r="D608" t="str">
            <v>9.91</v>
          </cell>
          <cell r="E608" t="str">
            <v>6.44</v>
          </cell>
          <cell r="F608" t="str">
            <v>16.35</v>
          </cell>
        </row>
        <row r="609">
          <cell r="A609" t="str">
            <v>141004</v>
          </cell>
          <cell r="B609" t="str">
            <v>Alvenaria de elevacao em  bloco de concreto de 19cm</v>
          </cell>
          <cell r="C609" t="str">
            <v>m2</v>
          </cell>
          <cell r="D609" t="str">
            <v>13.47</v>
          </cell>
          <cell r="E609" t="str">
            <v>6.77</v>
          </cell>
          <cell r="F609" t="str">
            <v>20.24</v>
          </cell>
        </row>
        <row r="610">
          <cell r="A610" t="str">
            <v>141007</v>
          </cell>
          <cell r="B610" t="str">
            <v>Alvenaria de elevacao em  bloco de concreto aparente de 10cm</v>
          </cell>
          <cell r="C610" t="str">
            <v>m2</v>
          </cell>
          <cell r="D610" t="str">
            <v>9.18</v>
          </cell>
          <cell r="E610" t="str">
            <v>9.40</v>
          </cell>
          <cell r="F610" t="str">
            <v>18.58</v>
          </cell>
        </row>
        <row r="611">
          <cell r="A611" t="str">
            <v>141008</v>
          </cell>
          <cell r="B611" t="str">
            <v>Alvenaria de elevacao em  bloco de concreto aparente de 15cm</v>
          </cell>
          <cell r="C611" t="str">
            <v>m2</v>
          </cell>
          <cell r="D611" t="str">
            <v>10.82</v>
          </cell>
          <cell r="E611" t="str">
            <v>9.90</v>
          </cell>
          <cell r="F611" t="str">
            <v>20.72</v>
          </cell>
        </row>
        <row r="612">
          <cell r="A612" t="str">
            <v>141009</v>
          </cell>
          <cell r="B612" t="str">
            <v>Alvenaria de elevacao em  bloco de concreto aparente de 20cm</v>
          </cell>
          <cell r="C612" t="str">
            <v>m2</v>
          </cell>
          <cell r="D612" t="str">
            <v>12.57</v>
          </cell>
          <cell r="E612" t="str">
            <v>10.39</v>
          </cell>
          <cell r="F612" t="str">
            <v>22.96</v>
          </cell>
        </row>
        <row r="613">
          <cell r="A613" t="str">
            <v>141100</v>
          </cell>
          <cell r="B613" t="str">
            <v>Alvenaria com bloco de concreto estrutural</v>
          </cell>
        </row>
        <row r="614">
          <cell r="A614" t="str">
            <v>141102</v>
          </cell>
          <cell r="B614" t="str">
            <v>Alvenaria de elevacao em  bloco de concreto estrutural de 14cm</v>
          </cell>
          <cell r="C614" t="str">
            <v>m2</v>
          </cell>
          <cell r="D614" t="str">
            <v>11.47</v>
          </cell>
          <cell r="E614" t="str">
            <v>6.44</v>
          </cell>
          <cell r="F614" t="str">
            <v>17.91</v>
          </cell>
        </row>
        <row r="615">
          <cell r="A615" t="str">
            <v>141106</v>
          </cell>
          <cell r="B615" t="str">
            <v>Alvenaria de elevacao em  bloco de concreto estrutural de 19cm</v>
          </cell>
          <cell r="C615" t="str">
            <v>m2</v>
          </cell>
          <cell r="D615" t="str">
            <v>15.10</v>
          </cell>
          <cell r="E615" t="str">
            <v>6.77</v>
          </cell>
          <cell r="F615" t="str">
            <v>21.87</v>
          </cell>
        </row>
        <row r="616">
          <cell r="A616" t="str">
            <v>141500</v>
          </cell>
          <cell r="B616" t="str">
            <v>Alvenaria de concreto celular</v>
          </cell>
        </row>
        <row r="617">
          <cell r="A617" t="str">
            <v>141502</v>
          </cell>
          <cell r="B617" t="str">
            <v>Alvenaria em  chapas de concreto celular armada de 7cm</v>
          </cell>
          <cell r="C617" t="str">
            <v>m2</v>
          </cell>
          <cell r="D617" t="str">
            <v>30.00</v>
          </cell>
          <cell r="E617" t="str">
            <v>3.15</v>
          </cell>
          <cell r="F617" t="str">
            <v>33.15</v>
          </cell>
        </row>
        <row r="618">
          <cell r="A618" t="str">
            <v>141504</v>
          </cell>
          <cell r="B618" t="str">
            <v>Alvenaria em  chapas de concreto celular armada de 10cm</v>
          </cell>
          <cell r="C618" t="str">
            <v>m2</v>
          </cell>
          <cell r="D618" t="str">
            <v>36.68</v>
          </cell>
          <cell r="E618" t="str">
            <v>3.79</v>
          </cell>
          <cell r="F618" t="str">
            <v>40.47</v>
          </cell>
        </row>
        <row r="619">
          <cell r="A619" t="str">
            <v>141506</v>
          </cell>
          <cell r="B619" t="str">
            <v>Alvenaria em  bloco de concreto celular de 10 cm</v>
          </cell>
          <cell r="C619" t="str">
            <v>m2</v>
          </cell>
          <cell r="D619" t="str">
            <v>11.49</v>
          </cell>
          <cell r="E619" t="str">
            <v>3.97</v>
          </cell>
          <cell r="F619" t="str">
            <v>15.46</v>
          </cell>
        </row>
        <row r="620">
          <cell r="A620" t="str">
            <v>141510</v>
          </cell>
          <cell r="B620" t="str">
            <v>Alvenaria em  bloco de concreto celular de 12,5cm</v>
          </cell>
          <cell r="C620" t="str">
            <v>m2</v>
          </cell>
          <cell r="D620" t="str">
            <v>16.77</v>
          </cell>
          <cell r="E620" t="str">
            <v>3.97</v>
          </cell>
          <cell r="F620" t="str">
            <v>20.74</v>
          </cell>
        </row>
        <row r="621">
          <cell r="A621" t="str">
            <v>141512</v>
          </cell>
          <cell r="B621" t="str">
            <v>Alvenaria em  bloco de concreto celular de 15cm</v>
          </cell>
          <cell r="C621" t="str">
            <v>m2</v>
          </cell>
          <cell r="D621" t="str">
            <v>20.49</v>
          </cell>
          <cell r="E621" t="str">
            <v>4.14</v>
          </cell>
          <cell r="F621" t="str">
            <v>24.63</v>
          </cell>
        </row>
        <row r="622">
          <cell r="A622" t="str">
            <v>141514</v>
          </cell>
          <cell r="B622" t="str">
            <v>Alvenaria em  bloco de concreto celular de 20cm</v>
          </cell>
          <cell r="C622" t="str">
            <v>m2</v>
          </cell>
          <cell r="D622" t="str">
            <v>27.42</v>
          </cell>
          <cell r="E622" t="str">
            <v>4.14</v>
          </cell>
          <cell r="F622" t="str">
            <v>31.56</v>
          </cell>
        </row>
        <row r="623">
          <cell r="A623" t="str">
            <v>142000</v>
          </cell>
          <cell r="B623" t="str">
            <v>Pecas moldadas no local (vergas, pilaretes,etc)</v>
          </cell>
        </row>
        <row r="624">
          <cell r="A624" t="str">
            <v>142001</v>
          </cell>
          <cell r="B624" t="str">
            <v>Vergas, contravergas e pilares de concreto armado</v>
          </cell>
          <cell r="C624" t="str">
            <v>m3</v>
          </cell>
          <cell r="D624" t="str">
            <v>114.21</v>
          </cell>
          <cell r="E624" t="str">
            <v>123.17</v>
          </cell>
          <cell r="F624" t="str">
            <v>237.38</v>
          </cell>
        </row>
        <row r="625">
          <cell r="A625" t="str">
            <v>142500</v>
          </cell>
          <cell r="B625" t="str">
            <v>Alvenaria e fechamento com vidro</v>
          </cell>
        </row>
        <row r="626">
          <cell r="A626" t="str">
            <v>142502</v>
          </cell>
          <cell r="B626" t="str">
            <v>Alvenaria em  bloco de vidro</v>
          </cell>
          <cell r="C626" t="str">
            <v>m2</v>
          </cell>
          <cell r="D626" t="str">
            <v>199.34</v>
          </cell>
          <cell r="E626" t="str">
            <v>17.03</v>
          </cell>
          <cell r="F626" t="str">
            <v>216.37</v>
          </cell>
        </row>
        <row r="627">
          <cell r="A627" t="str">
            <v>142504</v>
          </cell>
          <cell r="B627" t="str">
            <v>Alvenaria em  bloco de vidro e armacao</v>
          </cell>
          <cell r="C627" t="str">
            <v>m2</v>
          </cell>
          <cell r="D627" t="str">
            <v>199.73</v>
          </cell>
          <cell r="E627" t="str">
            <v>17.03</v>
          </cell>
          <cell r="F627" t="str">
            <v>216.76</v>
          </cell>
        </row>
        <row r="628">
          <cell r="A628" t="str">
            <v>142506</v>
          </cell>
          <cell r="B628" t="str">
            <v>Alvenaria em  bloco de vidro ventilacao e armacao</v>
          </cell>
          <cell r="C628" t="str">
            <v>m2</v>
          </cell>
          <cell r="D628" t="str">
            <v>90.98</v>
          </cell>
          <cell r="E628" t="str">
            <v>17.03</v>
          </cell>
          <cell r="F628" t="str">
            <v>108.01</v>
          </cell>
        </row>
        <row r="629">
          <cell r="A629" t="str">
            <v>142800</v>
          </cell>
          <cell r="B629" t="str">
            <v>Elementos vazados (concreto, ceramica e vidros)</v>
          </cell>
        </row>
        <row r="630">
          <cell r="A630" t="str">
            <v>142802</v>
          </cell>
          <cell r="B630" t="str">
            <v>Elemento vazado de tijolos ceramicos comum</v>
          </cell>
          <cell r="C630" t="str">
            <v>m2</v>
          </cell>
          <cell r="D630" t="str">
            <v>7.36</v>
          </cell>
          <cell r="E630" t="str">
            <v>13.39</v>
          </cell>
          <cell r="F630" t="str">
            <v>20.75</v>
          </cell>
        </row>
        <row r="631">
          <cell r="A631" t="str">
            <v>142804</v>
          </cell>
          <cell r="B631" t="str">
            <v>Elemento vazado NEO REX no. 17a - 30x30x10</v>
          </cell>
          <cell r="C631" t="str">
            <v>m2</v>
          </cell>
          <cell r="D631" t="str">
            <v>17.89</v>
          </cell>
          <cell r="E631" t="str">
            <v>11.74</v>
          </cell>
          <cell r="F631" t="str">
            <v>29.63</v>
          </cell>
        </row>
        <row r="632">
          <cell r="A632" t="str">
            <v>142806</v>
          </cell>
          <cell r="B632" t="str">
            <v>Elemento vazado NEO REX no. 59 - 40x10x10 (aletas)</v>
          </cell>
          <cell r="C632" t="str">
            <v>m2</v>
          </cell>
          <cell r="D632" t="str">
            <v>25.50</v>
          </cell>
          <cell r="E632" t="str">
            <v>11.74</v>
          </cell>
          <cell r="F632" t="str">
            <v>37.24</v>
          </cell>
        </row>
        <row r="633">
          <cell r="A633" t="str">
            <v>142810</v>
          </cell>
          <cell r="B633" t="str">
            <v>Veneziana de vidro tipo CAPELINHA</v>
          </cell>
          <cell r="C633" t="str">
            <v>m2</v>
          </cell>
          <cell r="D633" t="str">
            <v>141.62</v>
          </cell>
          <cell r="E633" t="str">
            <v>25.55</v>
          </cell>
          <cell r="F633" t="str">
            <v>167.17</v>
          </cell>
        </row>
        <row r="634">
          <cell r="A634" t="str">
            <v>142812</v>
          </cell>
          <cell r="B634" t="str">
            <v>Veneziana de vidro tipo RIO</v>
          </cell>
          <cell r="C634" t="str">
            <v>m2</v>
          </cell>
          <cell r="D634" t="str">
            <v>126.62</v>
          </cell>
          <cell r="E634" t="str">
            <v>25.55</v>
          </cell>
          <cell r="F634" t="str">
            <v>152.17</v>
          </cell>
        </row>
        <row r="635">
          <cell r="A635" t="str">
            <v>142814</v>
          </cell>
          <cell r="B635" t="str">
            <v>Veneziana de vidro tipo IBRAVIR</v>
          </cell>
          <cell r="C635" t="str">
            <v>m2</v>
          </cell>
          <cell r="D635" t="str">
            <v>129.76</v>
          </cell>
          <cell r="E635" t="str">
            <v>17.03</v>
          </cell>
          <cell r="F635" t="str">
            <v>146.79</v>
          </cell>
        </row>
        <row r="636">
          <cell r="A636" t="str">
            <v>143000</v>
          </cell>
          <cell r="B636" t="str">
            <v>Divisoria</v>
          </cell>
        </row>
        <row r="637">
          <cell r="A637" t="str">
            <v>143002</v>
          </cell>
          <cell r="B637" t="str">
            <v>Divisoria em  placas revestida em  granilite com 3cm</v>
          </cell>
          <cell r="C637" t="str">
            <v>m2</v>
          </cell>
          <cell r="D637" t="str">
            <v>61.96</v>
          </cell>
          <cell r="E637" t="str">
            <v>8.36</v>
          </cell>
          <cell r="F637" t="str">
            <v>70.32</v>
          </cell>
        </row>
        <row r="638">
          <cell r="A638" t="str">
            <v>143003</v>
          </cell>
          <cell r="B638" t="str">
            <v>Divisoria em  placas revestida em  granilite com 5cm</v>
          </cell>
          <cell r="C638" t="str">
            <v>m2</v>
          </cell>
          <cell r="D638" t="str">
            <v>69.52</v>
          </cell>
          <cell r="E638" t="str">
            <v>8.36</v>
          </cell>
          <cell r="F638" t="str">
            <v>77.88</v>
          </cell>
        </row>
        <row r="639">
          <cell r="A639" t="str">
            <v>143008</v>
          </cell>
          <cell r="B639" t="str">
            <v>Divisao para mictorio em  placas de marmore branco com 3cm</v>
          </cell>
          <cell r="C639" t="str">
            <v>m2</v>
          </cell>
          <cell r="D639" t="str">
            <v>68.44</v>
          </cell>
          <cell r="E639" t="str">
            <v>25.77</v>
          </cell>
          <cell r="F639" t="str">
            <v>94.21</v>
          </cell>
        </row>
        <row r="640">
          <cell r="A640" t="str">
            <v>143010</v>
          </cell>
          <cell r="B640" t="str">
            <v>Divisoria cega tipo DIVILUX acabamento alquidico com 3,5cm</v>
          </cell>
          <cell r="C640" t="str">
            <v>m2</v>
          </cell>
          <cell r="D640" t="str">
            <v>34.33</v>
          </cell>
          <cell r="E640" t="str">
            <v>0.00</v>
          </cell>
          <cell r="F640" t="str">
            <v>34.33</v>
          </cell>
        </row>
        <row r="641">
          <cell r="A641" t="str">
            <v>143500</v>
          </cell>
          <cell r="B641" t="str">
            <v>Alvenaria de pedra</v>
          </cell>
        </row>
        <row r="642">
          <cell r="A642" t="str">
            <v>143501</v>
          </cell>
          <cell r="B642" t="str">
            <v>Alvenaria de pedra aparelhada</v>
          </cell>
          <cell r="C642" t="str">
            <v>m3</v>
          </cell>
          <cell r="D642" t="str">
            <v>32.16</v>
          </cell>
          <cell r="E642" t="str">
            <v>39.28</v>
          </cell>
          <cell r="F642" t="str">
            <v>71.44</v>
          </cell>
        </row>
        <row r="643">
          <cell r="A643">
            <v>144000</v>
          </cell>
          <cell r="B643" t="str">
            <v>Reparos, conservacoes e complementos</v>
          </cell>
        </row>
        <row r="644">
          <cell r="A644" t="str">
            <v>144002</v>
          </cell>
          <cell r="B644" t="str">
            <v>Recolocacao de divisorias em  chapas entarugada</v>
          </cell>
          <cell r="C644" t="str">
            <v>m2</v>
          </cell>
          <cell r="D644" t="str">
            <v>0.29</v>
          </cell>
          <cell r="E644" t="str">
            <v>16.33</v>
          </cell>
          <cell r="F644" t="str">
            <v>16.62</v>
          </cell>
        </row>
        <row r="645">
          <cell r="A645" t="str">
            <v>144004</v>
          </cell>
          <cell r="B645" t="str">
            <v>Recolocacao de divisorias em  chapa com montantes metalicas</v>
          </cell>
          <cell r="C645" t="str">
            <v>m2</v>
          </cell>
          <cell r="D645" t="str">
            <v>0.00</v>
          </cell>
          <cell r="E645" t="str">
            <v>6.53</v>
          </cell>
          <cell r="F645" t="str">
            <v>6.53</v>
          </cell>
        </row>
        <row r="646">
          <cell r="A646" t="str">
            <v>150000</v>
          </cell>
          <cell r="B646" t="str">
            <v>Estrutura  em  madeira, ferro, aluminio e concreto</v>
          </cell>
        </row>
        <row r="647">
          <cell r="A647" t="str">
            <v>150100</v>
          </cell>
          <cell r="B647" t="str">
            <v>Estrutura em madeira para cobertura</v>
          </cell>
        </row>
        <row r="648">
          <cell r="A648" t="str">
            <v>150101</v>
          </cell>
          <cell r="B648" t="str">
            <v>Estrutura madeira tesourada, telhas ceramicas - vaos ate 7.00m</v>
          </cell>
          <cell r="C648" t="str">
            <v>m2</v>
          </cell>
          <cell r="D648" t="str">
            <v>8.88</v>
          </cell>
          <cell r="E648" t="str">
            <v>8.16</v>
          </cell>
          <cell r="F648" t="str">
            <v>17.04</v>
          </cell>
        </row>
        <row r="649">
          <cell r="A649" t="str">
            <v>150102</v>
          </cell>
          <cell r="B649" t="str">
            <v>Estrutura madeira tesourada, telhas ceramicas - vaos de 7.01 a 10.00m</v>
          </cell>
          <cell r="C649" t="str">
            <v>m2</v>
          </cell>
          <cell r="D649" t="str">
            <v>9.50</v>
          </cell>
          <cell r="E649" t="str">
            <v>8.47</v>
          </cell>
          <cell r="F649" t="str">
            <v>17.97</v>
          </cell>
        </row>
        <row r="650">
          <cell r="A650" t="str">
            <v>150103</v>
          </cell>
          <cell r="B650" t="str">
            <v>Estrutura madeira tesourada, telhas ceramicas - vaos de 10.01 a 13.00m</v>
          </cell>
          <cell r="C650" t="str">
            <v>m2</v>
          </cell>
          <cell r="D650" t="str">
            <v>10.13</v>
          </cell>
          <cell r="E650" t="str">
            <v>8.80</v>
          </cell>
          <cell r="F650" t="str">
            <v>18.93</v>
          </cell>
        </row>
        <row r="651">
          <cell r="A651" t="str">
            <v>150104</v>
          </cell>
          <cell r="B651" t="str">
            <v>Estrutura madeira tesourada, telhas ceramicas - vaos de 13.01 a 18.00m</v>
          </cell>
          <cell r="C651" t="str">
            <v>m2</v>
          </cell>
          <cell r="D651" t="str">
            <v>11.10</v>
          </cell>
          <cell r="E651" t="str">
            <v>9.44</v>
          </cell>
          <cell r="F651" t="str">
            <v>20.54</v>
          </cell>
        </row>
        <row r="652">
          <cell r="A652" t="str">
            <v>150111</v>
          </cell>
          <cell r="B652" t="str">
            <v>Estrutura madeira tesourada, telhas perfil ondulado - vaos ate 7.00m</v>
          </cell>
          <cell r="C652" t="str">
            <v>m2</v>
          </cell>
          <cell r="D652" t="str">
            <v>6.31</v>
          </cell>
          <cell r="E652" t="str">
            <v>6.17</v>
          </cell>
          <cell r="F652" t="str">
            <v>12.48</v>
          </cell>
        </row>
        <row r="653">
          <cell r="A653" t="str">
            <v>150112</v>
          </cell>
          <cell r="B653" t="str">
            <v>Estrutura madeira tesourada, telhas perfil ondulado - vaos 7.01 a 10.00m</v>
          </cell>
          <cell r="C653" t="str">
            <v>m2</v>
          </cell>
          <cell r="D653" t="str">
            <v>6.94</v>
          </cell>
          <cell r="E653" t="str">
            <v>6.53</v>
          </cell>
          <cell r="F653" t="str">
            <v>13.47</v>
          </cell>
        </row>
        <row r="654">
          <cell r="A654" t="str">
            <v>150113</v>
          </cell>
          <cell r="B654" t="str">
            <v>Estrutura madeira tesourada, telhas perfil ondulado - vaos 10.01 a 13.00m</v>
          </cell>
          <cell r="C654" t="str">
            <v>m2</v>
          </cell>
          <cell r="D654" t="str">
            <v>7.57</v>
          </cell>
          <cell r="E654" t="str">
            <v>6.84</v>
          </cell>
          <cell r="F654" t="str">
            <v>14.41</v>
          </cell>
        </row>
        <row r="655">
          <cell r="A655" t="str">
            <v>150114</v>
          </cell>
          <cell r="B655" t="str">
            <v>Estrutura madeira tesourada, telhas perfil ondulado - vaos 13.01 a 18.00m</v>
          </cell>
          <cell r="C655" t="str">
            <v>m2</v>
          </cell>
          <cell r="D655" t="str">
            <v>8.25</v>
          </cell>
          <cell r="E655" t="str">
            <v>7.48</v>
          </cell>
          <cell r="F655" t="str">
            <v>15.73</v>
          </cell>
        </row>
        <row r="656">
          <cell r="A656" t="str">
            <v>150121</v>
          </cell>
          <cell r="B656" t="str">
            <v>Estrutura pontaletada para telhas ceramicas</v>
          </cell>
          <cell r="C656" t="str">
            <v>m2</v>
          </cell>
          <cell r="D656" t="str">
            <v>6.27</v>
          </cell>
          <cell r="E656" t="str">
            <v>7.81</v>
          </cell>
          <cell r="F656" t="str">
            <v>14.08</v>
          </cell>
        </row>
        <row r="657">
          <cell r="A657" t="str">
            <v>150122</v>
          </cell>
          <cell r="B657" t="str">
            <v>Estrutura pontaletada para telhas onduladas</v>
          </cell>
          <cell r="C657" t="str">
            <v>m2</v>
          </cell>
          <cell r="D657" t="str">
            <v>4.68</v>
          </cell>
          <cell r="E657" t="str">
            <v>5.84</v>
          </cell>
          <cell r="F657" t="str">
            <v>10.52</v>
          </cell>
        </row>
        <row r="658">
          <cell r="A658" t="str">
            <v>150131</v>
          </cell>
          <cell r="B658" t="str">
            <v>Estrutura em  tercas para telhas ceramicas</v>
          </cell>
          <cell r="C658" t="str">
            <v>m2</v>
          </cell>
          <cell r="D658" t="str">
            <v>4.87</v>
          </cell>
          <cell r="E658" t="str">
            <v>4.21</v>
          </cell>
          <cell r="F658" t="str">
            <v>9.08</v>
          </cell>
        </row>
        <row r="659">
          <cell r="A659" t="str">
            <v>150132</v>
          </cell>
          <cell r="B659" t="str">
            <v>Estrutura em  tercas para telhas perfil qualquer</v>
          </cell>
          <cell r="C659" t="str">
            <v>m2</v>
          </cell>
          <cell r="D659" t="str">
            <v>1.76</v>
          </cell>
          <cell r="E659" t="str">
            <v>0.81</v>
          </cell>
          <cell r="F659" t="str">
            <v>2.57</v>
          </cell>
        </row>
        <row r="660">
          <cell r="A660" t="str">
            <v>150133</v>
          </cell>
          <cell r="B660" t="str">
            <v>Estrutura em  tercas para telhas perfil trapezoidais</v>
          </cell>
          <cell r="C660" t="str">
            <v>m2</v>
          </cell>
          <cell r="D660" t="str">
            <v>1.11</v>
          </cell>
          <cell r="E660" t="str">
            <v>0.81</v>
          </cell>
          <cell r="F660" t="str">
            <v>1.92</v>
          </cell>
        </row>
        <row r="661">
          <cell r="A661" t="str">
            <v>150300</v>
          </cell>
          <cell r="B661" t="str">
            <v>Estrutura em  aco</v>
          </cell>
        </row>
        <row r="662">
          <cell r="A662" t="str">
            <v>150301</v>
          </cell>
          <cell r="B662" t="str">
            <v>Fornecimento de material para estrutura metalica em  aco comum</v>
          </cell>
          <cell r="C662" t="str">
            <v>kg</v>
          </cell>
          <cell r="D662" t="str">
            <v>1.90</v>
          </cell>
          <cell r="E662" t="str">
            <v>0.00</v>
          </cell>
          <cell r="F662" t="str">
            <v>1.90</v>
          </cell>
        </row>
        <row r="663">
          <cell r="A663" t="str">
            <v>150302</v>
          </cell>
          <cell r="B663" t="str">
            <v>Beneficiamento e montagem de estrutura metalica em  aco comum</v>
          </cell>
          <cell r="C663" t="str">
            <v>kg</v>
          </cell>
          <cell r="D663" t="str">
            <v>1.23</v>
          </cell>
          <cell r="E663" t="str">
            <v>0.00</v>
          </cell>
          <cell r="F663" t="str">
            <v>1.23</v>
          </cell>
        </row>
        <row r="664">
          <cell r="A664" t="str">
            <v>152000</v>
          </cell>
          <cell r="B664" t="str">
            <v>Reparos, conservacoes e complementos</v>
          </cell>
        </row>
        <row r="665">
          <cell r="A665" t="str">
            <v>152002</v>
          </cell>
          <cell r="B665" t="str">
            <v>Fornecimento de pecas diversas para estrutura em  madeira</v>
          </cell>
          <cell r="C665" t="str">
            <v>m3</v>
          </cell>
          <cell r="D665" t="str">
            <v>286.38</v>
          </cell>
          <cell r="E665" t="str">
            <v>293.97</v>
          </cell>
          <cell r="F665" t="str">
            <v>580.35</v>
          </cell>
        </row>
        <row r="666">
          <cell r="A666" t="str">
            <v>152004</v>
          </cell>
          <cell r="B666" t="str">
            <v>Recolocacao de pecas lineares em  madeira com secao ate 60cm2</v>
          </cell>
          <cell r="C666" t="str">
            <v>m</v>
          </cell>
          <cell r="D666" t="str">
            <v>0.01</v>
          </cell>
          <cell r="E666" t="str">
            <v>0.88</v>
          </cell>
          <cell r="F666" t="str">
            <v>0.89</v>
          </cell>
        </row>
        <row r="667">
          <cell r="A667" t="str">
            <v>152006</v>
          </cell>
          <cell r="B667" t="str">
            <v>Recolocacao de pecas lineares em  madeira com secao superior a 60cm2</v>
          </cell>
          <cell r="C667" t="str">
            <v>m</v>
          </cell>
          <cell r="D667" t="str">
            <v>0.03</v>
          </cell>
          <cell r="E667" t="str">
            <v>2.38</v>
          </cell>
          <cell r="F667" t="str">
            <v>2.41</v>
          </cell>
        </row>
        <row r="668">
          <cell r="A668" t="str">
            <v>160000</v>
          </cell>
          <cell r="B668" t="str">
            <v>Telhamento e protecao</v>
          </cell>
        </row>
        <row r="669">
          <cell r="A669" t="str">
            <v>160100</v>
          </cell>
          <cell r="B669" t="str">
            <v>Telhamento em  aluminio</v>
          </cell>
        </row>
        <row r="670">
          <cell r="A670" t="str">
            <v>160104</v>
          </cell>
          <cell r="B670" t="str">
            <v>Telhamento em  aluminio natural perfil ondulado de  0,70mm</v>
          </cell>
          <cell r="C670" t="str">
            <v>m2</v>
          </cell>
          <cell r="D670" t="str">
            <v>13.22</v>
          </cell>
          <cell r="E670" t="str">
            <v>2.58</v>
          </cell>
          <cell r="F670" t="str">
            <v>15.80</v>
          </cell>
        </row>
        <row r="671">
          <cell r="A671" t="str">
            <v>160106</v>
          </cell>
          <cell r="B671" t="str">
            <v>Telhamento em  aluminio natural perfil trapezoidal de  0,50mm</v>
          </cell>
          <cell r="C671" t="str">
            <v>m2</v>
          </cell>
          <cell r="D671" t="str">
            <v>7.36</v>
          </cell>
          <cell r="E671" t="str">
            <v>2.58</v>
          </cell>
          <cell r="F671" t="str">
            <v>9.94</v>
          </cell>
        </row>
        <row r="672">
          <cell r="A672" t="str">
            <v>160130</v>
          </cell>
          <cell r="B672" t="str">
            <v>Cumeeira aluminio natural perfil ondulado de 0,80mm</v>
          </cell>
          <cell r="C672" t="str">
            <v>m</v>
          </cell>
          <cell r="D672" t="str">
            <v>9.58</v>
          </cell>
          <cell r="E672" t="str">
            <v>1.28</v>
          </cell>
          <cell r="F672" t="str">
            <v>10.86</v>
          </cell>
        </row>
        <row r="673">
          <cell r="A673" t="str">
            <v>160132</v>
          </cell>
          <cell r="B673" t="str">
            <v>Cumeeira-shed aluminio natural perfil ondulado de 0,80mm e aba de 200mm</v>
          </cell>
          <cell r="C673" t="str">
            <v>m</v>
          </cell>
          <cell r="D673" t="str">
            <v>8.19</v>
          </cell>
          <cell r="E673" t="str">
            <v>1.28</v>
          </cell>
          <cell r="F673" t="str">
            <v>9.47</v>
          </cell>
        </row>
        <row r="674">
          <cell r="A674" t="str">
            <v>160134</v>
          </cell>
          <cell r="B674" t="str">
            <v>Cumeeira aluminio natural perfil trapezoidal de 0,80mm</v>
          </cell>
          <cell r="C674" t="str">
            <v>m</v>
          </cell>
          <cell r="D674" t="str">
            <v>6.78</v>
          </cell>
          <cell r="E674" t="str">
            <v>0.75</v>
          </cell>
          <cell r="F674" t="str">
            <v>7.53</v>
          </cell>
        </row>
        <row r="675">
          <cell r="A675" t="str">
            <v>160200</v>
          </cell>
          <cell r="B675" t="str">
            <v>Telhamento em  barro</v>
          </cell>
        </row>
        <row r="676">
          <cell r="A676" t="str">
            <v>160202</v>
          </cell>
          <cell r="B676" t="str">
            <v>Telhas de barro tipo FRANCESA</v>
          </cell>
          <cell r="C676" t="str">
            <v>m2</v>
          </cell>
          <cell r="D676" t="str">
            <v>5.28</v>
          </cell>
          <cell r="E676" t="str">
            <v>4.67</v>
          </cell>
          <cell r="F676" t="str">
            <v>9.95</v>
          </cell>
        </row>
        <row r="677">
          <cell r="A677" t="str">
            <v>160204</v>
          </cell>
          <cell r="B677" t="str">
            <v>Telhas de barro COLONIAL/PAULISTINHA</v>
          </cell>
          <cell r="C677" t="str">
            <v>m2</v>
          </cell>
          <cell r="D677" t="str">
            <v>8.70</v>
          </cell>
          <cell r="E677" t="str">
            <v>8.12</v>
          </cell>
          <cell r="F677" t="str">
            <v>16.82</v>
          </cell>
        </row>
        <row r="678">
          <cell r="A678" t="str">
            <v>160206</v>
          </cell>
          <cell r="B678" t="str">
            <v>Telhas de barro tipo PLAN</v>
          </cell>
          <cell r="C678" t="str">
            <v>m2</v>
          </cell>
          <cell r="D678" t="str">
            <v>6.48</v>
          </cell>
          <cell r="E678" t="str">
            <v>7.01</v>
          </cell>
          <cell r="F678" t="str">
            <v>13.49</v>
          </cell>
        </row>
        <row r="679">
          <cell r="A679" t="str">
            <v>160212</v>
          </cell>
          <cell r="B679" t="str">
            <v>Embocamento de beiral em  telhas de barro</v>
          </cell>
          <cell r="C679" t="str">
            <v>m</v>
          </cell>
          <cell r="D679" t="str">
            <v>0.13</v>
          </cell>
          <cell r="E679" t="str">
            <v>2.05</v>
          </cell>
          <cell r="F679" t="str">
            <v>2.18</v>
          </cell>
        </row>
        <row r="680">
          <cell r="A680" t="str">
            <v>160222</v>
          </cell>
          <cell r="B680" t="str">
            <v>Cumeeira e espigao de barro embocados tipo FRANCESA</v>
          </cell>
          <cell r="C680" t="str">
            <v>m</v>
          </cell>
          <cell r="D680" t="str">
            <v>3.03</v>
          </cell>
          <cell r="E680" t="str">
            <v>2.56</v>
          </cell>
          <cell r="F680" t="str">
            <v>5.59</v>
          </cell>
        </row>
        <row r="681">
          <cell r="A681" t="str">
            <v>160224</v>
          </cell>
          <cell r="B681" t="str">
            <v>Cumeeira e espigao de barro embocados tipo PAULISTINHA</v>
          </cell>
          <cell r="C681" t="str">
            <v>m</v>
          </cell>
          <cell r="D681" t="str">
            <v>3.03</v>
          </cell>
          <cell r="E681" t="str">
            <v>2.56</v>
          </cell>
          <cell r="F681" t="str">
            <v>5.59</v>
          </cell>
        </row>
        <row r="682">
          <cell r="A682" t="str">
            <v>160226</v>
          </cell>
          <cell r="B682" t="str">
            <v>Cumeeira e espigao de barro embocados tipo PLAN</v>
          </cell>
          <cell r="C682" t="str">
            <v>m</v>
          </cell>
          <cell r="D682" t="str">
            <v>1.99</v>
          </cell>
          <cell r="E682" t="str">
            <v>2.56</v>
          </cell>
          <cell r="F682" t="str">
            <v>4.55</v>
          </cell>
        </row>
        <row r="683">
          <cell r="A683" t="str">
            <v>160400</v>
          </cell>
          <cell r="B683" t="str">
            <v>Telhamento em  F'C', perfil ondulado, maxiplac ou modulado</v>
          </cell>
        </row>
        <row r="684">
          <cell r="A684" t="str">
            <v>160401</v>
          </cell>
          <cell r="B684" t="str">
            <v>Telhamento em  F'C' - perfil ondulado de 6mm</v>
          </cell>
          <cell r="C684" t="str">
            <v>m2</v>
          </cell>
          <cell r="D684" t="str">
            <v>7.26</v>
          </cell>
          <cell r="E684" t="str">
            <v>2.58</v>
          </cell>
          <cell r="F684" t="str">
            <v>9.84</v>
          </cell>
        </row>
        <row r="685">
          <cell r="A685" t="str">
            <v>160402</v>
          </cell>
          <cell r="B685" t="str">
            <v>Telhamento em  F'C' - perfil ondulado de 8mm</v>
          </cell>
          <cell r="C685" t="str">
            <v>m2</v>
          </cell>
          <cell r="D685" t="str">
            <v>9.36</v>
          </cell>
          <cell r="E685" t="str">
            <v>2.58</v>
          </cell>
          <cell r="F685" t="str">
            <v>11.94</v>
          </cell>
        </row>
        <row r="686">
          <cell r="A686" t="str">
            <v>160403</v>
          </cell>
          <cell r="B686" t="str">
            <v>Chapa para claraboia em  F'C' - perfil ondulado</v>
          </cell>
          <cell r="C686" t="str">
            <v>un</v>
          </cell>
          <cell r="D686" t="str">
            <v>28.13</v>
          </cell>
          <cell r="E686" t="str">
            <v>3.26</v>
          </cell>
          <cell r="F686" t="str">
            <v>31.39</v>
          </cell>
        </row>
        <row r="687">
          <cell r="A687" t="str">
            <v>160404</v>
          </cell>
          <cell r="B687" t="str">
            <v>Arestas em  F'C' - perfil ondulado</v>
          </cell>
          <cell r="C687" t="str">
            <v>m</v>
          </cell>
          <cell r="D687" t="str">
            <v>18.71</v>
          </cell>
          <cell r="E687" t="str">
            <v>1.28</v>
          </cell>
          <cell r="F687" t="str">
            <v>19.99</v>
          </cell>
        </row>
        <row r="688">
          <cell r="A688" t="str">
            <v>160405</v>
          </cell>
          <cell r="B688" t="str">
            <v>Cumeeira normal em  F'C' - perfil ondulado</v>
          </cell>
          <cell r="C688" t="str">
            <v>m</v>
          </cell>
          <cell r="D688" t="str">
            <v>14.42</v>
          </cell>
          <cell r="E688" t="str">
            <v>1.28</v>
          </cell>
          <cell r="F688" t="str">
            <v>15.70</v>
          </cell>
        </row>
        <row r="689">
          <cell r="A689" t="str">
            <v>160406</v>
          </cell>
          <cell r="B689" t="str">
            <v>Cumeeira articulada em  F'C' - perfil ondulado</v>
          </cell>
          <cell r="C689" t="str">
            <v>m</v>
          </cell>
          <cell r="D689" t="str">
            <v>19.79</v>
          </cell>
          <cell r="E689" t="str">
            <v>1.28</v>
          </cell>
          <cell r="F689" t="str">
            <v>21.07</v>
          </cell>
        </row>
        <row r="690">
          <cell r="A690" t="str">
            <v>160407</v>
          </cell>
          <cell r="B690" t="str">
            <v>Cumeeira shed em  F'C' - perfil ondulado</v>
          </cell>
          <cell r="C690" t="str">
            <v>m</v>
          </cell>
          <cell r="D690" t="str">
            <v>12.11</v>
          </cell>
          <cell r="E690" t="str">
            <v>1.28</v>
          </cell>
          <cell r="F690" t="str">
            <v>13.39</v>
          </cell>
        </row>
        <row r="691">
          <cell r="A691" t="str">
            <v>160408</v>
          </cell>
          <cell r="B691" t="str">
            <v>Espigao normal em  F'C' - perfil ondulado</v>
          </cell>
          <cell r="C691" t="str">
            <v>m</v>
          </cell>
          <cell r="D691" t="str">
            <v>10.73</v>
          </cell>
          <cell r="E691" t="str">
            <v>2.58</v>
          </cell>
          <cell r="F691" t="str">
            <v>13.31</v>
          </cell>
        </row>
        <row r="692">
          <cell r="A692" t="str">
            <v>160420</v>
          </cell>
          <cell r="B692" t="str">
            <v>Telhamento em  F'C' - perfil maxiplac de 6mm</v>
          </cell>
          <cell r="C692" t="str">
            <v>m2</v>
          </cell>
          <cell r="D692" t="str">
            <v>7.57</v>
          </cell>
          <cell r="E692" t="str">
            <v>2.58</v>
          </cell>
          <cell r="F692" t="str">
            <v>10.15</v>
          </cell>
        </row>
        <row r="693">
          <cell r="A693" t="str">
            <v>160421</v>
          </cell>
          <cell r="B693" t="str">
            <v>Telhamento em  F'C' - perfil maxiplac de 8mm</v>
          </cell>
          <cell r="C693" t="str">
            <v>m2</v>
          </cell>
          <cell r="D693" t="str">
            <v>14.75</v>
          </cell>
          <cell r="E693" t="str">
            <v>2.58</v>
          </cell>
          <cell r="F693" t="str">
            <v>17.33</v>
          </cell>
        </row>
        <row r="694">
          <cell r="A694" t="str">
            <v>160424</v>
          </cell>
          <cell r="B694" t="str">
            <v>Placa de ventilacao em  F'C' - perfil maxiplac</v>
          </cell>
          <cell r="C694" t="str">
            <v>un</v>
          </cell>
          <cell r="D694" t="str">
            <v>35.17</v>
          </cell>
          <cell r="E694" t="str">
            <v>3.26</v>
          </cell>
          <cell r="F694" t="str">
            <v>38.43</v>
          </cell>
        </row>
        <row r="695">
          <cell r="A695" t="str">
            <v>160430</v>
          </cell>
          <cell r="B695" t="str">
            <v>Telhamento em  F'C' - perfil modulado</v>
          </cell>
          <cell r="C695" t="str">
            <v>m2</v>
          </cell>
          <cell r="D695" t="str">
            <v>15.67</v>
          </cell>
          <cell r="E695" t="str">
            <v>2.84</v>
          </cell>
          <cell r="F695" t="str">
            <v>18.51</v>
          </cell>
        </row>
        <row r="696">
          <cell r="A696" t="str">
            <v>160432</v>
          </cell>
          <cell r="B696" t="str">
            <v>Cumeeira normal em  F'C' - perfil modulado</v>
          </cell>
          <cell r="C696" t="str">
            <v>m</v>
          </cell>
          <cell r="D696" t="str">
            <v>15.51</v>
          </cell>
          <cell r="E696" t="str">
            <v>1.28</v>
          </cell>
          <cell r="F696" t="str">
            <v>16.79</v>
          </cell>
        </row>
        <row r="697">
          <cell r="A697" t="str">
            <v>160433</v>
          </cell>
          <cell r="B697" t="str">
            <v>Cumeeiras articuladas em  F'C' - perfil modulado</v>
          </cell>
          <cell r="C697" t="str">
            <v>m</v>
          </cell>
          <cell r="D697" t="str">
            <v>24.71</v>
          </cell>
          <cell r="E697" t="str">
            <v>1.28</v>
          </cell>
          <cell r="F697" t="str">
            <v>25.99</v>
          </cell>
        </row>
        <row r="698">
          <cell r="A698" t="str">
            <v>160440</v>
          </cell>
          <cell r="B698" t="str">
            <v>Telhamento em  F'C' - perfil vogatex</v>
          </cell>
          <cell r="C698" t="str">
            <v>m2</v>
          </cell>
          <cell r="D698" t="str">
            <v>5.53</v>
          </cell>
          <cell r="E698" t="str">
            <v>1.65</v>
          </cell>
          <cell r="F698" t="str">
            <v>7.18</v>
          </cell>
        </row>
        <row r="699">
          <cell r="A699" t="str">
            <v>160441</v>
          </cell>
          <cell r="B699" t="str">
            <v>Cumeeira articulada em  F'C' - perfil vogatex</v>
          </cell>
          <cell r="C699" t="str">
            <v>m</v>
          </cell>
          <cell r="D699" t="str">
            <v>1.78</v>
          </cell>
          <cell r="E699" t="str">
            <v>0.77</v>
          </cell>
          <cell r="F699" t="str">
            <v>2.55</v>
          </cell>
        </row>
        <row r="700">
          <cell r="A700" t="str">
            <v>160442</v>
          </cell>
          <cell r="B700" t="str">
            <v>Espigao em  F'C' - perfil vogatex</v>
          </cell>
          <cell r="C700" t="str">
            <v>m</v>
          </cell>
          <cell r="D700" t="str">
            <v>6.63</v>
          </cell>
          <cell r="E700" t="str">
            <v>0.37</v>
          </cell>
          <cell r="F700" t="str">
            <v>7.00</v>
          </cell>
        </row>
        <row r="701">
          <cell r="A701" t="str">
            <v>160500</v>
          </cell>
          <cell r="B701" t="str">
            <v>Telhamento em  F'C', perfil trapezoidal</v>
          </cell>
        </row>
        <row r="702">
          <cell r="A702" t="str">
            <v>160502</v>
          </cell>
          <cell r="B702" t="str">
            <v>Cumeeira articulada em  F'C' - perfil trapezoidal de 49cm</v>
          </cell>
          <cell r="C702" t="str">
            <v>m</v>
          </cell>
          <cell r="D702" t="str">
            <v>25.52</v>
          </cell>
          <cell r="E702" t="str">
            <v>2.67</v>
          </cell>
          <cell r="F702" t="str">
            <v>28.19</v>
          </cell>
        </row>
        <row r="703">
          <cell r="A703" t="str">
            <v>160506</v>
          </cell>
          <cell r="B703" t="str">
            <v>Pingadeira em  F'C' - perfil trapezoidal de 49cm</v>
          </cell>
          <cell r="C703" t="str">
            <v>un</v>
          </cell>
          <cell r="D703" t="str">
            <v>0.09</v>
          </cell>
          <cell r="E703" t="str">
            <v>0.06</v>
          </cell>
          <cell r="F703" t="str">
            <v>0.15</v>
          </cell>
        </row>
        <row r="704">
          <cell r="A704" t="str">
            <v>160508</v>
          </cell>
          <cell r="B704" t="str">
            <v>Placa de ventilacao em  F'C' - perfil trapezoidal de 49cm</v>
          </cell>
          <cell r="C704" t="str">
            <v>un</v>
          </cell>
          <cell r="D704" t="str">
            <v>1.41</v>
          </cell>
          <cell r="E704" t="str">
            <v>1.28</v>
          </cell>
          <cell r="F704" t="str">
            <v>2.69</v>
          </cell>
        </row>
        <row r="705">
          <cell r="A705" t="str">
            <v>160510</v>
          </cell>
          <cell r="B705" t="str">
            <v>Tampao em  F'C'  - perfil trapezoidal de 49cm</v>
          </cell>
          <cell r="C705" t="str">
            <v>un</v>
          </cell>
          <cell r="D705" t="str">
            <v>4.34</v>
          </cell>
          <cell r="E705" t="str">
            <v>0.97</v>
          </cell>
          <cell r="F705" t="str">
            <v>5.31</v>
          </cell>
        </row>
        <row r="706">
          <cell r="A706" t="str">
            <v>160512</v>
          </cell>
          <cell r="B706" t="str">
            <v>Telhamento em  F'C' - perfil trapezoidal de 49cm</v>
          </cell>
          <cell r="C706" t="str">
            <v>m2</v>
          </cell>
          <cell r="D706" t="str">
            <v>18.27</v>
          </cell>
          <cell r="E706" t="str">
            <v>2.58</v>
          </cell>
          <cell r="F706" t="str">
            <v>20.85</v>
          </cell>
        </row>
        <row r="707">
          <cell r="A707" t="str">
            <v>160520</v>
          </cell>
          <cell r="B707" t="str">
            <v>Cumeeira articulada em  F'C' - perfis trapezoidais de 90cm</v>
          </cell>
          <cell r="C707" t="str">
            <v>m</v>
          </cell>
          <cell r="D707" t="str">
            <v>18.36</v>
          </cell>
          <cell r="E707" t="str">
            <v>1.43</v>
          </cell>
          <cell r="F707" t="str">
            <v>19.79</v>
          </cell>
        </row>
        <row r="708">
          <cell r="A708" t="str">
            <v>160522</v>
          </cell>
          <cell r="B708" t="str">
            <v>Cumeeira normal em  F'C' - perfis trapezoidais de 90cm</v>
          </cell>
          <cell r="C708" t="str">
            <v>m</v>
          </cell>
          <cell r="D708" t="str">
            <v>12.66</v>
          </cell>
          <cell r="E708" t="str">
            <v>1.43</v>
          </cell>
          <cell r="F708" t="str">
            <v>14.09</v>
          </cell>
        </row>
        <row r="709">
          <cell r="A709" t="str">
            <v>160524</v>
          </cell>
          <cell r="B709" t="str">
            <v>Placa de ventilacao F'C' - perfis trapezoidais de 90cm</v>
          </cell>
          <cell r="C709" t="str">
            <v>un</v>
          </cell>
          <cell r="D709" t="str">
            <v>1.53</v>
          </cell>
          <cell r="E709" t="str">
            <v>1.28</v>
          </cell>
          <cell r="F709" t="str">
            <v>2.81</v>
          </cell>
        </row>
        <row r="710">
          <cell r="A710" t="str">
            <v>160526</v>
          </cell>
          <cell r="B710" t="str">
            <v>Placa pingadeira em  F'C' - perfil trapezoidal de 90cm</v>
          </cell>
          <cell r="C710" t="str">
            <v>un</v>
          </cell>
          <cell r="D710" t="str">
            <v>5.33</v>
          </cell>
          <cell r="E710" t="str">
            <v>0.64</v>
          </cell>
          <cell r="F710" t="str">
            <v>5.97</v>
          </cell>
        </row>
        <row r="711">
          <cell r="A711" t="str">
            <v>160528</v>
          </cell>
          <cell r="B711" t="str">
            <v>Tampao em  F'C' - perfil trapezoidal de 90cm</v>
          </cell>
          <cell r="C711" t="str">
            <v>un</v>
          </cell>
          <cell r="D711" t="str">
            <v>3.64</v>
          </cell>
          <cell r="E711" t="str">
            <v>0.97</v>
          </cell>
          <cell r="F711" t="str">
            <v>4.61</v>
          </cell>
        </row>
        <row r="712">
          <cell r="A712" t="str">
            <v>160530</v>
          </cell>
          <cell r="B712" t="str">
            <v>Telhamento em  F'C' - perfil trapezoidal de 90cm</v>
          </cell>
          <cell r="C712" t="str">
            <v>m2</v>
          </cell>
          <cell r="D712" t="str">
            <v>12.99</v>
          </cell>
          <cell r="E712" t="str">
            <v>2.58</v>
          </cell>
          <cell r="F712" t="str">
            <v>15.57</v>
          </cell>
        </row>
        <row r="713">
          <cell r="A713" t="str">
            <v>160532</v>
          </cell>
          <cell r="B713" t="str">
            <v>Terminal de aba plana em  F'C' - perfil trapezoidal de 90cm</v>
          </cell>
          <cell r="C713" t="str">
            <v>un</v>
          </cell>
          <cell r="D713" t="str">
            <v>9.37</v>
          </cell>
          <cell r="E713" t="str">
            <v>0.64</v>
          </cell>
          <cell r="F713" t="str">
            <v>10.01</v>
          </cell>
        </row>
        <row r="714">
          <cell r="A714" t="str">
            <v>161000</v>
          </cell>
          <cell r="B714" t="str">
            <v>Telhamento em  madeira</v>
          </cell>
        </row>
        <row r="715">
          <cell r="A715" t="str">
            <v>161200</v>
          </cell>
          <cell r="B715" t="str">
            <v>Telhamento metalico comum</v>
          </cell>
        </row>
        <row r="716">
          <cell r="A716" t="str">
            <v>161202</v>
          </cell>
          <cell r="B716" t="str">
            <v>Telhamento em  aco galvanizado pintada - perfil ondulado esp. 0,5mm</v>
          </cell>
          <cell r="C716" t="str">
            <v>m2</v>
          </cell>
          <cell r="D716" t="str">
            <v>21.90</v>
          </cell>
          <cell r="E716" t="str">
            <v>2.58</v>
          </cell>
          <cell r="F716" t="str">
            <v>24.48</v>
          </cell>
        </row>
        <row r="717">
          <cell r="A717" t="str">
            <v>161204</v>
          </cell>
          <cell r="B717" t="str">
            <v>Telhamento em  aco pintada calandrado - perfil ondulado esp. 0,8mm</v>
          </cell>
          <cell r="C717" t="str">
            <v>m2</v>
          </cell>
          <cell r="D717" t="str">
            <v>34.81</v>
          </cell>
          <cell r="E717" t="str">
            <v>2.58</v>
          </cell>
          <cell r="F717" t="str">
            <v>37.39</v>
          </cell>
        </row>
        <row r="718">
          <cell r="A718" t="str">
            <v>161600</v>
          </cell>
          <cell r="B718" t="str">
            <v>Telhamento em  material sinteticas</v>
          </cell>
        </row>
        <row r="719">
          <cell r="A719" t="str">
            <v>161601</v>
          </cell>
          <cell r="B719" t="str">
            <v>Telhas onduladas de plastico - PVC translucidas</v>
          </cell>
          <cell r="C719" t="str">
            <v>m2</v>
          </cell>
          <cell r="D719" t="str">
            <v>13.88</v>
          </cell>
          <cell r="E719" t="str">
            <v>2.58</v>
          </cell>
          <cell r="F719" t="str">
            <v>16.46</v>
          </cell>
        </row>
        <row r="720">
          <cell r="A720" t="str">
            <v>161602</v>
          </cell>
          <cell r="B720" t="str">
            <v>Telhas onduladas de plastico - de PVC rigido opacas</v>
          </cell>
          <cell r="C720" t="str">
            <v>m2</v>
          </cell>
          <cell r="D720" t="str">
            <v>13.88</v>
          </cell>
          <cell r="E720" t="str">
            <v>2.58</v>
          </cell>
          <cell r="F720" t="str">
            <v>16.46</v>
          </cell>
        </row>
        <row r="721">
          <cell r="A721" t="str">
            <v>161610</v>
          </cell>
          <cell r="B721" t="str">
            <v>Telha de poliester (perfil da trapezoidal aluminio)</v>
          </cell>
          <cell r="C721" t="str">
            <v>m2</v>
          </cell>
          <cell r="D721" t="str">
            <v>16.79</v>
          </cell>
          <cell r="E721" t="str">
            <v>2.58</v>
          </cell>
          <cell r="F721" t="str">
            <v>19.37</v>
          </cell>
        </row>
        <row r="722">
          <cell r="A722" t="str">
            <v>161612</v>
          </cell>
          <cell r="B722" t="str">
            <v>Telha de poliester (perfil da ondulada aluminio)</v>
          </cell>
          <cell r="C722" t="str">
            <v>m2</v>
          </cell>
          <cell r="D722" t="str">
            <v>15.46</v>
          </cell>
          <cell r="E722" t="str">
            <v>2.58</v>
          </cell>
          <cell r="F722" t="str">
            <v>18.04</v>
          </cell>
        </row>
        <row r="723">
          <cell r="A723" t="str">
            <v>161614</v>
          </cell>
          <cell r="B723" t="str">
            <v>Telha de poliester (perfil da ondulada F'C')</v>
          </cell>
          <cell r="C723" t="str">
            <v>m2</v>
          </cell>
          <cell r="D723" t="str">
            <v>15.46</v>
          </cell>
          <cell r="E723" t="str">
            <v>2.58</v>
          </cell>
          <cell r="F723" t="str">
            <v>18.04</v>
          </cell>
        </row>
        <row r="724">
          <cell r="A724" t="str">
            <v>161616</v>
          </cell>
          <cell r="B724" t="str">
            <v>Telha de poliester (perfil trapezoidal 49)</v>
          </cell>
          <cell r="C724" t="str">
            <v>m2</v>
          </cell>
          <cell r="D724" t="str">
            <v>23.24</v>
          </cell>
          <cell r="E724" t="str">
            <v>2.58</v>
          </cell>
          <cell r="F724" t="str">
            <v>25.82</v>
          </cell>
        </row>
        <row r="725">
          <cell r="A725" t="str">
            <v>161618</v>
          </cell>
          <cell r="B725" t="str">
            <v>Telha de poliester (perfil trapezoidal 90)</v>
          </cell>
          <cell r="C725" t="str">
            <v>m2</v>
          </cell>
          <cell r="D725" t="str">
            <v>30.26</v>
          </cell>
          <cell r="E725" t="str">
            <v>2.58</v>
          </cell>
          <cell r="F725" t="str">
            <v>32.84</v>
          </cell>
        </row>
        <row r="726">
          <cell r="A726" t="str">
            <v>161620</v>
          </cell>
          <cell r="B726" t="str">
            <v>Telha de poliester (perfil da maxiplac)</v>
          </cell>
          <cell r="C726" t="str">
            <v>m2</v>
          </cell>
          <cell r="D726" t="str">
            <v>34.07</v>
          </cell>
          <cell r="E726" t="str">
            <v>2.58</v>
          </cell>
          <cell r="F726" t="str">
            <v>36.65</v>
          </cell>
        </row>
        <row r="727">
          <cell r="A727" t="str">
            <v>161622</v>
          </cell>
          <cell r="B727" t="str">
            <v>Telha de poliester (perfil da ondulada aco)</v>
          </cell>
          <cell r="C727" t="str">
            <v>m2</v>
          </cell>
          <cell r="D727" t="str">
            <v>15.46</v>
          </cell>
          <cell r="E727" t="str">
            <v>2.58</v>
          </cell>
          <cell r="F727" t="str">
            <v>18.04</v>
          </cell>
        </row>
        <row r="728">
          <cell r="A728" t="str">
            <v>161624</v>
          </cell>
          <cell r="B728" t="str">
            <v>Telha de poliester (perfil da trapezoidal aco h= ate 40mm)</v>
          </cell>
          <cell r="C728" t="str">
            <v>m2</v>
          </cell>
          <cell r="D728" t="str">
            <v>23.21</v>
          </cell>
          <cell r="E728" t="str">
            <v>2.58</v>
          </cell>
          <cell r="F728" t="str">
            <v>25.79</v>
          </cell>
        </row>
        <row r="729">
          <cell r="A729" t="str">
            <v>161626</v>
          </cell>
          <cell r="B729" t="str">
            <v>Telha de poliester (perfil da trapezoidal aco h= ate 100mm)</v>
          </cell>
          <cell r="C729" t="str">
            <v>m2</v>
          </cell>
          <cell r="D729" t="str">
            <v>28.31</v>
          </cell>
          <cell r="E729" t="str">
            <v>2.58</v>
          </cell>
          <cell r="F729" t="str">
            <v>30.89</v>
          </cell>
        </row>
        <row r="730">
          <cell r="A730" t="str">
            <v>162000</v>
          </cell>
          <cell r="B730" t="str">
            <v>Telhamento em  vidro</v>
          </cell>
        </row>
        <row r="731">
          <cell r="A731" t="str">
            <v>162002</v>
          </cell>
          <cell r="B731" t="str">
            <v>Telhas de vidro para iluminacao tipo FRANCESA</v>
          </cell>
          <cell r="C731" t="str">
            <v>un</v>
          </cell>
          <cell r="D731" t="str">
            <v>7.59</v>
          </cell>
          <cell r="E731" t="str">
            <v>0.64</v>
          </cell>
          <cell r="F731" t="str">
            <v>8.23</v>
          </cell>
        </row>
        <row r="732">
          <cell r="A732" t="str">
            <v>162004</v>
          </cell>
          <cell r="B732" t="str">
            <v>Telhas de vidro para iluminacao tipo COLONIAL/PAULISTINHA</v>
          </cell>
          <cell r="C732" t="str">
            <v>un</v>
          </cell>
          <cell r="D732" t="str">
            <v>7.52</v>
          </cell>
          <cell r="E732" t="str">
            <v>0.64</v>
          </cell>
          <cell r="F732" t="str">
            <v>8.16</v>
          </cell>
        </row>
        <row r="733">
          <cell r="A733" t="str">
            <v>163000</v>
          </cell>
          <cell r="B733" t="str">
            <v>Domos</v>
          </cell>
        </row>
        <row r="734">
          <cell r="A734" t="str">
            <v>163002</v>
          </cell>
          <cell r="B734" t="str">
            <v>Domo de acrilico com caixilho de aluminio</v>
          </cell>
          <cell r="C734" t="str">
            <v>m2</v>
          </cell>
          <cell r="D734" t="str">
            <v>105.80</v>
          </cell>
          <cell r="E734" t="str">
            <v>7.81</v>
          </cell>
          <cell r="F734" t="str">
            <v>113.61</v>
          </cell>
        </row>
        <row r="735">
          <cell r="A735" t="str">
            <v>163200</v>
          </cell>
          <cell r="B735" t="str">
            <v>Painel, chapas e fechamento</v>
          </cell>
        </row>
        <row r="736">
          <cell r="A736" t="str">
            <v>163202</v>
          </cell>
          <cell r="B736" t="str">
            <v>Fechamento com chapa lisa de F'C' com  8mm</v>
          </cell>
          <cell r="C736" t="str">
            <v>m2</v>
          </cell>
          <cell r="D736" t="str">
            <v>25.47</v>
          </cell>
          <cell r="E736" t="str">
            <v>3.26</v>
          </cell>
          <cell r="F736" t="str">
            <v>28.73</v>
          </cell>
        </row>
        <row r="737">
          <cell r="A737" t="str">
            <v>163300</v>
          </cell>
          <cell r="B737" t="str">
            <v>Calhas e rufos</v>
          </cell>
        </row>
        <row r="738">
          <cell r="A738" t="str">
            <v>163302</v>
          </cell>
          <cell r="B738" t="str">
            <v>Calha, rufo, afins em  chapa galvanizada no. 24 - corte 0,33m</v>
          </cell>
          <cell r="C738" t="str">
            <v>m</v>
          </cell>
          <cell r="D738" t="str">
            <v>4.35</v>
          </cell>
          <cell r="E738" t="str">
            <v>7.48</v>
          </cell>
          <cell r="F738" t="str">
            <v>11.83</v>
          </cell>
        </row>
        <row r="739">
          <cell r="A739" t="str">
            <v>163304</v>
          </cell>
          <cell r="B739" t="str">
            <v>Calha, rufo, afins em  chapa galvanizada no. 24 - corte 0,50m</v>
          </cell>
          <cell r="C739" t="str">
            <v>m</v>
          </cell>
          <cell r="D739" t="str">
            <v>6.62</v>
          </cell>
          <cell r="E739" t="str">
            <v>9.51</v>
          </cell>
          <cell r="F739" t="str">
            <v>16.13</v>
          </cell>
        </row>
        <row r="740">
          <cell r="A740" t="str">
            <v>163306</v>
          </cell>
          <cell r="B740" t="str">
            <v>Calha, rufo, afins em  chapa galvanizada no. 24 - corte 1,00m</v>
          </cell>
          <cell r="C740" t="str">
            <v>m</v>
          </cell>
          <cell r="D740" t="str">
            <v>13.23</v>
          </cell>
          <cell r="E740" t="str">
            <v>11.56</v>
          </cell>
          <cell r="F740" t="str">
            <v>24.79</v>
          </cell>
        </row>
        <row r="741">
          <cell r="A741" t="str">
            <v>163308</v>
          </cell>
          <cell r="B741" t="str">
            <v>Calha, rufo, afins em  chapa galvanizada no. 26 - corte 0,33m</v>
          </cell>
          <cell r="C741" t="str">
            <v>m</v>
          </cell>
          <cell r="D741" t="str">
            <v>3.70</v>
          </cell>
          <cell r="E741" t="str">
            <v>7.48</v>
          </cell>
          <cell r="F741" t="str">
            <v>11.18</v>
          </cell>
        </row>
        <row r="742">
          <cell r="A742" t="str">
            <v>163310</v>
          </cell>
          <cell r="B742" t="str">
            <v>Calha, rufo, afins em  chapa galvanizada no. 26 - corte 0,50m</v>
          </cell>
          <cell r="C742" t="str">
            <v>m</v>
          </cell>
          <cell r="D742" t="str">
            <v>5.63</v>
          </cell>
          <cell r="E742" t="str">
            <v>9.51</v>
          </cell>
          <cell r="F742" t="str">
            <v>15.14</v>
          </cell>
        </row>
        <row r="743">
          <cell r="A743" t="str">
            <v>163322</v>
          </cell>
          <cell r="B743" t="str">
            <v>Rufo de F'C' para telha ondulada</v>
          </cell>
          <cell r="C743" t="str">
            <v>m</v>
          </cell>
          <cell r="D743" t="str">
            <v>8.22</v>
          </cell>
          <cell r="E743" t="str">
            <v>1.28</v>
          </cell>
          <cell r="F743" t="str">
            <v>9.50</v>
          </cell>
        </row>
        <row r="744">
          <cell r="A744" t="str">
            <v>163324</v>
          </cell>
          <cell r="B744" t="str">
            <v>Rufo para perfis modulados de F'C'</v>
          </cell>
          <cell r="C744" t="str">
            <v>m</v>
          </cell>
          <cell r="D744" t="str">
            <v>9.23</v>
          </cell>
          <cell r="E744" t="str">
            <v>1.28</v>
          </cell>
          <cell r="F744" t="str">
            <v>10.51</v>
          </cell>
        </row>
        <row r="745">
          <cell r="A745" t="str">
            <v>163326</v>
          </cell>
          <cell r="B745" t="str">
            <v>Rufo para perfis trapezoidais com 0,49m de F'C'</v>
          </cell>
          <cell r="C745" t="str">
            <v>m</v>
          </cell>
          <cell r="D745" t="str">
            <v>9.95</v>
          </cell>
          <cell r="E745" t="str">
            <v>2.67</v>
          </cell>
          <cell r="F745" t="str">
            <v>12.62</v>
          </cell>
        </row>
        <row r="746">
          <cell r="A746" t="str">
            <v>163328</v>
          </cell>
          <cell r="B746" t="str">
            <v>Rufo para perfis trapezoidais com 0,90m de F'C'</v>
          </cell>
          <cell r="C746" t="str">
            <v>m</v>
          </cell>
          <cell r="D746" t="str">
            <v>2.87</v>
          </cell>
          <cell r="E746" t="str">
            <v>1.43</v>
          </cell>
          <cell r="F746" t="str">
            <v>4.30</v>
          </cell>
        </row>
        <row r="747">
          <cell r="A747" t="str">
            <v>164000</v>
          </cell>
          <cell r="B747" t="str">
            <v>Reparos, conservacoes e complementos</v>
          </cell>
        </row>
        <row r="748">
          <cell r="A748" t="str">
            <v>164001</v>
          </cell>
          <cell r="B748" t="str">
            <v>Amarracao de telhas de barro com arame de cobre</v>
          </cell>
          <cell r="C748" t="str">
            <v>m2</v>
          </cell>
          <cell r="D748" t="str">
            <v>0.38</v>
          </cell>
          <cell r="E748" t="str">
            <v>1.76</v>
          </cell>
          <cell r="F748" t="str">
            <v>2.14</v>
          </cell>
        </row>
        <row r="749">
          <cell r="A749" t="str">
            <v>164002</v>
          </cell>
          <cell r="B749" t="str">
            <v>Recolocacao de cumeeira, espigoes e rufos em  F'C'</v>
          </cell>
          <cell r="C749" t="str">
            <v>m</v>
          </cell>
          <cell r="D749" t="str">
            <v>0.46</v>
          </cell>
          <cell r="E749" t="str">
            <v>1.28</v>
          </cell>
          <cell r="F749" t="str">
            <v>1.74</v>
          </cell>
        </row>
        <row r="750">
          <cell r="A750" t="str">
            <v>164004</v>
          </cell>
          <cell r="B750" t="str">
            <v>Recolocacao de cumeeiras e espigoes de barro</v>
          </cell>
          <cell r="C750" t="str">
            <v>m</v>
          </cell>
          <cell r="D750" t="str">
            <v>0.35</v>
          </cell>
          <cell r="E750" t="str">
            <v>2.56</v>
          </cell>
          <cell r="F750" t="str">
            <v>2.91</v>
          </cell>
        </row>
        <row r="751">
          <cell r="A751" t="str">
            <v>164006</v>
          </cell>
          <cell r="B751" t="str">
            <v>Recolocacao de telha de barro tipo PAULISTA</v>
          </cell>
          <cell r="C751" t="str">
            <v>m2</v>
          </cell>
          <cell r="D751" t="str">
            <v>0.00</v>
          </cell>
          <cell r="E751" t="str">
            <v>8.12</v>
          </cell>
          <cell r="F751" t="str">
            <v>8.12</v>
          </cell>
        </row>
        <row r="752">
          <cell r="A752" t="str">
            <v>164008</v>
          </cell>
          <cell r="B752" t="str">
            <v>Recolocacao de telha de barro tipo PLAN</v>
          </cell>
          <cell r="C752" t="str">
            <v>m2</v>
          </cell>
          <cell r="D752" t="str">
            <v>0.00</v>
          </cell>
          <cell r="E752" t="str">
            <v>7.01</v>
          </cell>
          <cell r="F752" t="str">
            <v>7.01</v>
          </cell>
        </row>
        <row r="753">
          <cell r="A753" t="str">
            <v>164010</v>
          </cell>
          <cell r="B753" t="str">
            <v>Recolocacao de telha em  perfil ondulado, maxiplac ou modulado</v>
          </cell>
          <cell r="C753" t="str">
            <v>m2</v>
          </cell>
          <cell r="D753" t="str">
            <v>0.00</v>
          </cell>
          <cell r="E753" t="str">
            <v>2.58</v>
          </cell>
          <cell r="F753" t="str">
            <v>2.58</v>
          </cell>
        </row>
        <row r="754">
          <cell r="A754" t="str">
            <v>164012</v>
          </cell>
          <cell r="B754" t="str">
            <v>Recolocacao de telhas de barro tipo FRANCESA</v>
          </cell>
          <cell r="C754" t="str">
            <v>m2</v>
          </cell>
          <cell r="D754" t="str">
            <v>0.00</v>
          </cell>
          <cell r="E754" t="str">
            <v>4.67</v>
          </cell>
          <cell r="F754" t="str">
            <v>4.67</v>
          </cell>
        </row>
        <row r="755">
          <cell r="A755" t="str">
            <v>170000</v>
          </cell>
          <cell r="B755" t="str">
            <v>Revestimento em  massa e ou fundido no local</v>
          </cell>
        </row>
        <row r="756">
          <cell r="A756" t="str">
            <v>170100</v>
          </cell>
          <cell r="B756" t="str">
            <v>Regularizacao de base</v>
          </cell>
        </row>
        <row r="757">
          <cell r="A757" t="str">
            <v>170102</v>
          </cell>
          <cell r="B757" t="str">
            <v>Argamassa de regularizacao</v>
          </cell>
          <cell r="C757" t="str">
            <v>m3</v>
          </cell>
          <cell r="D757" t="str">
            <v>73.26</v>
          </cell>
          <cell r="E757" t="str">
            <v>45.94</v>
          </cell>
          <cell r="F757" t="str">
            <v>119.20</v>
          </cell>
        </row>
        <row r="758">
          <cell r="A758" t="str">
            <v>170104</v>
          </cell>
          <cell r="B758" t="str">
            <v>Lastro de concreto impermeabilizado</v>
          </cell>
          <cell r="C758" t="str">
            <v>m3</v>
          </cell>
          <cell r="D758" t="str">
            <v>69.46</v>
          </cell>
          <cell r="E758" t="str">
            <v>45.94</v>
          </cell>
          <cell r="F758" t="str">
            <v>115.40</v>
          </cell>
        </row>
        <row r="759">
          <cell r="A759" t="str">
            <v>170106</v>
          </cell>
          <cell r="B759" t="str">
            <v>Regularizacao de piso com nata de cimento e bianco</v>
          </cell>
          <cell r="C759" t="str">
            <v>m2</v>
          </cell>
          <cell r="D759" t="str">
            <v>3.47</v>
          </cell>
          <cell r="E759" t="str">
            <v>3.50</v>
          </cell>
          <cell r="F759" t="str">
            <v>6.97</v>
          </cell>
        </row>
        <row r="760">
          <cell r="A760" t="str">
            <v>170200</v>
          </cell>
          <cell r="B760" t="str">
            <v>Revestimento em  argamassa</v>
          </cell>
        </row>
        <row r="761">
          <cell r="A761" t="str">
            <v>170202</v>
          </cell>
          <cell r="B761" t="str">
            <v>Chapisco</v>
          </cell>
          <cell r="C761" t="str">
            <v>m2</v>
          </cell>
          <cell r="D761" t="str">
            <v>0.35</v>
          </cell>
          <cell r="E761" t="str">
            <v>0.66</v>
          </cell>
          <cell r="F761" t="str">
            <v>1.01</v>
          </cell>
        </row>
        <row r="762">
          <cell r="A762" t="str">
            <v>170204</v>
          </cell>
          <cell r="B762" t="str">
            <v>Chapisco com bianco</v>
          </cell>
          <cell r="C762" t="str">
            <v>m2</v>
          </cell>
          <cell r="D762" t="str">
            <v>0.36</v>
          </cell>
          <cell r="E762" t="str">
            <v>0.66</v>
          </cell>
          <cell r="F762" t="str">
            <v>1.02</v>
          </cell>
        </row>
        <row r="763">
          <cell r="A763" t="str">
            <v>170206</v>
          </cell>
          <cell r="B763" t="str">
            <v>Chapisco fino peneirado</v>
          </cell>
          <cell r="C763" t="str">
            <v>m2</v>
          </cell>
          <cell r="D763" t="str">
            <v>0.36</v>
          </cell>
          <cell r="E763" t="str">
            <v>0.99</v>
          </cell>
          <cell r="F763" t="str">
            <v>1.35</v>
          </cell>
        </row>
        <row r="764">
          <cell r="A764" t="str">
            <v>170208</v>
          </cell>
          <cell r="B764" t="str">
            <v>Chapisco rustico com pedra britada no. 1</v>
          </cell>
          <cell r="C764" t="str">
            <v>m2</v>
          </cell>
          <cell r="D764" t="str">
            <v>0.65</v>
          </cell>
          <cell r="E764" t="str">
            <v>1.03</v>
          </cell>
          <cell r="F764" t="str">
            <v>1.68</v>
          </cell>
        </row>
        <row r="765">
          <cell r="A765" t="str">
            <v>170212</v>
          </cell>
          <cell r="B765" t="str">
            <v>Emboco</v>
          </cell>
          <cell r="C765" t="str">
            <v>m2</v>
          </cell>
          <cell r="D765" t="str">
            <v>1.34</v>
          </cell>
          <cell r="E765" t="str">
            <v>3.99</v>
          </cell>
          <cell r="F765" t="str">
            <v>5.33</v>
          </cell>
        </row>
        <row r="766">
          <cell r="A766" t="str">
            <v>170214</v>
          </cell>
          <cell r="B766" t="str">
            <v>Emboco desempenado</v>
          </cell>
          <cell r="C766" t="str">
            <v>m2</v>
          </cell>
          <cell r="D766" t="str">
            <v>1.34</v>
          </cell>
          <cell r="E766" t="str">
            <v>4.48</v>
          </cell>
          <cell r="F766" t="str">
            <v>5.82</v>
          </cell>
        </row>
        <row r="767">
          <cell r="A767" t="str">
            <v>170222</v>
          </cell>
          <cell r="B767" t="str">
            <v>Reboco</v>
          </cell>
          <cell r="C767" t="str">
            <v>m2</v>
          </cell>
          <cell r="D767" t="str">
            <v>0.26</v>
          </cell>
          <cell r="E767" t="str">
            <v>3.24</v>
          </cell>
          <cell r="F767" t="str">
            <v>3.50</v>
          </cell>
        </row>
        <row r="768">
          <cell r="A768" t="str">
            <v>170226</v>
          </cell>
          <cell r="B768" t="str">
            <v>Barra lisa com acabamento em  nata de cimento</v>
          </cell>
          <cell r="C768" t="str">
            <v>m2</v>
          </cell>
          <cell r="D768" t="str">
            <v>1.49</v>
          </cell>
          <cell r="E768" t="str">
            <v>6.42</v>
          </cell>
          <cell r="F768" t="str">
            <v>7.91</v>
          </cell>
        </row>
        <row r="769">
          <cell r="A769" t="str">
            <v>170300</v>
          </cell>
          <cell r="B769" t="str">
            <v>Revestimento em  cimentado</v>
          </cell>
        </row>
        <row r="770">
          <cell r="A770" t="str">
            <v>170302</v>
          </cell>
          <cell r="B770" t="str">
            <v>Cimentado desempenado</v>
          </cell>
          <cell r="C770" t="str">
            <v>m2</v>
          </cell>
          <cell r="D770" t="str">
            <v>1.45</v>
          </cell>
          <cell r="E770" t="str">
            <v>6.57</v>
          </cell>
          <cell r="F770" t="str">
            <v>8.02</v>
          </cell>
        </row>
        <row r="771">
          <cell r="A771" t="str">
            <v>170304</v>
          </cell>
          <cell r="B771" t="str">
            <v>Cimentado desempenado e alisado (queimado)</v>
          </cell>
          <cell r="C771" t="str">
            <v>m2</v>
          </cell>
          <cell r="D771" t="str">
            <v>1.55</v>
          </cell>
          <cell r="E771" t="str">
            <v>8.34</v>
          </cell>
          <cell r="F771" t="str">
            <v>9.89</v>
          </cell>
        </row>
        <row r="772">
          <cell r="A772" t="str">
            <v>170306</v>
          </cell>
          <cell r="B772" t="str">
            <v>Cimentado desempenado e alisado com corante (queimado)</v>
          </cell>
          <cell r="C772" t="str">
            <v>m2</v>
          </cell>
          <cell r="D772" t="str">
            <v>5.08</v>
          </cell>
          <cell r="E772" t="str">
            <v>8.34</v>
          </cell>
          <cell r="F772" t="str">
            <v>13.42</v>
          </cell>
        </row>
        <row r="773">
          <cell r="A773" t="str">
            <v>170308</v>
          </cell>
          <cell r="B773" t="str">
            <v>Cimentado semi-aspero</v>
          </cell>
          <cell r="C773" t="str">
            <v>m2</v>
          </cell>
          <cell r="D773" t="str">
            <v>1.45</v>
          </cell>
          <cell r="E773" t="str">
            <v>4.96</v>
          </cell>
          <cell r="F773" t="str">
            <v>6.41</v>
          </cell>
        </row>
        <row r="774">
          <cell r="A774" t="str">
            <v>170310</v>
          </cell>
          <cell r="B774" t="str">
            <v>Cimentado aspero com caneluras</v>
          </cell>
          <cell r="C774" t="str">
            <v>m2</v>
          </cell>
          <cell r="D774" t="str">
            <v>1.45</v>
          </cell>
          <cell r="E774" t="str">
            <v>8.23</v>
          </cell>
          <cell r="F774" t="str">
            <v>9.68</v>
          </cell>
        </row>
        <row r="775">
          <cell r="A775" t="str">
            <v>170320</v>
          </cell>
          <cell r="B775" t="str">
            <v>Degrau e espelho em  cimentado</v>
          </cell>
          <cell r="C775" t="str">
            <v>m</v>
          </cell>
          <cell r="D775" t="str">
            <v>1.04</v>
          </cell>
          <cell r="E775" t="str">
            <v>7.28</v>
          </cell>
          <cell r="F775" t="str">
            <v>8.32</v>
          </cell>
        </row>
        <row r="776">
          <cell r="A776" t="str">
            <v>170330</v>
          </cell>
          <cell r="B776" t="str">
            <v>Rodape em  cimentado desempenado e alisado com altura 5cm</v>
          </cell>
          <cell r="C776" t="str">
            <v>m</v>
          </cell>
          <cell r="D776" t="str">
            <v>0.15</v>
          </cell>
          <cell r="E776" t="str">
            <v>3.37</v>
          </cell>
          <cell r="F776" t="str">
            <v>3.52</v>
          </cell>
        </row>
        <row r="777">
          <cell r="A777" t="str">
            <v>170331</v>
          </cell>
          <cell r="B777" t="str">
            <v>Rodape em  cimentado desempenado e alisado com altura 7cm</v>
          </cell>
          <cell r="C777" t="str">
            <v>m</v>
          </cell>
          <cell r="D777" t="str">
            <v>0.18</v>
          </cell>
          <cell r="E777" t="str">
            <v>3.37</v>
          </cell>
          <cell r="F777" t="str">
            <v>3.55</v>
          </cell>
        </row>
        <row r="778">
          <cell r="A778" t="str">
            <v>170332</v>
          </cell>
          <cell r="B778" t="str">
            <v>Rodape em  cimentado desempenado e alisado com altura 10cm</v>
          </cell>
          <cell r="C778" t="str">
            <v>m</v>
          </cell>
          <cell r="D778" t="str">
            <v>0.22</v>
          </cell>
          <cell r="E778" t="str">
            <v>3.37</v>
          </cell>
          <cell r="F778" t="str">
            <v>3.59</v>
          </cell>
        </row>
        <row r="779">
          <cell r="A779" t="str">
            <v>170333</v>
          </cell>
          <cell r="B779" t="str">
            <v>Rodape em  cimentado desempenado e alisado com altura 15cm</v>
          </cell>
          <cell r="C779" t="str">
            <v>m</v>
          </cell>
          <cell r="D779" t="str">
            <v>0.30</v>
          </cell>
          <cell r="E779" t="str">
            <v>3.37</v>
          </cell>
          <cell r="F779" t="str">
            <v>3.67</v>
          </cell>
        </row>
        <row r="780">
          <cell r="A780" t="str">
            <v>170400</v>
          </cell>
          <cell r="B780" t="str">
            <v>Revestimento em  gesso</v>
          </cell>
        </row>
        <row r="781">
          <cell r="A781" t="str">
            <v>170402</v>
          </cell>
          <cell r="B781" t="str">
            <v>Revestimento em  gesso liso desempenado em  emboco</v>
          </cell>
          <cell r="C781" t="str">
            <v>m2</v>
          </cell>
          <cell r="D781" t="str">
            <v>1.00</v>
          </cell>
          <cell r="E781" t="str">
            <v>2.58</v>
          </cell>
          <cell r="F781" t="str">
            <v>3.58</v>
          </cell>
        </row>
        <row r="782">
          <cell r="A782" t="str">
            <v>170404</v>
          </cell>
          <cell r="B782" t="str">
            <v>Revestimento em  gesso liso desempenado em  bloco</v>
          </cell>
          <cell r="C782" t="str">
            <v>m2</v>
          </cell>
          <cell r="D782" t="str">
            <v>1.40</v>
          </cell>
          <cell r="E782" t="str">
            <v>2.58</v>
          </cell>
          <cell r="F782" t="str">
            <v>3.98</v>
          </cell>
        </row>
        <row r="783">
          <cell r="A783" t="str">
            <v>170500</v>
          </cell>
          <cell r="B783" t="str">
            <v>Revestimento em  concreto</v>
          </cell>
        </row>
        <row r="784">
          <cell r="A784" t="str">
            <v>170502</v>
          </cell>
          <cell r="B784" t="str">
            <v>Piso com requadro em  concreto simples sem controle fck</v>
          </cell>
          <cell r="C784" t="str">
            <v>m3</v>
          </cell>
          <cell r="D784" t="str">
            <v>71.36</v>
          </cell>
          <cell r="E784" t="str">
            <v>61.84</v>
          </cell>
          <cell r="F784" t="str">
            <v>133.20</v>
          </cell>
        </row>
        <row r="785">
          <cell r="A785" t="str">
            <v>170504</v>
          </cell>
          <cell r="B785" t="str">
            <v>Piso com requadro em  concreto simples com controle fck = 15 MPa</v>
          </cell>
          <cell r="C785" t="str">
            <v>m3</v>
          </cell>
          <cell r="D785" t="str">
            <v>118.85</v>
          </cell>
          <cell r="E785" t="str">
            <v>61.84</v>
          </cell>
          <cell r="F785" t="str">
            <v>180.69</v>
          </cell>
        </row>
        <row r="786">
          <cell r="A786" t="str">
            <v>170506</v>
          </cell>
          <cell r="B786" t="str">
            <v>Piso com requadro em  concreto simples com controle fck = 18 MPa</v>
          </cell>
          <cell r="C786" t="str">
            <v>m3</v>
          </cell>
          <cell r="D786" t="str">
            <v>121.98</v>
          </cell>
          <cell r="E786" t="str">
            <v>61.84</v>
          </cell>
          <cell r="F786" t="str">
            <v>183.82</v>
          </cell>
        </row>
        <row r="787">
          <cell r="A787" t="str">
            <v>170508</v>
          </cell>
          <cell r="B787" t="str">
            <v>Piso em  placa pre-moldadas de concreto rejuntado com grama</v>
          </cell>
          <cell r="C787" t="str">
            <v>m2</v>
          </cell>
          <cell r="D787" t="str">
            <v>5.09</v>
          </cell>
          <cell r="E787" t="str">
            <v>5.40</v>
          </cell>
          <cell r="F787" t="str">
            <v>10.49</v>
          </cell>
        </row>
        <row r="788">
          <cell r="A788" t="str">
            <v>170522</v>
          </cell>
          <cell r="B788" t="str">
            <v>Degrau em  concreto simples</v>
          </cell>
          <cell r="C788" t="str">
            <v>m</v>
          </cell>
          <cell r="D788" t="str">
            <v>3.88</v>
          </cell>
          <cell r="E788" t="str">
            <v>12.80</v>
          </cell>
          <cell r="F788" t="str">
            <v>16.68</v>
          </cell>
        </row>
        <row r="789">
          <cell r="A789" t="str">
            <v>170532</v>
          </cell>
          <cell r="B789" t="str">
            <v>Soleira em  concreto simples</v>
          </cell>
          <cell r="C789" t="str">
            <v>m</v>
          </cell>
          <cell r="D789" t="str">
            <v>3.62</v>
          </cell>
          <cell r="E789" t="str">
            <v>7.15</v>
          </cell>
          <cell r="F789" t="str">
            <v>10.77</v>
          </cell>
        </row>
        <row r="790">
          <cell r="A790" t="str">
            <v>170542</v>
          </cell>
          <cell r="B790" t="str">
            <v>Peitoril em  concreto simples</v>
          </cell>
          <cell r="C790" t="str">
            <v>m</v>
          </cell>
          <cell r="D790" t="str">
            <v>1.95</v>
          </cell>
          <cell r="E790" t="str">
            <v>9.79</v>
          </cell>
          <cell r="F790" t="str">
            <v>11.74</v>
          </cell>
        </row>
        <row r="791">
          <cell r="A791" t="str">
            <v>171000</v>
          </cell>
          <cell r="B791" t="str">
            <v>Revestimento em  granilite fundido no local</v>
          </cell>
        </row>
        <row r="792">
          <cell r="A792" t="str">
            <v>171002</v>
          </cell>
          <cell r="B792" t="str">
            <v>Piso em  granilite moldado no local</v>
          </cell>
          <cell r="C792" t="str">
            <v>m2</v>
          </cell>
          <cell r="D792" t="str">
            <v>9.70</v>
          </cell>
          <cell r="E792" t="str">
            <v>1.14</v>
          </cell>
          <cell r="F792" t="str">
            <v>10.84</v>
          </cell>
        </row>
        <row r="793">
          <cell r="A793" t="str">
            <v>171012</v>
          </cell>
          <cell r="B793" t="str">
            <v>Degrau e espelho em  granilite moldado no local</v>
          </cell>
          <cell r="C793" t="str">
            <v>m</v>
          </cell>
          <cell r="D793" t="str">
            <v>9.14</v>
          </cell>
          <cell r="E793" t="str">
            <v>0.33</v>
          </cell>
          <cell r="F793" t="str">
            <v>9.47</v>
          </cell>
        </row>
        <row r="794">
          <cell r="A794" t="str">
            <v>171020</v>
          </cell>
          <cell r="B794" t="str">
            <v>Rodape qualquer em  granilite moldado no local ate 10cm</v>
          </cell>
          <cell r="C794" t="str">
            <v>m</v>
          </cell>
          <cell r="D794" t="str">
            <v>3.96</v>
          </cell>
          <cell r="E794" t="str">
            <v>0.57</v>
          </cell>
          <cell r="F794" t="str">
            <v>4.53</v>
          </cell>
        </row>
        <row r="795">
          <cell r="A795" t="str">
            <v>171200</v>
          </cell>
          <cell r="B795" t="str">
            <v>Revestimento industrial fundido no local</v>
          </cell>
        </row>
        <row r="796">
          <cell r="A796" t="str">
            <v>171202</v>
          </cell>
          <cell r="B796" t="str">
            <v>Piso em  alta resistencia moldado no local  8mm</v>
          </cell>
          <cell r="C796" t="str">
            <v>m2</v>
          </cell>
          <cell r="D796" t="str">
            <v>15.90</v>
          </cell>
          <cell r="E796" t="str">
            <v>1.14</v>
          </cell>
          <cell r="F796" t="str">
            <v>17.04</v>
          </cell>
        </row>
        <row r="797">
          <cell r="A797" t="str">
            <v>171206</v>
          </cell>
          <cell r="B797" t="str">
            <v>Piso em  alta resistencia moldado no local 12mm</v>
          </cell>
          <cell r="C797" t="str">
            <v>m2</v>
          </cell>
          <cell r="D797" t="str">
            <v>17.95</v>
          </cell>
          <cell r="E797" t="str">
            <v>1.45</v>
          </cell>
          <cell r="F797" t="str">
            <v>19.40</v>
          </cell>
        </row>
        <row r="798">
          <cell r="A798" t="str">
            <v>171212</v>
          </cell>
          <cell r="B798" t="str">
            <v>Degrau com massa granitica alta resistencia 8mm</v>
          </cell>
          <cell r="C798" t="str">
            <v>m</v>
          </cell>
          <cell r="D798" t="str">
            <v>13.96</v>
          </cell>
          <cell r="E798" t="str">
            <v>0.33</v>
          </cell>
          <cell r="F798" t="str">
            <v>14.29</v>
          </cell>
        </row>
        <row r="799">
          <cell r="A799" t="str">
            <v>171214</v>
          </cell>
          <cell r="B799" t="str">
            <v>Degrau com massa granitica alta resistencia 12mm</v>
          </cell>
          <cell r="C799" t="str">
            <v>m</v>
          </cell>
          <cell r="D799" t="str">
            <v>14.60</v>
          </cell>
          <cell r="E799" t="str">
            <v>0.33</v>
          </cell>
          <cell r="F799" t="str">
            <v>14.93</v>
          </cell>
        </row>
        <row r="800">
          <cell r="A800" t="str">
            <v>171224</v>
          </cell>
          <cell r="B800" t="str">
            <v>Rodape qualquer em  alta resistencia moldado no local ate 10cm</v>
          </cell>
          <cell r="C800" t="str">
            <v>m</v>
          </cell>
          <cell r="D800" t="str">
            <v>5.75</v>
          </cell>
          <cell r="E800" t="str">
            <v>0.86</v>
          </cell>
          <cell r="F800" t="str">
            <v>6.61</v>
          </cell>
        </row>
        <row r="801">
          <cell r="A801" t="str">
            <v>172000</v>
          </cell>
          <cell r="B801" t="str">
            <v>Revestimento especial fundido no local</v>
          </cell>
        </row>
        <row r="802">
          <cell r="A802" t="str">
            <v>172002</v>
          </cell>
          <cell r="B802" t="str">
            <v>Massa raspada</v>
          </cell>
          <cell r="C802" t="str">
            <v>m2</v>
          </cell>
          <cell r="D802" t="str">
            <v>4.76</v>
          </cell>
          <cell r="E802" t="str">
            <v>8.16</v>
          </cell>
          <cell r="F802" t="str">
            <v>12.92</v>
          </cell>
        </row>
        <row r="803">
          <cell r="A803" t="str">
            <v>172004</v>
          </cell>
          <cell r="B803" t="str">
            <v>Revestimento com Fulget em  faixas</v>
          </cell>
          <cell r="C803" t="str">
            <v>m</v>
          </cell>
          <cell r="D803" t="str">
            <v>9.75</v>
          </cell>
          <cell r="E803" t="str">
            <v>2.91</v>
          </cell>
          <cell r="F803" t="str">
            <v>12.66</v>
          </cell>
        </row>
        <row r="804">
          <cell r="A804" t="str">
            <v>172006</v>
          </cell>
          <cell r="B804" t="str">
            <v>Revestimento com Fulget em  panos</v>
          </cell>
          <cell r="C804" t="str">
            <v>m2</v>
          </cell>
          <cell r="D804" t="str">
            <v>19.50</v>
          </cell>
          <cell r="E804" t="str">
            <v>2.91</v>
          </cell>
          <cell r="F804" t="str">
            <v>22.41</v>
          </cell>
        </row>
        <row r="805">
          <cell r="A805" t="str">
            <v>172008</v>
          </cell>
          <cell r="B805" t="str">
            <v>Revestimento a base de quartzo/dolomita</v>
          </cell>
          <cell r="C805" t="str">
            <v>m2</v>
          </cell>
          <cell r="D805" t="str">
            <v>12.00</v>
          </cell>
          <cell r="E805" t="str">
            <v>0.00</v>
          </cell>
          <cell r="F805" t="str">
            <v>12.00</v>
          </cell>
        </row>
        <row r="806">
          <cell r="A806" t="str">
            <v>172010</v>
          </cell>
          <cell r="B806" t="str">
            <v>Revestimento tipo PLaSTICOTE  jateado</v>
          </cell>
          <cell r="C806" t="str">
            <v>m2</v>
          </cell>
          <cell r="D806" t="str">
            <v>14.80</v>
          </cell>
          <cell r="E806" t="str">
            <v>0.00</v>
          </cell>
          <cell r="F806" t="str">
            <v>14.80</v>
          </cell>
        </row>
        <row r="807">
          <cell r="A807" t="str">
            <v>174000</v>
          </cell>
          <cell r="B807" t="str">
            <v>Reparos e conservacoes em  massa e concreto</v>
          </cell>
        </row>
        <row r="808">
          <cell r="A808" t="str">
            <v>174002</v>
          </cell>
          <cell r="B808" t="str">
            <v>Reparos em  granilite - polimento</v>
          </cell>
          <cell r="C808" t="str">
            <v>m2</v>
          </cell>
          <cell r="D808" t="str">
            <v>3.84</v>
          </cell>
          <cell r="E808" t="str">
            <v>0.00</v>
          </cell>
          <cell r="F808" t="str">
            <v>3.84</v>
          </cell>
        </row>
        <row r="809">
          <cell r="A809" t="str">
            <v>174004</v>
          </cell>
          <cell r="B809" t="str">
            <v>Reparos em  granilite - estucamento e polimento</v>
          </cell>
          <cell r="C809" t="str">
            <v>m2</v>
          </cell>
          <cell r="D809" t="str">
            <v>7.07</v>
          </cell>
          <cell r="E809" t="str">
            <v>0.00</v>
          </cell>
          <cell r="F809" t="str">
            <v>7.07</v>
          </cell>
        </row>
        <row r="810">
          <cell r="A810" t="str">
            <v>174006</v>
          </cell>
          <cell r="B810" t="str">
            <v>Reparo em  trincas e rachaduras</v>
          </cell>
          <cell r="C810" t="str">
            <v>m</v>
          </cell>
          <cell r="D810" t="str">
            <v>0.41</v>
          </cell>
          <cell r="E810" t="str">
            <v>5.14</v>
          </cell>
          <cell r="F810" t="str">
            <v>5.55</v>
          </cell>
        </row>
        <row r="811">
          <cell r="A811" t="str">
            <v>180000</v>
          </cell>
          <cell r="B811" t="str">
            <v>Revestimento ceramico</v>
          </cell>
        </row>
        <row r="812">
          <cell r="A812" t="str">
            <v>180100</v>
          </cell>
          <cell r="B812" t="str">
            <v>Azulejos</v>
          </cell>
        </row>
        <row r="813">
          <cell r="A813" t="str">
            <v>180102</v>
          </cell>
          <cell r="B813" t="str">
            <v>Revestimento com azulejos a base de argamassa</v>
          </cell>
          <cell r="C813" t="str">
            <v>m2</v>
          </cell>
          <cell r="D813" t="str">
            <v>8.84</v>
          </cell>
          <cell r="E813" t="str">
            <v>10.39</v>
          </cell>
          <cell r="F813" t="str">
            <v>19.23</v>
          </cell>
        </row>
        <row r="814">
          <cell r="A814" t="str">
            <v>180104</v>
          </cell>
          <cell r="B814" t="str">
            <v>Revestimento com azulejos aplicados com cimento cola</v>
          </cell>
          <cell r="C814" t="str">
            <v>m2</v>
          </cell>
          <cell r="D814" t="str">
            <v>8.42</v>
          </cell>
          <cell r="E814" t="str">
            <v>2.11</v>
          </cell>
          <cell r="F814" t="str">
            <v>10.53</v>
          </cell>
        </row>
        <row r="815">
          <cell r="A815" t="str">
            <v>180200</v>
          </cell>
          <cell r="B815" t="str">
            <v>Pastilhas de porcelana</v>
          </cell>
        </row>
        <row r="816">
          <cell r="A816" t="str">
            <v>180202</v>
          </cell>
          <cell r="B816" t="str">
            <v>Revestimento em  pastilhas de porcelana panos</v>
          </cell>
          <cell r="C816" t="str">
            <v>m2</v>
          </cell>
          <cell r="D816" t="str">
            <v>22.92</v>
          </cell>
          <cell r="E816" t="str">
            <v>10.92</v>
          </cell>
          <cell r="F816" t="str">
            <v>33.84</v>
          </cell>
        </row>
        <row r="817">
          <cell r="A817" t="str">
            <v>180212</v>
          </cell>
          <cell r="B817" t="str">
            <v>Revestimento em  pastilhas de porcelana faixas ate 4cm</v>
          </cell>
          <cell r="C817" t="str">
            <v>m</v>
          </cell>
          <cell r="D817" t="str">
            <v>1.07</v>
          </cell>
          <cell r="E817" t="str">
            <v>4.14</v>
          </cell>
          <cell r="F817" t="str">
            <v>5.21</v>
          </cell>
        </row>
        <row r="818">
          <cell r="A818" t="str">
            <v>180214</v>
          </cell>
          <cell r="B818" t="str">
            <v>Revestimento em  pastilhas de porcelana faixas de 5 a 14cm</v>
          </cell>
          <cell r="C818" t="str">
            <v>m</v>
          </cell>
          <cell r="D818" t="str">
            <v>3.26</v>
          </cell>
          <cell r="E818" t="str">
            <v>5.45</v>
          </cell>
          <cell r="F818" t="str">
            <v>8.71</v>
          </cell>
        </row>
        <row r="819">
          <cell r="A819" t="str">
            <v>180216</v>
          </cell>
          <cell r="B819" t="str">
            <v>Revestimento em  pastilhas de porcelana faixas de 15 a 24cm</v>
          </cell>
          <cell r="C819" t="str">
            <v>m</v>
          </cell>
          <cell r="D819" t="str">
            <v>5.48</v>
          </cell>
          <cell r="E819" t="str">
            <v>5.71</v>
          </cell>
          <cell r="F819" t="str">
            <v>11.19</v>
          </cell>
        </row>
        <row r="820">
          <cell r="A820" t="str">
            <v>180218</v>
          </cell>
          <cell r="B820" t="str">
            <v>Revestimento em  pastilhas de porcelana faixas de 25 a 40cm</v>
          </cell>
          <cell r="C820" t="str">
            <v>m</v>
          </cell>
          <cell r="D820" t="str">
            <v>9.21</v>
          </cell>
          <cell r="E820" t="str">
            <v>6.48</v>
          </cell>
          <cell r="F820" t="str">
            <v>15.69</v>
          </cell>
        </row>
        <row r="821">
          <cell r="A821" t="str">
            <v>180300</v>
          </cell>
          <cell r="B821" t="str">
            <v>Ladrilhos ceramicos</v>
          </cell>
        </row>
        <row r="822">
          <cell r="A822" t="str">
            <v>180302</v>
          </cell>
          <cell r="B822" t="str">
            <v>Revestimento em  ceramicos vermelho retangular de 7,5x15cm</v>
          </cell>
          <cell r="C822" t="str">
            <v>m2</v>
          </cell>
          <cell r="D822" t="str">
            <v>11.32</v>
          </cell>
          <cell r="E822" t="str">
            <v>10.81</v>
          </cell>
          <cell r="F822" t="str">
            <v>22.13</v>
          </cell>
        </row>
        <row r="823">
          <cell r="A823" t="str">
            <v>180304</v>
          </cell>
          <cell r="B823" t="str">
            <v>Revestimento em  ladrilho esmaltado</v>
          </cell>
          <cell r="C823" t="str">
            <v>m2</v>
          </cell>
          <cell r="D823" t="str">
            <v>11.76</v>
          </cell>
          <cell r="E823" t="str">
            <v>10.59</v>
          </cell>
          <cell r="F823" t="str">
            <v>22.35</v>
          </cell>
        </row>
        <row r="824">
          <cell r="A824" t="str">
            <v>180308</v>
          </cell>
          <cell r="B824" t="str">
            <v>Revestimento em  ladrilho esmaltado alta resistencia (tipo GAIL)</v>
          </cell>
          <cell r="C824" t="str">
            <v>m2</v>
          </cell>
          <cell r="D824" t="str">
            <v>23.49</v>
          </cell>
          <cell r="E824" t="str">
            <v>16.04</v>
          </cell>
          <cell r="F824" t="str">
            <v>39.53</v>
          </cell>
        </row>
        <row r="825">
          <cell r="A825" t="str">
            <v>180310</v>
          </cell>
          <cell r="B825" t="str">
            <v>Revestimento em  ladrilho esmaltado - canto externo (tipo GAIL)</v>
          </cell>
          <cell r="C825" t="str">
            <v>m</v>
          </cell>
          <cell r="D825" t="str">
            <v>9.05</v>
          </cell>
          <cell r="E825" t="str">
            <v>6.20</v>
          </cell>
          <cell r="F825" t="str">
            <v>15.25</v>
          </cell>
        </row>
        <row r="826">
          <cell r="A826" t="str">
            <v>180400</v>
          </cell>
          <cell r="B826" t="str">
            <v>Lajotas ceramicas</v>
          </cell>
        </row>
        <row r="827">
          <cell r="A827" t="str">
            <v>180402</v>
          </cell>
          <cell r="B827" t="str">
            <v>Revestimentos em  lajotas ceramicas rustica natural lisa 30x30cm</v>
          </cell>
          <cell r="C827" t="str">
            <v>m2</v>
          </cell>
          <cell r="D827" t="str">
            <v>8.51</v>
          </cell>
          <cell r="E827" t="str">
            <v>4.81</v>
          </cell>
          <cell r="F827" t="str">
            <v>13.32</v>
          </cell>
        </row>
        <row r="828">
          <cell r="A828" t="str">
            <v>180404</v>
          </cell>
          <cell r="B828" t="str">
            <v>Revestimentos em  lajotas ceramicas rustica esmaltada 30x30cm</v>
          </cell>
          <cell r="C828" t="str">
            <v>m2</v>
          </cell>
          <cell r="D828" t="str">
            <v>9.49</v>
          </cell>
          <cell r="E828" t="str">
            <v>4.81</v>
          </cell>
          <cell r="F828" t="str">
            <v>14.30</v>
          </cell>
        </row>
        <row r="829">
          <cell r="A829" t="str">
            <v>180500</v>
          </cell>
          <cell r="B829" t="str">
            <v>Plaquetas laminadas</v>
          </cell>
        </row>
        <row r="830">
          <cell r="A830" t="str">
            <v>180502</v>
          </cell>
          <cell r="B830" t="str">
            <v>Revestimento em  plaqueta laminada</v>
          </cell>
          <cell r="C830" t="str">
            <v>m2</v>
          </cell>
          <cell r="D830" t="str">
            <v>12.14</v>
          </cell>
          <cell r="E830" t="str">
            <v>15.14</v>
          </cell>
          <cell r="F830" t="str">
            <v>27.28</v>
          </cell>
        </row>
        <row r="831">
          <cell r="A831" t="str">
            <v>181000</v>
          </cell>
          <cell r="B831" t="str">
            <v>Rodape ceramico</v>
          </cell>
        </row>
        <row r="832">
          <cell r="A832" t="str">
            <v>181002</v>
          </cell>
          <cell r="B832" t="str">
            <v>Rodapes em  ladrilho ceramico boleado vermelho de 7,5cm de altura</v>
          </cell>
          <cell r="C832" t="str">
            <v>m</v>
          </cell>
          <cell r="D832" t="str">
            <v>0.54</v>
          </cell>
          <cell r="E832" t="str">
            <v>5.12</v>
          </cell>
          <cell r="F832" t="str">
            <v>5.66</v>
          </cell>
        </row>
        <row r="833">
          <cell r="A833" t="str">
            <v>190000</v>
          </cell>
          <cell r="B833" t="str">
            <v>Revestimento em  pedra</v>
          </cell>
        </row>
        <row r="834">
          <cell r="A834" t="str">
            <v>190100</v>
          </cell>
          <cell r="B834" t="str">
            <v>Granito</v>
          </cell>
        </row>
        <row r="835">
          <cell r="A835" t="str">
            <v>190102</v>
          </cell>
          <cell r="B835" t="str">
            <v>Revestimento em  granito polido 2cm, assentes com massa</v>
          </cell>
          <cell r="C835" t="str">
            <v>m2</v>
          </cell>
          <cell r="D835" t="str">
            <v>107.03</v>
          </cell>
          <cell r="E835" t="str">
            <v>1.74</v>
          </cell>
          <cell r="F835" t="str">
            <v>108.77</v>
          </cell>
        </row>
        <row r="836">
          <cell r="A836" t="str">
            <v>190104</v>
          </cell>
          <cell r="B836" t="str">
            <v>Revestimento em  granito polido 3cm, assentes com massa</v>
          </cell>
          <cell r="C836" t="str">
            <v>m2</v>
          </cell>
          <cell r="D836" t="str">
            <v>175.03</v>
          </cell>
          <cell r="E836" t="str">
            <v>2.03</v>
          </cell>
          <cell r="F836" t="str">
            <v>177.06</v>
          </cell>
        </row>
        <row r="837">
          <cell r="A837" t="str">
            <v>190112</v>
          </cell>
          <cell r="B837" t="str">
            <v>Degraus de granito polido</v>
          </cell>
          <cell r="C837" t="str">
            <v>m</v>
          </cell>
          <cell r="D837" t="str">
            <v>74.32</v>
          </cell>
          <cell r="E837" t="str">
            <v>1.01</v>
          </cell>
          <cell r="F837" t="str">
            <v>75.33</v>
          </cell>
        </row>
        <row r="838">
          <cell r="A838" t="str">
            <v>190200</v>
          </cell>
          <cell r="B838" t="str">
            <v>Marmore</v>
          </cell>
        </row>
        <row r="839">
          <cell r="A839" t="str">
            <v>190202</v>
          </cell>
          <cell r="B839" t="str">
            <v>Revestimento em  marmore branco ESPiRITO SANTO 2cm, assentes c/massa</v>
          </cell>
          <cell r="C839" t="str">
            <v>m2</v>
          </cell>
          <cell r="D839" t="str">
            <v>52.79</v>
          </cell>
          <cell r="E839" t="str">
            <v>1.74</v>
          </cell>
          <cell r="F839" t="str">
            <v>54.53</v>
          </cell>
        </row>
        <row r="840">
          <cell r="A840" t="str">
            <v>190204</v>
          </cell>
          <cell r="B840" t="str">
            <v>Revestimento em  marmore travertino NACIONAL 2cm, assentes c/massa</v>
          </cell>
          <cell r="C840" t="str">
            <v>m2</v>
          </cell>
          <cell r="D840" t="str">
            <v>123.03</v>
          </cell>
          <cell r="E840" t="str">
            <v>1.74</v>
          </cell>
          <cell r="F840" t="str">
            <v>124.77</v>
          </cell>
        </row>
        <row r="841">
          <cell r="A841" t="str">
            <v>190206</v>
          </cell>
          <cell r="B841" t="str">
            <v>Revestimento com marmore BRANCO 3cm, assentes c/massa</v>
          </cell>
          <cell r="C841" t="str">
            <v>m2</v>
          </cell>
          <cell r="D841" t="str">
            <v>72.23</v>
          </cell>
          <cell r="E841" t="str">
            <v>2.03</v>
          </cell>
          <cell r="F841" t="str">
            <v>74.26</v>
          </cell>
        </row>
        <row r="842">
          <cell r="A842" t="str">
            <v>190208</v>
          </cell>
          <cell r="B842" t="str">
            <v>Revestimento com marmore TRAVERTINO NACIONAL 3cm, assentes c/massa</v>
          </cell>
          <cell r="C842" t="str">
            <v>m2</v>
          </cell>
          <cell r="D842" t="str">
            <v>170.12</v>
          </cell>
          <cell r="E842" t="str">
            <v>2.03</v>
          </cell>
          <cell r="F842" t="str">
            <v>172.15</v>
          </cell>
        </row>
        <row r="843">
          <cell r="A843" t="str">
            <v>190210</v>
          </cell>
          <cell r="B843" t="str">
            <v>Piso em  cacos de marmore</v>
          </cell>
          <cell r="C843" t="str">
            <v>m2</v>
          </cell>
          <cell r="D843" t="str">
            <v>25.76</v>
          </cell>
          <cell r="E843" t="str">
            <v>8.14</v>
          </cell>
          <cell r="F843" t="str">
            <v>33.90</v>
          </cell>
        </row>
        <row r="844">
          <cell r="A844" t="str">
            <v>190212</v>
          </cell>
          <cell r="B844" t="str">
            <v>Piso em  cacos de marmore e granilite</v>
          </cell>
          <cell r="C844" t="str">
            <v>m2</v>
          </cell>
          <cell r="D844" t="str">
            <v>31.24</v>
          </cell>
          <cell r="E844" t="str">
            <v>8.14</v>
          </cell>
          <cell r="F844" t="str">
            <v>39.38</v>
          </cell>
        </row>
        <row r="845">
          <cell r="A845" t="str">
            <v>190222</v>
          </cell>
          <cell r="B845" t="str">
            <v>Degraus e espelho em  marmore branco ESPiRITO SANTO</v>
          </cell>
          <cell r="C845" t="str">
            <v>m</v>
          </cell>
          <cell r="D845" t="str">
            <v>31.55</v>
          </cell>
          <cell r="E845" t="str">
            <v>1.01</v>
          </cell>
          <cell r="F845" t="str">
            <v>32.56</v>
          </cell>
        </row>
        <row r="846">
          <cell r="A846" t="str">
            <v>190224</v>
          </cell>
          <cell r="B846" t="str">
            <v>Degraus e espelho em  marmore TRAVERTINO NACIONAL</v>
          </cell>
          <cell r="C846" t="str">
            <v>m</v>
          </cell>
          <cell r="D846" t="str">
            <v>63.31</v>
          </cell>
          <cell r="E846" t="str">
            <v>1.01</v>
          </cell>
          <cell r="F846" t="str">
            <v>64.32</v>
          </cell>
        </row>
        <row r="847">
          <cell r="A847" t="str">
            <v>190300</v>
          </cell>
          <cell r="B847" t="str">
            <v>Pedras</v>
          </cell>
        </row>
        <row r="848">
          <cell r="A848" t="str">
            <v>190302</v>
          </cell>
          <cell r="B848" t="str">
            <v>Revestimento em  pedras tipo ARENITO comum</v>
          </cell>
          <cell r="C848" t="str">
            <v>m2</v>
          </cell>
          <cell r="D848" t="str">
            <v>31.05</v>
          </cell>
          <cell r="E848" t="str">
            <v>4.65</v>
          </cell>
          <cell r="F848" t="str">
            <v>35.70</v>
          </cell>
        </row>
        <row r="849">
          <cell r="A849" t="str">
            <v>190304</v>
          </cell>
          <cell r="B849" t="str">
            <v>Revestimento em  pedras ARENITO tijolinho irregular</v>
          </cell>
          <cell r="C849" t="str">
            <v>m2</v>
          </cell>
          <cell r="D849" t="str">
            <v>43.05</v>
          </cell>
          <cell r="E849" t="str">
            <v>4.65</v>
          </cell>
          <cell r="F849" t="str">
            <v>47.70</v>
          </cell>
        </row>
        <row r="850">
          <cell r="A850" t="str">
            <v>190306</v>
          </cell>
          <cell r="B850" t="str">
            <v>Revestimento em  pedra MINEIRA comum</v>
          </cell>
          <cell r="C850" t="str">
            <v>m2</v>
          </cell>
          <cell r="D850" t="str">
            <v>25.55</v>
          </cell>
          <cell r="E850" t="str">
            <v>4.65</v>
          </cell>
          <cell r="F850" t="str">
            <v>30.20</v>
          </cell>
        </row>
        <row r="851">
          <cell r="A851" t="str">
            <v>190308</v>
          </cell>
          <cell r="B851" t="str">
            <v>Revestimento em  mosaicos</v>
          </cell>
          <cell r="C851" t="str">
            <v>m2</v>
          </cell>
          <cell r="D851" t="str">
            <v>28.66</v>
          </cell>
          <cell r="E851" t="str">
            <v>0.28</v>
          </cell>
          <cell r="F851" t="str">
            <v>28.94</v>
          </cell>
        </row>
        <row r="852">
          <cell r="A852" t="str">
            <v>190312</v>
          </cell>
          <cell r="B852" t="str">
            <v>Degraus e espelho em  pedra MINEIRA</v>
          </cell>
          <cell r="C852" t="str">
            <v>m</v>
          </cell>
          <cell r="D852" t="str">
            <v>23.04</v>
          </cell>
          <cell r="E852" t="str">
            <v>1.01</v>
          </cell>
          <cell r="F852" t="str">
            <v>24.05</v>
          </cell>
        </row>
        <row r="853">
          <cell r="A853" t="str">
            <v>190322</v>
          </cell>
          <cell r="B853" t="str">
            <v>Rodapes em  pedra MINEIRA simples de 10cm</v>
          </cell>
          <cell r="C853" t="str">
            <v>m</v>
          </cell>
          <cell r="D853" t="str">
            <v>15.96</v>
          </cell>
          <cell r="E853" t="str">
            <v>0.28</v>
          </cell>
          <cell r="F853" t="str">
            <v>16.24</v>
          </cell>
        </row>
        <row r="854">
          <cell r="A854" t="str">
            <v>190324</v>
          </cell>
          <cell r="B854" t="str">
            <v>Rodapes em  pedra MINEIRA p/escada de 10cm incluindo triangulo</v>
          </cell>
          <cell r="C854" t="str">
            <v>m</v>
          </cell>
          <cell r="D854" t="str">
            <v>16.09</v>
          </cell>
          <cell r="E854" t="str">
            <v>0.41</v>
          </cell>
          <cell r="F854" t="str">
            <v>16.50</v>
          </cell>
        </row>
        <row r="855">
          <cell r="A855" t="str">
            <v>192000</v>
          </cell>
          <cell r="B855" t="str">
            <v>Reparos, conservacoes e complementos</v>
          </cell>
        </row>
        <row r="856">
          <cell r="A856" t="str">
            <v>192002</v>
          </cell>
          <cell r="B856" t="str">
            <v>Recolocacao de marmore, pedras e granitos, assentes com massa</v>
          </cell>
          <cell r="C856" t="str">
            <v>m2</v>
          </cell>
          <cell r="D856" t="str">
            <v>2.05</v>
          </cell>
          <cell r="E856" t="str">
            <v>14.76</v>
          </cell>
          <cell r="F856" t="str">
            <v>16.81</v>
          </cell>
        </row>
        <row r="857">
          <cell r="A857" t="str">
            <v>200000</v>
          </cell>
          <cell r="B857" t="str">
            <v>Revestimento em  madeira</v>
          </cell>
        </row>
        <row r="858">
          <cell r="A858" t="str">
            <v>200100</v>
          </cell>
          <cell r="B858" t="str">
            <v>Lambris de madeira</v>
          </cell>
        </row>
        <row r="859">
          <cell r="A859" t="str">
            <v>200104</v>
          </cell>
          <cell r="B859" t="str">
            <v>Lambril em  tabua de cedro macho/femea entarugado</v>
          </cell>
          <cell r="C859" t="str">
            <v>m2</v>
          </cell>
          <cell r="D859" t="str">
            <v>11.02</v>
          </cell>
          <cell r="E859" t="str">
            <v>10.01</v>
          </cell>
          <cell r="F859" t="str">
            <v>21.03</v>
          </cell>
        </row>
        <row r="860">
          <cell r="A860" t="str">
            <v>200200</v>
          </cell>
          <cell r="B860" t="str">
            <v>Laminado melaminico</v>
          </cell>
        </row>
        <row r="861">
          <cell r="A861" t="str">
            <v>200202</v>
          </cell>
          <cell r="B861" t="str">
            <v>Revestimento em  laminado melaminico e junta seca</v>
          </cell>
          <cell r="C861" t="str">
            <v>m2</v>
          </cell>
          <cell r="D861" t="str">
            <v>13.64</v>
          </cell>
          <cell r="E861" t="str">
            <v>9.00</v>
          </cell>
          <cell r="F861" t="str">
            <v>22.64</v>
          </cell>
        </row>
        <row r="862">
          <cell r="A862" t="str">
            <v>200204</v>
          </cell>
          <cell r="B862" t="str">
            <v>Revestimento em  laminado melaminico e junta de aluminio</v>
          </cell>
          <cell r="C862" t="str">
            <v>m2</v>
          </cell>
          <cell r="D862" t="str">
            <v>15.13</v>
          </cell>
          <cell r="E862" t="str">
            <v>9.64</v>
          </cell>
          <cell r="F862" t="str">
            <v>24.77</v>
          </cell>
        </row>
        <row r="863">
          <cell r="A863" t="str">
            <v>200300</v>
          </cell>
          <cell r="B863" t="str">
            <v>Soalho de madeira</v>
          </cell>
        </row>
        <row r="864">
          <cell r="A864" t="str">
            <v>200302</v>
          </cell>
          <cell r="B864" t="str">
            <v>Soalho em  tabua de peroba em  vigamento</v>
          </cell>
          <cell r="C864" t="str">
            <v>m2</v>
          </cell>
          <cell r="D864" t="str">
            <v>32.50</v>
          </cell>
          <cell r="E864" t="str">
            <v>7.17</v>
          </cell>
          <cell r="F864" t="str">
            <v>39.67</v>
          </cell>
        </row>
        <row r="865">
          <cell r="A865" t="str">
            <v>200304</v>
          </cell>
          <cell r="B865" t="str">
            <v>Soalho em  tabua de peroba em  lastro ou laje</v>
          </cell>
          <cell r="C865" t="str">
            <v>m2</v>
          </cell>
          <cell r="D865" t="str">
            <v>30.25</v>
          </cell>
          <cell r="E865" t="str">
            <v>7.23</v>
          </cell>
          <cell r="F865" t="str">
            <v>37.48</v>
          </cell>
        </row>
        <row r="866">
          <cell r="A866" t="str">
            <v>200400</v>
          </cell>
          <cell r="B866" t="str">
            <v>Tacos</v>
          </cell>
        </row>
        <row r="867">
          <cell r="A867" t="str">
            <v>200402</v>
          </cell>
          <cell r="B867" t="str">
            <v>Piso em  tacos de ipe colado</v>
          </cell>
          <cell r="C867" t="str">
            <v>m2</v>
          </cell>
          <cell r="D867" t="str">
            <v>21.58</v>
          </cell>
          <cell r="E867" t="str">
            <v>4.61</v>
          </cell>
          <cell r="F867" t="str">
            <v>26.19</v>
          </cell>
        </row>
        <row r="868">
          <cell r="A868" t="str">
            <v>200500</v>
          </cell>
          <cell r="B868" t="str">
            <v>Carpete de madeira</v>
          </cell>
        </row>
        <row r="869">
          <cell r="A869" t="str">
            <v>200502</v>
          </cell>
          <cell r="B869" t="str">
            <v>Carpete de madeira tipo sucupira envernizada</v>
          </cell>
          <cell r="C869" t="str">
            <v>m2</v>
          </cell>
          <cell r="D869" t="str">
            <v>29.08</v>
          </cell>
          <cell r="E869" t="str">
            <v>0.57</v>
          </cell>
          <cell r="F869" t="str">
            <v>29.65</v>
          </cell>
        </row>
        <row r="870">
          <cell r="A870" t="str">
            <v>201000</v>
          </cell>
          <cell r="B870" t="str">
            <v>Rodape de madeira</v>
          </cell>
        </row>
        <row r="871">
          <cell r="A871" t="str">
            <v>201002</v>
          </cell>
          <cell r="B871" t="str">
            <v>Rodape de peroba de 5x1,5cm</v>
          </cell>
          <cell r="C871" t="str">
            <v>m</v>
          </cell>
          <cell r="D871" t="str">
            <v>1.60</v>
          </cell>
          <cell r="E871" t="str">
            <v>2.18</v>
          </cell>
          <cell r="F871" t="str">
            <v>3.78</v>
          </cell>
        </row>
        <row r="872">
          <cell r="A872" t="str">
            <v>201004</v>
          </cell>
          <cell r="B872" t="str">
            <v>Rodape de peroba de 7x1,5cm</v>
          </cell>
          <cell r="C872" t="str">
            <v>m</v>
          </cell>
          <cell r="D872" t="str">
            <v>2.16</v>
          </cell>
          <cell r="E872" t="str">
            <v>2.18</v>
          </cell>
          <cell r="F872" t="str">
            <v>4.34</v>
          </cell>
        </row>
        <row r="873">
          <cell r="A873" t="str">
            <v>201012</v>
          </cell>
          <cell r="B873" t="str">
            <v>Cordao de peroba</v>
          </cell>
          <cell r="C873" t="str">
            <v>m</v>
          </cell>
          <cell r="D873" t="str">
            <v>0.91</v>
          </cell>
          <cell r="E873" t="str">
            <v>0.52</v>
          </cell>
          <cell r="F873" t="str">
            <v>1.43</v>
          </cell>
        </row>
        <row r="874">
          <cell r="A874" t="str">
            <v>202000</v>
          </cell>
          <cell r="B874" t="str">
            <v>Reparos, conservacoes e complementos</v>
          </cell>
        </row>
        <row r="875">
          <cell r="A875" t="str">
            <v>202002</v>
          </cell>
          <cell r="B875" t="str">
            <v>Recolocacao com repregamento de soalho de peroba</v>
          </cell>
          <cell r="C875" t="str">
            <v>m2</v>
          </cell>
          <cell r="D875" t="str">
            <v>0.05</v>
          </cell>
          <cell r="E875" t="str">
            <v>0.70</v>
          </cell>
          <cell r="F875" t="str">
            <v>0.75</v>
          </cell>
        </row>
        <row r="876">
          <cell r="A876" t="str">
            <v>202004</v>
          </cell>
          <cell r="B876" t="str">
            <v>Recolocacao de tacos soltos com cola</v>
          </cell>
          <cell r="C876" t="str">
            <v>m2</v>
          </cell>
          <cell r="D876" t="str">
            <v>1.77</v>
          </cell>
          <cell r="E876" t="str">
            <v>12.88</v>
          </cell>
          <cell r="F876" t="str">
            <v>14.65</v>
          </cell>
        </row>
        <row r="877">
          <cell r="A877" t="str">
            <v>202010</v>
          </cell>
          <cell r="B877" t="str">
            <v>Recolocacao de rodape e cordao de madeira</v>
          </cell>
          <cell r="C877" t="str">
            <v>m</v>
          </cell>
          <cell r="D877" t="str">
            <v>0.05</v>
          </cell>
          <cell r="E877" t="str">
            <v>1.65</v>
          </cell>
          <cell r="F877" t="str">
            <v>1.70</v>
          </cell>
        </row>
        <row r="878">
          <cell r="A878" t="str">
            <v>202020</v>
          </cell>
          <cell r="B878" t="str">
            <v>Raspagem com calafetacao e aplicacao de verniz sinteko</v>
          </cell>
          <cell r="C878" t="str">
            <v>m2</v>
          </cell>
          <cell r="D878" t="str">
            <v>12.25</v>
          </cell>
          <cell r="E878" t="str">
            <v>0.00</v>
          </cell>
          <cell r="F878" t="str">
            <v>12.25</v>
          </cell>
        </row>
        <row r="879">
          <cell r="A879" t="str">
            <v>202022</v>
          </cell>
          <cell r="B879" t="str">
            <v>Raspagem com calafetacao e aplicacao de cera</v>
          </cell>
          <cell r="C879" t="str">
            <v>m2</v>
          </cell>
          <cell r="D879" t="str">
            <v>7.80</v>
          </cell>
          <cell r="E879" t="str">
            <v>0.00</v>
          </cell>
          <cell r="F879" t="str">
            <v>7.80</v>
          </cell>
        </row>
        <row r="880">
          <cell r="A880" t="str">
            <v>210000</v>
          </cell>
          <cell r="B880" t="str">
            <v>Revestimento sintetico</v>
          </cell>
        </row>
        <row r="881">
          <cell r="A881" t="str">
            <v>210100</v>
          </cell>
          <cell r="B881" t="str">
            <v>Revestimento em borracha</v>
          </cell>
        </row>
        <row r="882">
          <cell r="A882" t="str">
            <v>210102</v>
          </cell>
          <cell r="B882" t="str">
            <v>Revestimento em borracha sintetica preta 4 mm colado</v>
          </cell>
          <cell r="C882" t="str">
            <v>m2</v>
          </cell>
          <cell r="D882" t="str">
            <v>14.14</v>
          </cell>
          <cell r="E882" t="str">
            <v>0.00</v>
          </cell>
          <cell r="F882" t="str">
            <v>14.14</v>
          </cell>
        </row>
        <row r="883">
          <cell r="A883" t="str">
            <v>210104</v>
          </cell>
          <cell r="B883" t="str">
            <v>Revestimento em borracha sintetica preta 10 mm argamassado</v>
          </cell>
          <cell r="C883" t="str">
            <v>m2</v>
          </cell>
          <cell r="D883" t="str">
            <v>26.73</v>
          </cell>
          <cell r="E883" t="str">
            <v>2.03</v>
          </cell>
          <cell r="F883" t="str">
            <v>28.76</v>
          </cell>
        </row>
        <row r="884">
          <cell r="A884" t="str">
            <v>210200</v>
          </cell>
          <cell r="B884" t="str">
            <v>Revestimento vinilicos</v>
          </cell>
        </row>
        <row r="885">
          <cell r="A885" t="str">
            <v>210202</v>
          </cell>
          <cell r="B885" t="str">
            <v>Revestimento vinilico de  2 mm</v>
          </cell>
          <cell r="C885" t="str">
            <v>m2</v>
          </cell>
          <cell r="D885" t="str">
            <v>16.34</v>
          </cell>
          <cell r="E885" t="str">
            <v>0.00</v>
          </cell>
          <cell r="F885" t="str">
            <v>16.34</v>
          </cell>
        </row>
        <row r="886">
          <cell r="A886" t="str">
            <v>210204</v>
          </cell>
          <cell r="B886" t="str">
            <v>Revestimento vinilico de  3 mm</v>
          </cell>
          <cell r="C886" t="str">
            <v>m2</v>
          </cell>
          <cell r="D886" t="str">
            <v>30.00</v>
          </cell>
          <cell r="E886" t="str">
            <v>0.00</v>
          </cell>
          <cell r="F886" t="str">
            <v>30.00</v>
          </cell>
        </row>
        <row r="887">
          <cell r="A887" t="str">
            <v>210400</v>
          </cell>
          <cell r="B887" t="str">
            <v>Forracao e carpete</v>
          </cell>
        </row>
        <row r="888">
          <cell r="A888" t="str">
            <v>210402</v>
          </cell>
          <cell r="B888" t="str">
            <v>Revestimento com manta de nylon tipo agulhado 4 mm</v>
          </cell>
          <cell r="C888" t="str">
            <v>m2</v>
          </cell>
          <cell r="D888" t="str">
            <v>5.84</v>
          </cell>
          <cell r="E888" t="str">
            <v>0.00</v>
          </cell>
          <cell r="F888" t="str">
            <v>5.84</v>
          </cell>
        </row>
        <row r="889">
          <cell r="A889" t="str">
            <v>210404</v>
          </cell>
          <cell r="B889" t="str">
            <v>Revestimento com carpete de nylon 6 mm</v>
          </cell>
          <cell r="C889" t="str">
            <v>m2</v>
          </cell>
          <cell r="D889" t="str">
            <v>12.53</v>
          </cell>
          <cell r="E889" t="str">
            <v>0.00</v>
          </cell>
          <cell r="F889" t="str">
            <v>12.53</v>
          </cell>
        </row>
        <row r="890">
          <cell r="A890" t="str">
            <v>210406</v>
          </cell>
          <cell r="B890" t="str">
            <v>Revestimento com carpete de nylon 10 mm</v>
          </cell>
          <cell r="C890" t="str">
            <v>m2</v>
          </cell>
          <cell r="D890" t="str">
            <v>20.89</v>
          </cell>
          <cell r="E890" t="str">
            <v>0.00</v>
          </cell>
          <cell r="F890" t="str">
            <v>20.89</v>
          </cell>
        </row>
        <row r="891">
          <cell r="A891" t="str">
            <v>211000</v>
          </cell>
          <cell r="B891" t="str">
            <v>Rodape sintetico</v>
          </cell>
        </row>
        <row r="892">
          <cell r="A892" t="str">
            <v>211012</v>
          </cell>
          <cell r="B892" t="str">
            <v>Rodape vinilico de 5 cm simples</v>
          </cell>
          <cell r="C892" t="str">
            <v>m</v>
          </cell>
          <cell r="D892" t="str">
            <v>3.47</v>
          </cell>
          <cell r="E892" t="str">
            <v>0.00</v>
          </cell>
          <cell r="F892" t="str">
            <v>3.47</v>
          </cell>
        </row>
        <row r="893">
          <cell r="A893" t="str">
            <v>211014</v>
          </cell>
          <cell r="B893" t="str">
            <v>Rodape vinilico de 7 cm simples</v>
          </cell>
          <cell r="C893" t="str">
            <v>m</v>
          </cell>
          <cell r="D893" t="str">
            <v>4.00</v>
          </cell>
          <cell r="E893" t="str">
            <v>0.00</v>
          </cell>
          <cell r="F893" t="str">
            <v>4.00</v>
          </cell>
        </row>
        <row r="894">
          <cell r="A894" t="str">
            <v>211016</v>
          </cell>
          <cell r="B894" t="str">
            <v>Rodape vinilico de 10 cm simples</v>
          </cell>
          <cell r="C894" t="str">
            <v>m</v>
          </cell>
          <cell r="D894" t="str">
            <v>5.00</v>
          </cell>
          <cell r="E894" t="str">
            <v>0.00</v>
          </cell>
          <cell r="F894" t="str">
            <v>5.00</v>
          </cell>
        </row>
        <row r="895">
          <cell r="A895" t="str">
            <v>211018</v>
          </cell>
          <cell r="B895" t="str">
            <v>Rodape vinilico hospitalar</v>
          </cell>
          <cell r="C895" t="str">
            <v>m</v>
          </cell>
          <cell r="D895" t="str">
            <v>6.50</v>
          </cell>
          <cell r="E895" t="str">
            <v>0.00</v>
          </cell>
          <cell r="F895" t="str">
            <v>6.50</v>
          </cell>
        </row>
        <row r="896">
          <cell r="A896" t="str">
            <v>211022</v>
          </cell>
          <cell r="B896" t="str">
            <v>Rodape de cordao de nylon</v>
          </cell>
          <cell r="C896" t="str">
            <v>m</v>
          </cell>
          <cell r="D896" t="str">
            <v>0.82</v>
          </cell>
          <cell r="E896" t="str">
            <v>0.00</v>
          </cell>
          <cell r="F896" t="str">
            <v>0.82</v>
          </cell>
        </row>
        <row r="897">
          <cell r="A897" t="str">
            <v>211100</v>
          </cell>
          <cell r="B897" t="str">
            <v>Degrau sintetico</v>
          </cell>
        </row>
        <row r="898">
          <cell r="A898" t="str">
            <v>211102</v>
          </cell>
          <cell r="B898" t="str">
            <v>Degraus em  chapa de borracha sintetica com testeira</v>
          </cell>
          <cell r="C898" t="str">
            <v>m</v>
          </cell>
          <cell r="D898" t="str">
            <v>18.51</v>
          </cell>
          <cell r="E898" t="str">
            <v>0.00</v>
          </cell>
          <cell r="F898" t="str">
            <v>18.51</v>
          </cell>
        </row>
        <row r="899">
          <cell r="A899" t="str">
            <v>211112</v>
          </cell>
          <cell r="B899" t="str">
            <v>Degraus em  chapa vinilica com testeira</v>
          </cell>
          <cell r="C899" t="str">
            <v>m</v>
          </cell>
          <cell r="D899" t="str">
            <v>27.50</v>
          </cell>
          <cell r="E899" t="str">
            <v>0.00</v>
          </cell>
          <cell r="F899" t="str">
            <v>27.50</v>
          </cell>
        </row>
        <row r="900">
          <cell r="A900" t="str">
            <v>212000</v>
          </cell>
          <cell r="B900" t="str">
            <v>Reparos, conservacoes e complementos</v>
          </cell>
        </row>
        <row r="901">
          <cell r="A901" t="str">
            <v>212002</v>
          </cell>
          <cell r="B901" t="str">
            <v>Recolocacao de piso sintetico com cola</v>
          </cell>
          <cell r="C901" t="str">
            <v>m2</v>
          </cell>
          <cell r="D901" t="str">
            <v>0.47</v>
          </cell>
          <cell r="E901" t="str">
            <v>1.28</v>
          </cell>
          <cell r="F901" t="str">
            <v>1.75</v>
          </cell>
        </row>
        <row r="902">
          <cell r="A902" t="str">
            <v>212004</v>
          </cell>
          <cell r="B902" t="str">
            <v>Recolocacao de piso sintetico argamassado</v>
          </cell>
          <cell r="C902" t="str">
            <v>m2</v>
          </cell>
          <cell r="D902" t="str">
            <v>2.33</v>
          </cell>
          <cell r="E902" t="str">
            <v>8.34</v>
          </cell>
          <cell r="F902" t="str">
            <v>10.67</v>
          </cell>
        </row>
        <row r="903">
          <cell r="A903" t="str">
            <v>212010</v>
          </cell>
          <cell r="B903" t="str">
            <v>Recolocacao de rodape e cordoes sinteticos</v>
          </cell>
          <cell r="C903" t="str">
            <v>m</v>
          </cell>
          <cell r="D903" t="str">
            <v>0.00</v>
          </cell>
          <cell r="E903" t="str">
            <v>1.65</v>
          </cell>
          <cell r="F903" t="str">
            <v>1.65</v>
          </cell>
        </row>
        <row r="904">
          <cell r="A904" t="str">
            <v>220000</v>
          </cell>
          <cell r="B904" t="str">
            <v>Forro, brises e fachadas</v>
          </cell>
        </row>
        <row r="905">
          <cell r="A905" t="str">
            <v>220100</v>
          </cell>
          <cell r="B905" t="str">
            <v>Forro de madeira</v>
          </cell>
        </row>
        <row r="906">
          <cell r="A906" t="str">
            <v>220102</v>
          </cell>
          <cell r="B906" t="str">
            <v>Forro em  tabuas aparelhadas macho/femea de pinho entarugado</v>
          </cell>
          <cell r="C906" t="str">
            <v>m2</v>
          </cell>
          <cell r="D906" t="str">
            <v>21.71</v>
          </cell>
          <cell r="E906" t="str">
            <v>7.81</v>
          </cell>
          <cell r="F906" t="str">
            <v>29.52</v>
          </cell>
        </row>
        <row r="907">
          <cell r="A907" t="str">
            <v>220108</v>
          </cell>
          <cell r="B907" t="str">
            <v>Forro xadrez em  ripas de peroba entarugado</v>
          </cell>
          <cell r="C907" t="str">
            <v>m2</v>
          </cell>
          <cell r="D907" t="str">
            <v>10.56</v>
          </cell>
          <cell r="E907" t="str">
            <v>8.47</v>
          </cell>
          <cell r="F907" t="str">
            <v>19.03</v>
          </cell>
        </row>
        <row r="908">
          <cell r="A908" t="str">
            <v>220112</v>
          </cell>
          <cell r="B908" t="str">
            <v>Forro em  chapas em  fibra de madeira tipo FORROPACOTE</v>
          </cell>
          <cell r="C908" t="str">
            <v>m2</v>
          </cell>
          <cell r="D908" t="str">
            <v>6.67</v>
          </cell>
          <cell r="E908" t="str">
            <v>7.81</v>
          </cell>
          <cell r="F908" t="str">
            <v>14.48</v>
          </cell>
        </row>
        <row r="909">
          <cell r="A909" t="str">
            <v>220122</v>
          </cell>
          <cell r="B909" t="str">
            <v>Beiral em  tabua de peroba macho/femea com entarugamento</v>
          </cell>
          <cell r="C909" t="str">
            <v>m2</v>
          </cell>
          <cell r="D909" t="str">
            <v>22.32</v>
          </cell>
          <cell r="E909" t="str">
            <v>8.47</v>
          </cell>
          <cell r="F909" t="str">
            <v>30.79</v>
          </cell>
        </row>
        <row r="910">
          <cell r="A910" t="str">
            <v>220124</v>
          </cell>
          <cell r="B910" t="str">
            <v>Beiral em  tabua de peroba macho/femea</v>
          </cell>
          <cell r="C910" t="str">
            <v>m2</v>
          </cell>
          <cell r="D910" t="str">
            <v>19.40</v>
          </cell>
          <cell r="E910" t="str">
            <v>3.90</v>
          </cell>
          <cell r="F910" t="str">
            <v>23.30</v>
          </cell>
        </row>
        <row r="911">
          <cell r="A911" t="str">
            <v>220200</v>
          </cell>
          <cell r="B911" t="str">
            <v>Forro de gesso</v>
          </cell>
        </row>
        <row r="912">
          <cell r="A912" t="str">
            <v>220202</v>
          </cell>
          <cell r="B912" t="str">
            <v>Forro em  placa de gesso removivel, fixado e estruturado</v>
          </cell>
          <cell r="C912" t="str">
            <v>m2</v>
          </cell>
          <cell r="D912" t="str">
            <v>19.13</v>
          </cell>
          <cell r="E912" t="str">
            <v>0.00</v>
          </cell>
          <cell r="F912" t="str">
            <v>19.13</v>
          </cell>
        </row>
        <row r="913">
          <cell r="A913" t="str">
            <v>220300</v>
          </cell>
          <cell r="B913" t="str">
            <v>Forro sintetico</v>
          </cell>
        </row>
        <row r="914">
          <cell r="A914" t="str">
            <v>220306</v>
          </cell>
          <cell r="B914" t="str">
            <v>Forro em  fibras de vidro revestida em  PVC tipo FORROVID</v>
          </cell>
          <cell r="C914" t="str">
            <v>m2</v>
          </cell>
          <cell r="D914" t="str">
            <v>20.25</v>
          </cell>
          <cell r="E914" t="str">
            <v>0.00</v>
          </cell>
          <cell r="F914" t="str">
            <v>20.25</v>
          </cell>
        </row>
        <row r="915">
          <cell r="A915" t="str">
            <v>220400</v>
          </cell>
          <cell r="B915" t="str">
            <v>Forro metalico</v>
          </cell>
        </row>
        <row r="916">
          <cell r="A916" t="str">
            <v>220404</v>
          </cell>
          <cell r="B916" t="str">
            <v>Forro em  reguas de aluminio tipo PARALINE</v>
          </cell>
          <cell r="C916" t="str">
            <v>m2</v>
          </cell>
          <cell r="D916" t="str">
            <v>20.39</v>
          </cell>
          <cell r="E916" t="str">
            <v>0.00</v>
          </cell>
          <cell r="F916" t="str">
            <v>20.39</v>
          </cell>
        </row>
        <row r="917">
          <cell r="A917" t="str">
            <v>220500</v>
          </cell>
          <cell r="B917" t="str">
            <v>Forro estuque</v>
          </cell>
        </row>
        <row r="918">
          <cell r="A918" t="str">
            <v>220502</v>
          </cell>
          <cell r="B918" t="str">
            <v>Forro de estuque</v>
          </cell>
          <cell r="C918" t="str">
            <v>m2</v>
          </cell>
          <cell r="D918" t="str">
            <v>5.76</v>
          </cell>
          <cell r="E918" t="str">
            <v>18.18</v>
          </cell>
          <cell r="F918" t="str">
            <v>23.94</v>
          </cell>
        </row>
        <row r="919">
          <cell r="A919" t="str">
            <v>222000</v>
          </cell>
          <cell r="B919" t="str">
            <v>Reparos, conservacoes e complementos</v>
          </cell>
        </row>
        <row r="920">
          <cell r="A920" t="str">
            <v>222002</v>
          </cell>
          <cell r="B920" t="str">
            <v>Recolocacao de forros fixados</v>
          </cell>
          <cell r="C920" t="str">
            <v>m2</v>
          </cell>
          <cell r="D920" t="str">
            <v>0.11</v>
          </cell>
          <cell r="E920" t="str">
            <v>1.94</v>
          </cell>
          <cell r="F920" t="str">
            <v>2.05</v>
          </cell>
        </row>
        <row r="921">
          <cell r="A921" t="str">
            <v>222004</v>
          </cell>
          <cell r="B921" t="str">
            <v>Recolocacao de forros apoiados ou encaixados</v>
          </cell>
          <cell r="C921" t="str">
            <v>m2</v>
          </cell>
          <cell r="D921" t="str">
            <v>0.00</v>
          </cell>
          <cell r="E921" t="str">
            <v>0.94</v>
          </cell>
          <cell r="F921" t="str">
            <v>0.94</v>
          </cell>
        </row>
        <row r="922">
          <cell r="A922" t="str">
            <v>222006</v>
          </cell>
          <cell r="B922" t="str">
            <v>Perfil de ferro para reforco de forro, inclusive solda</v>
          </cell>
          <cell r="C922" t="str">
            <v>kg</v>
          </cell>
          <cell r="D922" t="str">
            <v>3.13</v>
          </cell>
          <cell r="E922" t="str">
            <v>0.00</v>
          </cell>
          <cell r="F922" t="str">
            <v>3.13</v>
          </cell>
        </row>
        <row r="923">
          <cell r="A923" t="str">
            <v>222008</v>
          </cell>
          <cell r="B923" t="str">
            <v>Entarugamento de forro</v>
          </cell>
          <cell r="C923" t="str">
            <v>m2</v>
          </cell>
          <cell r="D923" t="str">
            <v>3.52</v>
          </cell>
          <cell r="E923" t="str">
            <v>6.17</v>
          </cell>
          <cell r="F923" t="str">
            <v>9.69</v>
          </cell>
        </row>
        <row r="924">
          <cell r="A924" t="str">
            <v>230000</v>
          </cell>
          <cell r="B924" t="str">
            <v>Esquadrias e elementos em  madeira</v>
          </cell>
        </row>
        <row r="925">
          <cell r="A925" t="str">
            <v>230100</v>
          </cell>
          <cell r="B925" t="str">
            <v>Janela em madeira</v>
          </cell>
        </row>
        <row r="926">
          <cell r="A926" t="str">
            <v>230102</v>
          </cell>
          <cell r="B926" t="str">
            <v>Janelas de madeira tipo guilhotina - com venezianas</v>
          </cell>
          <cell r="C926" t="str">
            <v>m2</v>
          </cell>
          <cell r="D926" t="str">
            <v>78.52</v>
          </cell>
          <cell r="E926" t="str">
            <v>27.01</v>
          </cell>
          <cell r="F926" t="str">
            <v>105.53</v>
          </cell>
        </row>
        <row r="927">
          <cell r="A927" t="str">
            <v>230200</v>
          </cell>
          <cell r="B927" t="str">
            <v>Porta padrao macho/femea montada com batente</v>
          </cell>
        </row>
        <row r="928">
          <cell r="A928" t="str">
            <v>230201</v>
          </cell>
          <cell r="B928" t="str">
            <v>Acrescimo de bandeira - porta macho/femea batente de madeira</v>
          </cell>
          <cell r="C928" t="str">
            <v>m2</v>
          </cell>
          <cell r="D928" t="str">
            <v>89.09</v>
          </cell>
          <cell r="E928" t="str">
            <v>8.93</v>
          </cell>
          <cell r="F928" t="str">
            <v>98.02</v>
          </cell>
        </row>
        <row r="929">
          <cell r="A929" t="str">
            <v>230202</v>
          </cell>
          <cell r="B929" t="str">
            <v>Porta macho/femea batente madeira - 62x210 cm</v>
          </cell>
          <cell r="C929" t="str">
            <v>un</v>
          </cell>
          <cell r="D929" t="str">
            <v>161.39</v>
          </cell>
          <cell r="E929" t="str">
            <v>18.16</v>
          </cell>
          <cell r="F929" t="str">
            <v>179.55</v>
          </cell>
        </row>
        <row r="930">
          <cell r="A930" t="str">
            <v>230203</v>
          </cell>
          <cell r="B930" t="str">
            <v>Porta macho/femea batente madeira - 72x210 cm</v>
          </cell>
          <cell r="C930" t="str">
            <v>un</v>
          </cell>
          <cell r="D930" t="str">
            <v>163.08</v>
          </cell>
          <cell r="E930" t="str">
            <v>18.16</v>
          </cell>
          <cell r="F930" t="str">
            <v>181.24</v>
          </cell>
        </row>
        <row r="931">
          <cell r="A931" t="str">
            <v>230204</v>
          </cell>
          <cell r="B931" t="str">
            <v>Porta macho/femea batente madeira - 82x210 cm</v>
          </cell>
          <cell r="C931" t="str">
            <v>un</v>
          </cell>
          <cell r="D931" t="str">
            <v>174.97</v>
          </cell>
          <cell r="E931" t="str">
            <v>18.16</v>
          </cell>
          <cell r="F931" t="str">
            <v>193.13</v>
          </cell>
        </row>
        <row r="932">
          <cell r="A932" t="str">
            <v>230205</v>
          </cell>
          <cell r="B932" t="str">
            <v>Porta macho/femea batente madeira - 92x210 cm</v>
          </cell>
          <cell r="C932" t="str">
            <v>un</v>
          </cell>
          <cell r="D932" t="str">
            <v>186.47</v>
          </cell>
          <cell r="E932" t="str">
            <v>18.16</v>
          </cell>
          <cell r="F932" t="str">
            <v>204.63</v>
          </cell>
        </row>
        <row r="933">
          <cell r="A933" t="str">
            <v>230206</v>
          </cell>
          <cell r="B933" t="str">
            <v>Porta macho/femea batente madeira - 124x210 cm</v>
          </cell>
          <cell r="C933" t="str">
            <v>un</v>
          </cell>
          <cell r="D933" t="str">
            <v>279.40</v>
          </cell>
          <cell r="E933" t="str">
            <v>22.73</v>
          </cell>
          <cell r="F933" t="str">
            <v>302.13</v>
          </cell>
        </row>
        <row r="934">
          <cell r="A934" t="str">
            <v>230250</v>
          </cell>
          <cell r="B934" t="str">
            <v>Acrescimo de bandeira - porta macho/femea batente metalico</v>
          </cell>
          <cell r="C934" t="str">
            <v>m2</v>
          </cell>
          <cell r="D934" t="str">
            <v>84.70</v>
          </cell>
          <cell r="E934" t="str">
            <v>8.54</v>
          </cell>
          <cell r="F934" t="str">
            <v>93.24</v>
          </cell>
        </row>
        <row r="935">
          <cell r="A935" t="str">
            <v>230251</v>
          </cell>
          <cell r="B935" t="str">
            <v>Porta macho/femea batente metalico - 62x160 cm</v>
          </cell>
          <cell r="C935" t="str">
            <v>un</v>
          </cell>
          <cell r="D935" t="str">
            <v>135.71</v>
          </cell>
          <cell r="E935" t="str">
            <v>16.83</v>
          </cell>
          <cell r="F935" t="str">
            <v>152.54</v>
          </cell>
        </row>
        <row r="936">
          <cell r="A936" t="str">
            <v>230252</v>
          </cell>
          <cell r="B936" t="str">
            <v>Porta macho/femea batente metalico - 72x210 cm</v>
          </cell>
          <cell r="C936" t="str">
            <v>un</v>
          </cell>
          <cell r="D936" t="str">
            <v>147.60</v>
          </cell>
          <cell r="E936" t="str">
            <v>16.83</v>
          </cell>
          <cell r="F936" t="str">
            <v>164.43</v>
          </cell>
        </row>
        <row r="937">
          <cell r="A937" t="str">
            <v>230253</v>
          </cell>
          <cell r="B937" t="str">
            <v>Porta macho/femea batente metalico - 82x210 cm</v>
          </cell>
          <cell r="C937" t="str">
            <v>un</v>
          </cell>
          <cell r="D937" t="str">
            <v>160.14</v>
          </cell>
          <cell r="E937" t="str">
            <v>16.83</v>
          </cell>
          <cell r="F937" t="str">
            <v>176.97</v>
          </cell>
        </row>
        <row r="938">
          <cell r="A938" t="str">
            <v>230254</v>
          </cell>
          <cell r="B938" t="str">
            <v>Porta macho/femea batente metalico - 92x210 cm</v>
          </cell>
          <cell r="C938" t="str">
            <v>un</v>
          </cell>
          <cell r="D938" t="str">
            <v>172.30</v>
          </cell>
          <cell r="E938" t="str">
            <v>16.83</v>
          </cell>
          <cell r="F938" t="str">
            <v>189.13</v>
          </cell>
        </row>
        <row r="939">
          <cell r="A939" t="str">
            <v>230255</v>
          </cell>
          <cell r="B939" t="str">
            <v>Porta macho/femea batente metalico - 124x210 cm</v>
          </cell>
          <cell r="C939" t="str">
            <v>un</v>
          </cell>
          <cell r="D939" t="str">
            <v>261.73</v>
          </cell>
          <cell r="E939" t="str">
            <v>22.02</v>
          </cell>
          <cell r="F939" t="str">
            <v>283.75</v>
          </cell>
        </row>
        <row r="940">
          <cell r="A940" t="str">
            <v>230300</v>
          </cell>
          <cell r="B940" t="str">
            <v>Porta padrao lisa comum montada com batente</v>
          </cell>
        </row>
        <row r="941">
          <cell r="A941" t="str">
            <v>230301</v>
          </cell>
          <cell r="B941" t="str">
            <v>Acrescimo de bandeira - porta lisa comum batente de madeira</v>
          </cell>
          <cell r="C941" t="str">
            <v>m2</v>
          </cell>
          <cell r="D941" t="str">
            <v>32.96</v>
          </cell>
          <cell r="E941" t="str">
            <v>8.93</v>
          </cell>
          <cell r="F941" t="str">
            <v>41.89</v>
          </cell>
        </row>
        <row r="942">
          <cell r="A942" t="str">
            <v>230302</v>
          </cell>
          <cell r="B942" t="str">
            <v>Porta lisa batente madeira - 62x160 cm</v>
          </cell>
          <cell r="C942" t="str">
            <v>un</v>
          </cell>
          <cell r="D942" t="str">
            <v>77.94</v>
          </cell>
          <cell r="E942" t="str">
            <v>18.16</v>
          </cell>
          <cell r="F942" t="str">
            <v>96.10</v>
          </cell>
        </row>
        <row r="943">
          <cell r="A943" t="str">
            <v>230303</v>
          </cell>
          <cell r="B943" t="str">
            <v>Porta lisa batente madeira - 72x210 cm</v>
          </cell>
          <cell r="C943" t="str">
            <v>un</v>
          </cell>
          <cell r="D943" t="str">
            <v>76.47</v>
          </cell>
          <cell r="E943" t="str">
            <v>18.16</v>
          </cell>
          <cell r="F943" t="str">
            <v>94.63</v>
          </cell>
        </row>
        <row r="944">
          <cell r="A944" t="str">
            <v>230304</v>
          </cell>
          <cell r="B944" t="str">
            <v>Porta lisa batente madeira - 82x210 cm</v>
          </cell>
          <cell r="C944" t="str">
            <v>un</v>
          </cell>
          <cell r="D944" t="str">
            <v>77.50</v>
          </cell>
          <cell r="E944" t="str">
            <v>18.16</v>
          </cell>
          <cell r="F944" t="str">
            <v>95.66</v>
          </cell>
        </row>
        <row r="945">
          <cell r="A945" t="str">
            <v>230305</v>
          </cell>
          <cell r="B945" t="str">
            <v>Porta lisa batente madeira - 92x210 cm</v>
          </cell>
          <cell r="C945" t="str">
            <v>un</v>
          </cell>
          <cell r="D945" t="str">
            <v>80.91</v>
          </cell>
          <cell r="E945" t="str">
            <v>18.16</v>
          </cell>
          <cell r="F945" t="str">
            <v>99.07</v>
          </cell>
        </row>
        <row r="946">
          <cell r="A946" t="str">
            <v>230306</v>
          </cell>
          <cell r="B946" t="str">
            <v>Porta lisa batente madeira - 124x210 cm</v>
          </cell>
          <cell r="C946" t="str">
            <v>un</v>
          </cell>
          <cell r="D946" t="str">
            <v>108.88</v>
          </cell>
          <cell r="E946" t="str">
            <v>22.73</v>
          </cell>
          <cell r="F946" t="str">
            <v>131.61</v>
          </cell>
        </row>
        <row r="947">
          <cell r="A947" t="str">
            <v>230350</v>
          </cell>
          <cell r="B947" t="str">
            <v>Acrescimo de bandeira - porta lisa comum batente metalico</v>
          </cell>
          <cell r="C947" t="str">
            <v>m2</v>
          </cell>
          <cell r="D947" t="str">
            <v>28.57</v>
          </cell>
          <cell r="E947" t="str">
            <v>8.54</v>
          </cell>
          <cell r="F947" t="str">
            <v>37.11</v>
          </cell>
        </row>
        <row r="948">
          <cell r="A948" t="str">
            <v>230351</v>
          </cell>
          <cell r="B948" t="str">
            <v>Porta lisa batente metalico - 62x160 cm</v>
          </cell>
          <cell r="C948" t="str">
            <v>un</v>
          </cell>
          <cell r="D948" t="str">
            <v>82.39</v>
          </cell>
          <cell r="E948" t="str">
            <v>16.83</v>
          </cell>
          <cell r="F948" t="str">
            <v>99.22</v>
          </cell>
        </row>
        <row r="949">
          <cell r="A949" t="str">
            <v>230352</v>
          </cell>
          <cell r="B949" t="str">
            <v>Porta lisa batente metalico - 72x210 cm</v>
          </cell>
          <cell r="C949" t="str">
            <v>un</v>
          </cell>
          <cell r="D949" t="str">
            <v>60.99</v>
          </cell>
          <cell r="E949" t="str">
            <v>16.83</v>
          </cell>
          <cell r="F949" t="str">
            <v>77.82</v>
          </cell>
        </row>
        <row r="950">
          <cell r="A950" t="str">
            <v>230353</v>
          </cell>
          <cell r="B950" t="str">
            <v>Porta lisa batente metalico - 82x210 cm</v>
          </cell>
          <cell r="C950" t="str">
            <v>un</v>
          </cell>
          <cell r="D950" t="str">
            <v>62.67</v>
          </cell>
          <cell r="E950" t="str">
            <v>16.83</v>
          </cell>
          <cell r="F950" t="str">
            <v>79.50</v>
          </cell>
        </row>
        <row r="951">
          <cell r="A951" t="str">
            <v>230354</v>
          </cell>
          <cell r="B951" t="str">
            <v>Porta lisa batente metalico - 92x210 cm</v>
          </cell>
          <cell r="C951" t="str">
            <v>un</v>
          </cell>
          <cell r="D951" t="str">
            <v>66.74</v>
          </cell>
          <cell r="E951" t="str">
            <v>16.83</v>
          </cell>
          <cell r="F951" t="str">
            <v>83.57</v>
          </cell>
        </row>
        <row r="952">
          <cell r="A952" t="str">
            <v>230355</v>
          </cell>
          <cell r="B952" t="str">
            <v>Porta lisa batente metalico - 124x210 cm</v>
          </cell>
          <cell r="C952" t="str">
            <v>un</v>
          </cell>
          <cell r="D952" t="str">
            <v>91.21</v>
          </cell>
          <cell r="E952" t="str">
            <v>22.02</v>
          </cell>
          <cell r="F952" t="str">
            <v>113.23</v>
          </cell>
        </row>
        <row r="953">
          <cell r="A953" t="str">
            <v>230400</v>
          </cell>
          <cell r="B953" t="str">
            <v>Porta padrao lisa laminada montada com batente</v>
          </cell>
        </row>
        <row r="954">
          <cell r="A954" t="str">
            <v>230401</v>
          </cell>
          <cell r="B954" t="str">
            <v>Acrescimo de bandeira - porta lisa comum batente de madeira</v>
          </cell>
          <cell r="C954" t="str">
            <v>m2</v>
          </cell>
          <cell r="D954" t="str">
            <v>116.20</v>
          </cell>
          <cell r="E954" t="str">
            <v>8.93</v>
          </cell>
          <cell r="F954" t="str">
            <v>125.13</v>
          </cell>
        </row>
        <row r="955">
          <cell r="A955" t="str">
            <v>230403</v>
          </cell>
          <cell r="B955" t="str">
            <v>Porta lisa laminado fenol batente madeira - 72x210 cm</v>
          </cell>
          <cell r="C955" t="str">
            <v>un</v>
          </cell>
          <cell r="D955" t="str">
            <v>137.27</v>
          </cell>
          <cell r="E955" t="str">
            <v>18.16</v>
          </cell>
          <cell r="F955" t="str">
            <v>155.43</v>
          </cell>
        </row>
        <row r="956">
          <cell r="A956" t="str">
            <v>230405</v>
          </cell>
          <cell r="B956" t="str">
            <v>Porta lisa laminado fenol batente madeira - 92x210 cm</v>
          </cell>
          <cell r="C956" t="str">
            <v>un</v>
          </cell>
          <cell r="D956" t="str">
            <v>156.08</v>
          </cell>
          <cell r="E956" t="str">
            <v>18.16</v>
          </cell>
          <cell r="F956" t="str">
            <v>174.24</v>
          </cell>
        </row>
        <row r="957">
          <cell r="A957" t="str">
            <v>230406</v>
          </cell>
          <cell r="B957" t="str">
            <v>Porta lisa laminado fenol batente madeira - 122x210 cm</v>
          </cell>
          <cell r="C957" t="str">
            <v>un</v>
          </cell>
          <cell r="D957" t="str">
            <v>220.80</v>
          </cell>
          <cell r="E957" t="str">
            <v>22.73</v>
          </cell>
          <cell r="F957" t="str">
            <v>243.53</v>
          </cell>
        </row>
        <row r="958">
          <cell r="A958" t="str">
            <v>230450</v>
          </cell>
          <cell r="B958" t="str">
            <v>Acrescimo de bandeira - porta lisa laminado batente metalico</v>
          </cell>
          <cell r="C958" t="str">
            <v>m2</v>
          </cell>
          <cell r="D958" t="str">
            <v>111.81</v>
          </cell>
          <cell r="E958" t="str">
            <v>8.54</v>
          </cell>
          <cell r="F958" t="str">
            <v>120.35</v>
          </cell>
        </row>
        <row r="959">
          <cell r="A959" t="str">
            <v>230451</v>
          </cell>
          <cell r="B959" t="str">
            <v>Porta lisa laminado fenol batente metalico - 62x210 cm</v>
          </cell>
          <cell r="C959" t="str">
            <v>un</v>
          </cell>
          <cell r="D959" t="str">
            <v>115.95</v>
          </cell>
          <cell r="E959" t="str">
            <v>16.83</v>
          </cell>
          <cell r="F959" t="str">
            <v>132.78</v>
          </cell>
        </row>
        <row r="960">
          <cell r="A960" t="str">
            <v>230452</v>
          </cell>
          <cell r="B960" t="str">
            <v>Porta lisa laminada fenol batente metalico - 72x210cm</v>
          </cell>
          <cell r="C960" t="str">
            <v>un</v>
          </cell>
          <cell r="D960" t="str">
            <v>121.79</v>
          </cell>
          <cell r="E960" t="str">
            <v>16.83</v>
          </cell>
          <cell r="F960" t="str">
            <v>138.62</v>
          </cell>
        </row>
        <row r="961">
          <cell r="A961" t="str">
            <v>230453</v>
          </cell>
          <cell r="B961" t="str">
            <v>Porta lisa laminado fenol batente metalico - 92x210 cm</v>
          </cell>
          <cell r="C961" t="str">
            <v>un</v>
          </cell>
          <cell r="D961" t="str">
            <v>141.91</v>
          </cell>
          <cell r="E961" t="str">
            <v>16.83</v>
          </cell>
          <cell r="F961" t="str">
            <v>158.74</v>
          </cell>
        </row>
        <row r="962">
          <cell r="A962" t="str">
            <v>230454</v>
          </cell>
          <cell r="B962" t="str">
            <v>Porta lisa laminado fenol batente metalico - 124x210 cm</v>
          </cell>
          <cell r="C962" t="str">
            <v>un</v>
          </cell>
          <cell r="D962" t="str">
            <v>203.13</v>
          </cell>
          <cell r="E962" t="str">
            <v>22.02</v>
          </cell>
          <cell r="F962" t="str">
            <v>225.15</v>
          </cell>
        </row>
        <row r="963">
          <cell r="A963" t="str">
            <v>230500</v>
          </cell>
          <cell r="B963" t="str">
            <v>Porta padrao almofadada comum montada com batente</v>
          </cell>
        </row>
        <row r="964">
          <cell r="A964" t="str">
            <v>230502</v>
          </cell>
          <cell r="B964" t="str">
            <v>Porta almofadada batente madeira - 62x210 cm</v>
          </cell>
          <cell r="C964" t="str">
            <v>un</v>
          </cell>
          <cell r="D964" t="str">
            <v>138.45</v>
          </cell>
          <cell r="E964" t="str">
            <v>18.16</v>
          </cell>
          <cell r="F964" t="str">
            <v>156.61</v>
          </cell>
        </row>
        <row r="965">
          <cell r="A965" t="str">
            <v>230503</v>
          </cell>
          <cell r="B965" t="str">
            <v>Porta almofadada batente madeira - 72x210 cm</v>
          </cell>
          <cell r="C965" t="str">
            <v>un</v>
          </cell>
          <cell r="D965" t="str">
            <v>144.14</v>
          </cell>
          <cell r="E965" t="str">
            <v>18.16</v>
          </cell>
          <cell r="F965" t="str">
            <v>162.30</v>
          </cell>
        </row>
        <row r="966">
          <cell r="A966" t="str">
            <v>230504</v>
          </cell>
          <cell r="B966" t="str">
            <v>Porta almofadada batente madeira - 82x210 cm</v>
          </cell>
          <cell r="C966" t="str">
            <v>un</v>
          </cell>
          <cell r="D966" t="str">
            <v>148.41</v>
          </cell>
          <cell r="E966" t="str">
            <v>18.16</v>
          </cell>
          <cell r="F966" t="str">
            <v>166.57</v>
          </cell>
        </row>
        <row r="967">
          <cell r="A967" t="str">
            <v>230505</v>
          </cell>
          <cell r="B967" t="str">
            <v>Porta almofadada batente madeira - 92x210 cm</v>
          </cell>
          <cell r="C967" t="str">
            <v>un</v>
          </cell>
          <cell r="D967" t="str">
            <v>157.65</v>
          </cell>
          <cell r="E967" t="str">
            <v>18.16</v>
          </cell>
          <cell r="F967" t="str">
            <v>175.81</v>
          </cell>
        </row>
        <row r="968">
          <cell r="A968" t="str">
            <v>230506</v>
          </cell>
          <cell r="B968" t="str">
            <v>Porta almofadada batente madeira - 144x210 cm</v>
          </cell>
          <cell r="C968" t="str">
            <v>un</v>
          </cell>
          <cell r="D968" t="str">
            <v>246.96</v>
          </cell>
          <cell r="E968" t="str">
            <v>22.73</v>
          </cell>
          <cell r="F968" t="str">
            <v>269.69</v>
          </cell>
        </row>
        <row r="969">
          <cell r="A969" t="str">
            <v>230507</v>
          </cell>
          <cell r="B969" t="str">
            <v>Porta almofadada batente madeira - 164x210 cm</v>
          </cell>
          <cell r="C969" t="str">
            <v>un</v>
          </cell>
          <cell r="D969" t="str">
            <v>256.53</v>
          </cell>
          <cell r="E969" t="str">
            <v>22.73</v>
          </cell>
          <cell r="F969" t="str">
            <v>279.26</v>
          </cell>
        </row>
        <row r="970">
          <cell r="A970" t="str">
            <v>230508</v>
          </cell>
          <cell r="B970" t="str">
            <v>Porta almofadada batente madeira - 184x210 cm</v>
          </cell>
          <cell r="C970" t="str">
            <v>un</v>
          </cell>
          <cell r="D970" t="str">
            <v>276.04</v>
          </cell>
          <cell r="E970" t="str">
            <v>22.73</v>
          </cell>
          <cell r="F970" t="str">
            <v>298.77</v>
          </cell>
        </row>
        <row r="971">
          <cell r="A971" t="str">
            <v>231000</v>
          </cell>
          <cell r="B971" t="str">
            <v>Diversos</v>
          </cell>
        </row>
        <row r="972">
          <cell r="A972" t="str">
            <v>231002</v>
          </cell>
          <cell r="B972" t="str">
            <v>Faixa de protecao em  peroba 10 x 2,5 cm</v>
          </cell>
          <cell r="C972" t="str">
            <v>m</v>
          </cell>
          <cell r="D972" t="str">
            <v>1.87</v>
          </cell>
          <cell r="E972" t="str">
            <v>6.44</v>
          </cell>
          <cell r="F972" t="str">
            <v>8.31</v>
          </cell>
        </row>
        <row r="973">
          <cell r="A973" t="str">
            <v>231006</v>
          </cell>
          <cell r="B973" t="str">
            <v>Estrado de madeira (1,00m x 1,00m)</v>
          </cell>
          <cell r="C973" t="str">
            <v>m2</v>
          </cell>
          <cell r="D973" t="str">
            <v>15.14</v>
          </cell>
          <cell r="E973" t="str">
            <v>6.53</v>
          </cell>
          <cell r="F973" t="str">
            <v>21.67</v>
          </cell>
        </row>
        <row r="974">
          <cell r="A974" t="str">
            <v>232000</v>
          </cell>
          <cell r="B974" t="str">
            <v>Reparos, conservacoes e complementos</v>
          </cell>
        </row>
        <row r="975">
          <cell r="A975" t="str">
            <v>232002</v>
          </cell>
          <cell r="B975" t="str">
            <v>Recolocacao de batentes de madeira</v>
          </cell>
          <cell r="C975" t="str">
            <v>un</v>
          </cell>
          <cell r="D975" t="str">
            <v>0.29</v>
          </cell>
          <cell r="E975" t="str">
            <v>8.36</v>
          </cell>
          <cell r="F975" t="str">
            <v>8.65</v>
          </cell>
        </row>
        <row r="976">
          <cell r="A976" t="str">
            <v>232004</v>
          </cell>
          <cell r="B976" t="str">
            <v>Recolocacao de folhas de porta ou janela</v>
          </cell>
          <cell r="C976" t="str">
            <v>un</v>
          </cell>
          <cell r="D976" t="str">
            <v>0.00</v>
          </cell>
          <cell r="E976" t="str">
            <v>10.43</v>
          </cell>
          <cell r="F976" t="str">
            <v>10.43</v>
          </cell>
        </row>
        <row r="977">
          <cell r="A977" t="str">
            <v>232006</v>
          </cell>
          <cell r="B977" t="str">
            <v>Recolocacao de guarnicao ou molduras</v>
          </cell>
          <cell r="C977" t="str">
            <v>m</v>
          </cell>
          <cell r="D977" t="str">
            <v>0.00</v>
          </cell>
          <cell r="E977" t="str">
            <v>0.30</v>
          </cell>
          <cell r="F977" t="str">
            <v>0.30</v>
          </cell>
        </row>
        <row r="978">
          <cell r="A978" t="str">
            <v>232008</v>
          </cell>
          <cell r="B978" t="str">
            <v>Recolocacao de pecas lineares fixas em  madeira</v>
          </cell>
          <cell r="C978" t="str">
            <v>m</v>
          </cell>
          <cell r="D978" t="str">
            <v>0.84</v>
          </cell>
          <cell r="E978" t="str">
            <v>3.26</v>
          </cell>
          <cell r="F978" t="str">
            <v>4.10</v>
          </cell>
        </row>
        <row r="979">
          <cell r="A979" t="str">
            <v>232010</v>
          </cell>
          <cell r="B979" t="str">
            <v>Batente de madeira para porta</v>
          </cell>
          <cell r="C979" t="str">
            <v>m</v>
          </cell>
          <cell r="D979" t="str">
            <v>6.35</v>
          </cell>
          <cell r="E979" t="str">
            <v>1.92</v>
          </cell>
          <cell r="F979" t="str">
            <v>8.27</v>
          </cell>
        </row>
        <row r="980">
          <cell r="A980" t="str">
            <v>232012</v>
          </cell>
          <cell r="B980" t="str">
            <v>Guarnicao de madeira</v>
          </cell>
          <cell r="C980" t="str">
            <v>m</v>
          </cell>
          <cell r="D980" t="str">
            <v>1.72</v>
          </cell>
          <cell r="E980" t="str">
            <v>0.30</v>
          </cell>
          <cell r="F980" t="str">
            <v>2.02</v>
          </cell>
        </row>
        <row r="981">
          <cell r="A981" t="str">
            <v>232015</v>
          </cell>
          <cell r="B981" t="str">
            <v>Folha de janela em  madeira tipo guilhotina</v>
          </cell>
          <cell r="C981" t="str">
            <v>m2</v>
          </cell>
          <cell r="D981" t="str">
            <v>114.15</v>
          </cell>
          <cell r="E981" t="str">
            <v>4.14</v>
          </cell>
          <cell r="F981" t="str">
            <v>118.29</v>
          </cell>
        </row>
        <row r="982">
          <cell r="A982" t="str">
            <v>232022</v>
          </cell>
          <cell r="B982" t="str">
            <v>Folha de porta macho/femea,  72x210 cm</v>
          </cell>
          <cell r="C982" t="str">
            <v>un</v>
          </cell>
          <cell r="D982" t="str">
            <v>114.22</v>
          </cell>
          <cell r="E982" t="str">
            <v>9.79</v>
          </cell>
          <cell r="F982" t="str">
            <v>124.01</v>
          </cell>
        </row>
        <row r="983">
          <cell r="A983" t="str">
            <v>232023</v>
          </cell>
          <cell r="B983" t="str">
            <v>Folha de porta macho/femea,  82X210 cm</v>
          </cell>
          <cell r="C983" t="str">
            <v>un</v>
          </cell>
          <cell r="D983" t="str">
            <v>126.11</v>
          </cell>
          <cell r="E983" t="str">
            <v>9.79</v>
          </cell>
          <cell r="F983" t="str">
            <v>135.90</v>
          </cell>
        </row>
        <row r="984">
          <cell r="A984" t="str">
            <v>232024</v>
          </cell>
          <cell r="B984" t="str">
            <v>Folha de porta macho/femea,  92X210 cm</v>
          </cell>
          <cell r="C984" t="str">
            <v>un</v>
          </cell>
          <cell r="D984" t="str">
            <v>137.61</v>
          </cell>
          <cell r="E984" t="str">
            <v>9.79</v>
          </cell>
          <cell r="F984" t="str">
            <v>147.40</v>
          </cell>
        </row>
        <row r="985">
          <cell r="A985" t="str">
            <v>232032</v>
          </cell>
          <cell r="B985" t="str">
            <v>Folha de porta lisa comum,  72X210 cm</v>
          </cell>
          <cell r="C985" t="str">
            <v>un</v>
          </cell>
          <cell r="D985" t="str">
            <v>27.61</v>
          </cell>
          <cell r="E985" t="str">
            <v>9.79</v>
          </cell>
          <cell r="F985" t="str">
            <v>37.40</v>
          </cell>
        </row>
        <row r="986">
          <cell r="A986" t="str">
            <v>232033</v>
          </cell>
          <cell r="B986" t="str">
            <v>Folha de porta lisa comum,  82X210 cm</v>
          </cell>
          <cell r="C986" t="str">
            <v>un</v>
          </cell>
          <cell r="D986" t="str">
            <v>28.64</v>
          </cell>
          <cell r="E986" t="str">
            <v>9.79</v>
          </cell>
          <cell r="F986" t="str">
            <v>38.43</v>
          </cell>
        </row>
        <row r="987">
          <cell r="A987" t="str">
            <v>232034</v>
          </cell>
          <cell r="B987" t="str">
            <v>Folha de porta lisa comum,  92X210 cm</v>
          </cell>
          <cell r="C987" t="str">
            <v>un</v>
          </cell>
          <cell r="D987" t="str">
            <v>32.05</v>
          </cell>
          <cell r="E987" t="str">
            <v>9.79</v>
          </cell>
          <cell r="F987" t="str">
            <v>41.84</v>
          </cell>
        </row>
        <row r="988">
          <cell r="A988" t="str">
            <v>232042</v>
          </cell>
          <cell r="B988" t="str">
            <v>Folha de porta lisa revestida em  laminado, 72X210 cm</v>
          </cell>
          <cell r="C988" t="str">
            <v>un</v>
          </cell>
          <cell r="D988" t="str">
            <v>61.88</v>
          </cell>
          <cell r="E988" t="str">
            <v>9.79</v>
          </cell>
          <cell r="F988" t="str">
            <v>71.67</v>
          </cell>
        </row>
        <row r="989">
          <cell r="A989" t="str">
            <v>232044</v>
          </cell>
          <cell r="B989" t="str">
            <v>Folha de porta lisa revestida em  laminado, 92X210 cm</v>
          </cell>
          <cell r="C989" t="str">
            <v>un</v>
          </cell>
          <cell r="D989" t="str">
            <v>76.61</v>
          </cell>
          <cell r="E989" t="str">
            <v>9.79</v>
          </cell>
          <cell r="F989" t="str">
            <v>86.40</v>
          </cell>
        </row>
        <row r="990">
          <cell r="A990" t="str">
            <v>232052</v>
          </cell>
          <cell r="B990" t="str">
            <v>Folha de porta com almofadas comum,  72X210 cm</v>
          </cell>
          <cell r="C990" t="str">
            <v>un</v>
          </cell>
          <cell r="D990" t="str">
            <v>95.28</v>
          </cell>
          <cell r="E990" t="str">
            <v>9.79</v>
          </cell>
          <cell r="F990" t="str">
            <v>105.07</v>
          </cell>
        </row>
        <row r="991">
          <cell r="A991" t="str">
            <v>232053</v>
          </cell>
          <cell r="B991" t="str">
            <v>Folha de porta com almofadas comum,  82X210 cm</v>
          </cell>
          <cell r="C991" t="str">
            <v>un</v>
          </cell>
          <cell r="D991" t="str">
            <v>99.55</v>
          </cell>
          <cell r="E991" t="str">
            <v>9.79</v>
          </cell>
          <cell r="F991" t="str">
            <v>109.34</v>
          </cell>
        </row>
        <row r="992">
          <cell r="A992" t="str">
            <v>232054</v>
          </cell>
          <cell r="B992" t="str">
            <v>Folha de porta com almofadas comum,  92X210 cm</v>
          </cell>
          <cell r="C992" t="str">
            <v>un</v>
          </cell>
          <cell r="D992" t="str">
            <v>108.79</v>
          </cell>
          <cell r="E992" t="str">
            <v>9.79</v>
          </cell>
          <cell r="F992" t="str">
            <v>118.58</v>
          </cell>
        </row>
        <row r="993">
          <cell r="A993" t="str">
            <v>240000</v>
          </cell>
          <cell r="B993" t="str">
            <v>Esquadrias e elementos em  ferro</v>
          </cell>
        </row>
        <row r="994">
          <cell r="A994" t="str">
            <v>240100</v>
          </cell>
          <cell r="B994" t="str">
            <v>Caixilho em ferro</v>
          </cell>
        </row>
        <row r="995">
          <cell r="A995" t="str">
            <v>240101</v>
          </cell>
          <cell r="B995" t="str">
            <v>Caixilho em ferro fixo sob medida</v>
          </cell>
          <cell r="C995" t="str">
            <v>m2</v>
          </cell>
          <cell r="D995" t="str">
            <v>40.11</v>
          </cell>
          <cell r="E995" t="str">
            <v>12.88</v>
          </cell>
          <cell r="F995" t="str">
            <v>52.99</v>
          </cell>
        </row>
        <row r="996">
          <cell r="A996" t="str">
            <v>240103</v>
          </cell>
          <cell r="B996" t="str">
            <v>Caixilho em ferro basculante sob medida</v>
          </cell>
          <cell r="C996" t="str">
            <v>m2</v>
          </cell>
          <cell r="D996" t="str">
            <v>80.58</v>
          </cell>
          <cell r="E996" t="str">
            <v>12.88</v>
          </cell>
          <cell r="F996" t="str">
            <v>93.46</v>
          </cell>
        </row>
        <row r="997">
          <cell r="A997" t="str">
            <v>240105</v>
          </cell>
          <cell r="B997" t="str">
            <v>Caixilho em ferro maximar sob medida</v>
          </cell>
          <cell r="C997" t="str">
            <v>m2</v>
          </cell>
          <cell r="D997" t="str">
            <v>71.17</v>
          </cell>
          <cell r="E997" t="str">
            <v>12.88</v>
          </cell>
          <cell r="F997" t="str">
            <v>84.05</v>
          </cell>
        </row>
        <row r="998">
          <cell r="A998" t="str">
            <v>240107</v>
          </cell>
          <cell r="B998" t="str">
            <v>Caixilho em ferro de correr sob medida</v>
          </cell>
          <cell r="C998" t="str">
            <v>m2</v>
          </cell>
          <cell r="D998" t="str">
            <v>68.89</v>
          </cell>
          <cell r="E998" t="str">
            <v>12.88</v>
          </cell>
          <cell r="F998" t="str">
            <v>81.77</v>
          </cell>
        </row>
        <row r="999">
          <cell r="A999" t="str">
            <v>240200</v>
          </cell>
          <cell r="B999" t="str">
            <v>Portas, portoes e gradis</v>
          </cell>
        </row>
        <row r="1000">
          <cell r="A1000" t="str">
            <v>240201</v>
          </cell>
          <cell r="B1000" t="str">
            <v>Porta em ferro de abrir sob medida</v>
          </cell>
          <cell r="C1000" t="str">
            <v>m2</v>
          </cell>
          <cell r="D1000" t="str">
            <v>150.42</v>
          </cell>
          <cell r="E1000" t="str">
            <v>19.33</v>
          </cell>
          <cell r="F1000" t="str">
            <v>169.75</v>
          </cell>
        </row>
        <row r="1001">
          <cell r="A1001" t="str">
            <v>240203</v>
          </cell>
          <cell r="B1001" t="str">
            <v>Porta corta fogo P 90 completa com barra ante panico</v>
          </cell>
          <cell r="C1001" t="str">
            <v>m2</v>
          </cell>
          <cell r="D1001" t="str">
            <v>98.37</v>
          </cell>
          <cell r="E1001" t="str">
            <v>15.38</v>
          </cell>
          <cell r="F1001" t="str">
            <v>113.75</v>
          </cell>
        </row>
        <row r="1002">
          <cell r="A1002" t="str">
            <v>240204</v>
          </cell>
          <cell r="B1002" t="str">
            <v>Porta/portao tipo gradil</v>
          </cell>
          <cell r="C1002" t="str">
            <v>m2</v>
          </cell>
          <cell r="D1002" t="str">
            <v>75.14</v>
          </cell>
          <cell r="E1002" t="str">
            <v>19.33</v>
          </cell>
          <cell r="F1002" t="str">
            <v>94.47</v>
          </cell>
        </row>
        <row r="1003">
          <cell r="A1003" t="str">
            <v>240206</v>
          </cell>
          <cell r="B1003" t="str">
            <v>Porta/portao em  chapa cega</v>
          </cell>
          <cell r="C1003" t="str">
            <v>m2</v>
          </cell>
          <cell r="D1003" t="str">
            <v>174.22</v>
          </cell>
          <cell r="E1003" t="str">
            <v>19.33</v>
          </cell>
          <cell r="F1003" t="str">
            <v>193.55</v>
          </cell>
        </row>
        <row r="1004">
          <cell r="A1004" t="str">
            <v>240208</v>
          </cell>
          <cell r="B1004" t="str">
            <v>Porta/portao em  veneziana de ferro</v>
          </cell>
          <cell r="C1004" t="str">
            <v>m2</v>
          </cell>
          <cell r="D1004" t="str">
            <v>112.73</v>
          </cell>
          <cell r="E1004" t="str">
            <v>19.33</v>
          </cell>
          <cell r="F1004" t="str">
            <v>132.06</v>
          </cell>
        </row>
        <row r="1005">
          <cell r="A1005" t="str">
            <v>240212</v>
          </cell>
          <cell r="B1005" t="str">
            <v>Porta de aco de enrolar cega</v>
          </cell>
          <cell r="C1005" t="str">
            <v>m2</v>
          </cell>
          <cell r="D1005" t="str">
            <v>49.02</v>
          </cell>
          <cell r="E1005" t="str">
            <v>6.44</v>
          </cell>
          <cell r="F1005" t="str">
            <v>55.46</v>
          </cell>
        </row>
        <row r="1006">
          <cell r="A1006" t="str">
            <v>240214</v>
          </cell>
          <cell r="B1006" t="str">
            <v>Porta de aco de enrolar vazada</v>
          </cell>
          <cell r="C1006" t="str">
            <v>m2</v>
          </cell>
          <cell r="D1006" t="str">
            <v>58.88</v>
          </cell>
          <cell r="E1006" t="str">
            <v>6.44</v>
          </cell>
          <cell r="F1006" t="str">
            <v>65.32</v>
          </cell>
        </row>
        <row r="1007">
          <cell r="A1007" t="str">
            <v>240216</v>
          </cell>
          <cell r="B1007" t="str">
            <v>Porta de correr pantografica</v>
          </cell>
          <cell r="C1007" t="str">
            <v>m2</v>
          </cell>
          <cell r="D1007" t="str">
            <v>164.54</v>
          </cell>
          <cell r="E1007" t="str">
            <v>16.11</v>
          </cell>
          <cell r="F1007" t="str">
            <v>180.65</v>
          </cell>
        </row>
        <row r="1008">
          <cell r="A1008" t="str">
            <v>240218</v>
          </cell>
          <cell r="B1008" t="str">
            <v>Gradil tipo ORSOMETAL EM ferro galvanizado e pintura eletrostatica</v>
          </cell>
          <cell r="C1008" t="str">
            <v>m2</v>
          </cell>
          <cell r="D1008" t="str">
            <v>37.14</v>
          </cell>
          <cell r="E1008" t="str">
            <v>5.95</v>
          </cell>
          <cell r="F1008" t="str">
            <v>43.09</v>
          </cell>
        </row>
        <row r="1009">
          <cell r="A1009" t="str">
            <v>240220</v>
          </cell>
          <cell r="B1009" t="str">
            <v>Grade de protecao para fachada</v>
          </cell>
          <cell r="C1009" t="str">
            <v>m2</v>
          </cell>
          <cell r="D1009" t="str">
            <v>97.21</v>
          </cell>
          <cell r="E1009" t="str">
            <v>13.06</v>
          </cell>
          <cell r="F1009" t="str">
            <v>110.27</v>
          </cell>
        </row>
        <row r="1010">
          <cell r="A1010" t="str">
            <v>240300</v>
          </cell>
          <cell r="B1010" t="str">
            <v>Elementos em ferro</v>
          </cell>
        </row>
        <row r="1011">
          <cell r="A1011" t="str">
            <v>240302</v>
          </cell>
          <cell r="B1011" t="str">
            <v>Corrimao tubular em ferro</v>
          </cell>
          <cell r="C1011" t="str">
            <v>m</v>
          </cell>
          <cell r="D1011" t="str">
            <v>27.66</v>
          </cell>
          <cell r="E1011" t="str">
            <v>6.44</v>
          </cell>
          <cell r="F1011" t="str">
            <v>34.10</v>
          </cell>
        </row>
        <row r="1012">
          <cell r="A1012" t="str">
            <v>240304</v>
          </cell>
          <cell r="B1012" t="str">
            <v>Corrimao guarda-corpo em ferro</v>
          </cell>
          <cell r="C1012" t="str">
            <v>m</v>
          </cell>
          <cell r="D1012" t="str">
            <v>77.18</v>
          </cell>
          <cell r="E1012" t="str">
            <v>6.44</v>
          </cell>
          <cell r="F1012" t="str">
            <v>83.62</v>
          </cell>
        </row>
        <row r="1013">
          <cell r="A1013" t="str">
            <v>240306</v>
          </cell>
          <cell r="B1013" t="str">
            <v>Escada marinheiro (galvanizada)</v>
          </cell>
          <cell r="C1013" t="str">
            <v>m</v>
          </cell>
          <cell r="D1013" t="str">
            <v>36.36</v>
          </cell>
          <cell r="E1013" t="str">
            <v>5.14</v>
          </cell>
          <cell r="F1013" t="str">
            <v>41.50</v>
          </cell>
        </row>
        <row r="1014">
          <cell r="A1014" t="str">
            <v>240308</v>
          </cell>
          <cell r="B1014" t="str">
            <v>Escada marinheiro com guarda corpo (degrau em  "t")</v>
          </cell>
          <cell r="C1014" t="str">
            <v>m</v>
          </cell>
          <cell r="D1014" t="str">
            <v>105.41</v>
          </cell>
          <cell r="E1014" t="str">
            <v>5.14</v>
          </cell>
          <cell r="F1014" t="str">
            <v>110.55</v>
          </cell>
        </row>
        <row r="1015">
          <cell r="A1015" t="str">
            <v>240310</v>
          </cell>
          <cell r="B1015" t="str">
            <v>Alcapao em  chapa de ferro com porta cadeado</v>
          </cell>
          <cell r="C1015" t="str">
            <v>m2</v>
          </cell>
          <cell r="D1015" t="str">
            <v>80.56</v>
          </cell>
          <cell r="E1015" t="str">
            <v>12.88</v>
          </cell>
          <cell r="F1015" t="str">
            <v>93.44</v>
          </cell>
        </row>
        <row r="1016">
          <cell r="A1016" t="str">
            <v>240314</v>
          </cell>
          <cell r="B1016" t="str">
            <v>Grelha em ferro</v>
          </cell>
          <cell r="C1016" t="str">
            <v>m2</v>
          </cell>
          <cell r="D1016" t="str">
            <v>189.73</v>
          </cell>
          <cell r="E1016" t="str">
            <v>0.79</v>
          </cell>
          <cell r="F1016" t="str">
            <v>190.52</v>
          </cell>
        </row>
        <row r="1017">
          <cell r="A1017" t="str">
            <v>240320</v>
          </cell>
          <cell r="B1017" t="str">
            <v>Tela de protecao em  arame galvanizado</v>
          </cell>
          <cell r="C1017" t="str">
            <v>m2</v>
          </cell>
          <cell r="D1017" t="str">
            <v>18.72</v>
          </cell>
          <cell r="E1017" t="str">
            <v>6.44</v>
          </cell>
          <cell r="F1017" t="str">
            <v>25.16</v>
          </cell>
        </row>
        <row r="1018">
          <cell r="A1018" t="str">
            <v>240322</v>
          </cell>
          <cell r="B1018" t="str">
            <v>Tela mosquiteiro com requadro em perfil de ferro</v>
          </cell>
          <cell r="C1018" t="str">
            <v>m2</v>
          </cell>
          <cell r="D1018" t="str">
            <v>46.25</v>
          </cell>
          <cell r="E1018" t="str">
            <v>6.44</v>
          </cell>
          <cell r="F1018" t="str">
            <v>52.69</v>
          </cell>
        </row>
        <row r="1019">
          <cell r="A1019" t="str">
            <v>242000</v>
          </cell>
          <cell r="B1019" t="str">
            <v>Reparos, conservacoes e complementos</v>
          </cell>
        </row>
        <row r="1020">
          <cell r="A1020" t="str">
            <v>242002</v>
          </cell>
          <cell r="B1020" t="str">
            <v>Recolocacao de esquadrias metalicas</v>
          </cell>
          <cell r="C1020" t="str">
            <v>m2</v>
          </cell>
          <cell r="D1020" t="str">
            <v>0.00</v>
          </cell>
          <cell r="E1020" t="str">
            <v>6.44</v>
          </cell>
          <cell r="F1020" t="str">
            <v>6.44</v>
          </cell>
        </row>
        <row r="1021">
          <cell r="A1021" t="str">
            <v>242004</v>
          </cell>
          <cell r="B1021" t="str">
            <v>Recolocacao de batentes</v>
          </cell>
          <cell r="C1021" t="str">
            <v>m</v>
          </cell>
          <cell r="D1021" t="str">
            <v>0.08</v>
          </cell>
          <cell r="E1021" t="str">
            <v>1.65</v>
          </cell>
          <cell r="F1021" t="str">
            <v>1.73</v>
          </cell>
        </row>
        <row r="1022">
          <cell r="A1022" t="str">
            <v>242006</v>
          </cell>
          <cell r="B1022" t="str">
            <v>Recolocacao de escada marinheiro</v>
          </cell>
          <cell r="C1022" t="str">
            <v>m</v>
          </cell>
          <cell r="D1022" t="str">
            <v>0.00</v>
          </cell>
          <cell r="E1022" t="str">
            <v>5.14</v>
          </cell>
          <cell r="F1022" t="str">
            <v>5.14</v>
          </cell>
        </row>
        <row r="1023">
          <cell r="A1023" t="str">
            <v>242012</v>
          </cell>
          <cell r="B1023" t="str">
            <v>Batente em  chapa dobrada para portas</v>
          </cell>
          <cell r="C1023" t="str">
            <v>m</v>
          </cell>
          <cell r="D1023" t="str">
            <v>6.59</v>
          </cell>
          <cell r="E1023" t="str">
            <v>1.65</v>
          </cell>
          <cell r="F1023" t="str">
            <v>8.24</v>
          </cell>
        </row>
        <row r="1024">
          <cell r="A1024" t="str">
            <v>242020</v>
          </cell>
          <cell r="B1024" t="str">
            <v>Chapa de ferro no. 14, inclusive soldagem</v>
          </cell>
          <cell r="C1024" t="str">
            <v>m2</v>
          </cell>
          <cell r="D1024" t="str">
            <v>20.45</v>
          </cell>
          <cell r="E1024" t="str">
            <v>8.14</v>
          </cell>
          <cell r="F1024" t="str">
            <v>28.59</v>
          </cell>
        </row>
        <row r="1025">
          <cell r="A1025" t="str">
            <v>242022</v>
          </cell>
          <cell r="B1025" t="str">
            <v>Coluna de batente movel para porta de enrolar</v>
          </cell>
          <cell r="C1025" t="str">
            <v>un</v>
          </cell>
          <cell r="D1025" t="str">
            <v>80.05</v>
          </cell>
          <cell r="E1025" t="str">
            <v>7.76</v>
          </cell>
          <cell r="F1025" t="str">
            <v>87.81</v>
          </cell>
        </row>
        <row r="1026">
          <cell r="A1026" t="str">
            <v>242024</v>
          </cell>
          <cell r="B1026" t="str">
            <v>Tela de arame galvanizado no. 10, malha 2"</v>
          </cell>
          <cell r="C1026" t="str">
            <v>m2</v>
          </cell>
          <cell r="D1026" t="str">
            <v>14.66</v>
          </cell>
          <cell r="E1026" t="str">
            <v>4.83</v>
          </cell>
          <cell r="F1026" t="str">
            <v>19.49</v>
          </cell>
        </row>
        <row r="1027">
          <cell r="A1027" t="str">
            <v>242026</v>
          </cell>
          <cell r="B1027" t="str">
            <v>Tubo de ferro galvanizado 1.1/2"</v>
          </cell>
          <cell r="C1027" t="str">
            <v>m</v>
          </cell>
          <cell r="D1027" t="str">
            <v>5.31</v>
          </cell>
          <cell r="E1027" t="str">
            <v>1.28</v>
          </cell>
          <cell r="F1027" t="str">
            <v>6.59</v>
          </cell>
        </row>
        <row r="1028">
          <cell r="A1028" t="str">
            <v>242028</v>
          </cell>
          <cell r="B1028" t="str">
            <v>Ferro trabalhado para reparos em caixilhos</v>
          </cell>
          <cell r="C1028" t="str">
            <v>kg</v>
          </cell>
          <cell r="D1028" t="str">
            <v>4.71</v>
          </cell>
          <cell r="E1028" t="str">
            <v>0.00</v>
          </cell>
          <cell r="F1028" t="str">
            <v>4.71</v>
          </cell>
        </row>
        <row r="1029">
          <cell r="A1029" t="str">
            <v>250000</v>
          </cell>
          <cell r="B1029" t="str">
            <v>Esquadrias e elementos em  aluminio</v>
          </cell>
        </row>
        <row r="1030">
          <cell r="A1030" t="str">
            <v>250100</v>
          </cell>
          <cell r="B1030" t="str">
            <v>Caixilho em aluminio</v>
          </cell>
        </row>
        <row r="1031">
          <cell r="A1031" t="str">
            <v>250102</v>
          </cell>
          <cell r="B1031" t="str">
            <v>caixilho em aluminio fixo sob medida</v>
          </cell>
          <cell r="C1031" t="str">
            <v>m2</v>
          </cell>
          <cell r="D1031" t="str">
            <v>103.76</v>
          </cell>
          <cell r="E1031" t="str">
            <v>9.66</v>
          </cell>
          <cell r="F1031" t="str">
            <v>113.42</v>
          </cell>
        </row>
        <row r="1032">
          <cell r="A1032" t="str">
            <v>250104</v>
          </cell>
          <cell r="B1032" t="str">
            <v>caixilho em aluminio basculante sob medida</v>
          </cell>
          <cell r="C1032" t="str">
            <v>m2</v>
          </cell>
          <cell r="D1032" t="str">
            <v>186.00</v>
          </cell>
          <cell r="E1032" t="str">
            <v>9.66</v>
          </cell>
          <cell r="F1032" t="str">
            <v>195.66</v>
          </cell>
        </row>
        <row r="1033">
          <cell r="A1033" t="str">
            <v>250106</v>
          </cell>
          <cell r="B1033" t="str">
            <v>caixilho em aluminio tipo maximar sob medida</v>
          </cell>
          <cell r="C1033" t="str">
            <v>m2</v>
          </cell>
          <cell r="D1033" t="str">
            <v>153.11</v>
          </cell>
          <cell r="E1033" t="str">
            <v>9.66</v>
          </cell>
          <cell r="F1033" t="str">
            <v>162.77</v>
          </cell>
        </row>
        <row r="1034">
          <cell r="A1034" t="str">
            <v>250108</v>
          </cell>
          <cell r="B1034" t="str">
            <v>caixilho em aluminio de correr sob medida</v>
          </cell>
          <cell r="C1034" t="str">
            <v>m2</v>
          </cell>
          <cell r="D1034" t="str">
            <v>175.63</v>
          </cell>
          <cell r="E1034" t="str">
            <v>9.66</v>
          </cell>
          <cell r="F1034" t="str">
            <v>185.29</v>
          </cell>
        </row>
        <row r="1035">
          <cell r="A1035" t="str">
            <v>250200</v>
          </cell>
          <cell r="B1035" t="str">
            <v>Porta em  aluminio</v>
          </cell>
        </row>
        <row r="1036">
          <cell r="A1036" t="str">
            <v>250202</v>
          </cell>
          <cell r="B1036" t="str">
            <v>Porta em entrada tipo abrir em  aluminio sob medida</v>
          </cell>
          <cell r="C1036" t="str">
            <v>m2</v>
          </cell>
          <cell r="D1036" t="str">
            <v>225.33</v>
          </cell>
          <cell r="E1036" t="str">
            <v>14.80</v>
          </cell>
          <cell r="F1036" t="str">
            <v>240.13</v>
          </cell>
        </row>
        <row r="1037">
          <cell r="A1037" t="str">
            <v>250204</v>
          </cell>
          <cell r="B1037" t="str">
            <v>Porta em entrada tipo correr em  aluminio</v>
          </cell>
          <cell r="C1037" t="str">
            <v>m2</v>
          </cell>
          <cell r="D1037" t="str">
            <v>221.03</v>
          </cell>
          <cell r="E1037" t="str">
            <v>14.80</v>
          </cell>
          <cell r="F1037" t="str">
            <v>235.83</v>
          </cell>
        </row>
        <row r="1038">
          <cell r="A1038" t="str">
            <v>260000</v>
          </cell>
          <cell r="B1038" t="str">
            <v>Esquadrias e elementos em  vidro</v>
          </cell>
        </row>
        <row r="1039">
          <cell r="A1039" t="str">
            <v>260100</v>
          </cell>
          <cell r="B1039" t="str">
            <v>Vidro comum</v>
          </cell>
        </row>
        <row r="1040">
          <cell r="A1040" t="str">
            <v>260102</v>
          </cell>
          <cell r="B1040" t="str">
            <v>Vidro liso transparente duplo  3 mm</v>
          </cell>
          <cell r="C1040" t="str">
            <v>m2</v>
          </cell>
          <cell r="D1040" t="str">
            <v>14.00</v>
          </cell>
          <cell r="E1040" t="str">
            <v>0.00</v>
          </cell>
          <cell r="F1040" t="str">
            <v>14.00</v>
          </cell>
        </row>
        <row r="1041">
          <cell r="A1041" t="str">
            <v>260104</v>
          </cell>
          <cell r="B1041" t="str">
            <v>Vidro liso transparente triplo  4 mm</v>
          </cell>
          <cell r="C1041" t="str">
            <v>m2</v>
          </cell>
          <cell r="D1041" t="str">
            <v>20.61</v>
          </cell>
          <cell r="E1041" t="str">
            <v>0.00</v>
          </cell>
          <cell r="F1041" t="str">
            <v>20.61</v>
          </cell>
        </row>
        <row r="1042">
          <cell r="A1042" t="str">
            <v>260106</v>
          </cell>
          <cell r="B1042" t="str">
            <v>Vidro liso transparente triplo  5 mm</v>
          </cell>
          <cell r="C1042" t="str">
            <v>m2</v>
          </cell>
          <cell r="D1042" t="str">
            <v>27.00</v>
          </cell>
          <cell r="E1042" t="str">
            <v>0.00</v>
          </cell>
          <cell r="F1042" t="str">
            <v>27.00</v>
          </cell>
        </row>
        <row r="1043">
          <cell r="A1043" t="str">
            <v>260108</v>
          </cell>
          <cell r="B1043" t="str">
            <v>Vidro liso transparente triplo  6 mm</v>
          </cell>
          <cell r="C1043" t="str">
            <v>m2</v>
          </cell>
          <cell r="D1043" t="str">
            <v>29.00</v>
          </cell>
          <cell r="E1043" t="str">
            <v>0.00</v>
          </cell>
          <cell r="F1043" t="str">
            <v>29.00</v>
          </cell>
        </row>
        <row r="1044">
          <cell r="A1044" t="str">
            <v>260112</v>
          </cell>
          <cell r="B1044" t="str">
            <v>Vidro liso laminado incolor  6 mm</v>
          </cell>
          <cell r="C1044" t="str">
            <v>m2</v>
          </cell>
          <cell r="D1044" t="str">
            <v>111.00</v>
          </cell>
          <cell r="E1044" t="str">
            <v>0.00</v>
          </cell>
          <cell r="F1044" t="str">
            <v>111.00</v>
          </cell>
        </row>
        <row r="1045">
          <cell r="A1045" t="str">
            <v>260114</v>
          </cell>
          <cell r="B1045" t="str">
            <v>Vidro liso laminado colorido  6 mm</v>
          </cell>
          <cell r="C1045" t="str">
            <v>m2</v>
          </cell>
          <cell r="D1045" t="str">
            <v>146.00</v>
          </cell>
          <cell r="E1045" t="str">
            <v>0.00</v>
          </cell>
          <cell r="F1045" t="str">
            <v>146.00</v>
          </cell>
        </row>
        <row r="1046">
          <cell r="A1046" t="str">
            <v>260116</v>
          </cell>
          <cell r="B1046" t="str">
            <v>Vidro liso laminado leitoso  6 mm</v>
          </cell>
          <cell r="C1046" t="str">
            <v>m2</v>
          </cell>
          <cell r="D1046" t="str">
            <v>146.00</v>
          </cell>
          <cell r="E1046" t="str">
            <v>0.00</v>
          </cell>
          <cell r="F1046" t="str">
            <v>146.00</v>
          </cell>
        </row>
        <row r="1047">
          <cell r="A1047" t="str">
            <v>260122</v>
          </cell>
          <cell r="B1047" t="str">
            <v>Vidro fantasia 4 mm</v>
          </cell>
          <cell r="C1047" t="str">
            <v>m2</v>
          </cell>
          <cell r="D1047" t="str">
            <v>10.00</v>
          </cell>
          <cell r="E1047" t="str">
            <v>0.00</v>
          </cell>
          <cell r="F1047" t="str">
            <v>10.00</v>
          </cell>
        </row>
        <row r="1048">
          <cell r="A1048" t="str">
            <v>260126</v>
          </cell>
          <cell r="B1048" t="str">
            <v>Vidro aramado  6/7 mm</v>
          </cell>
          <cell r="C1048" t="str">
            <v>m2</v>
          </cell>
          <cell r="D1048" t="str">
            <v>56.00</v>
          </cell>
          <cell r="E1048" t="str">
            <v>0.00</v>
          </cell>
          <cell r="F1048" t="str">
            <v>56.00</v>
          </cell>
        </row>
        <row r="1049">
          <cell r="A1049" t="str">
            <v>260200</v>
          </cell>
          <cell r="B1049" t="str">
            <v>Vidros temperados</v>
          </cell>
        </row>
        <row r="1050">
          <cell r="A1050" t="str">
            <v>260202</v>
          </cell>
          <cell r="B1050" t="str">
            <v>Vidro temperado incolor 6 mm</v>
          </cell>
          <cell r="C1050" t="str">
            <v>m2</v>
          </cell>
          <cell r="D1050" t="str">
            <v>66.00</v>
          </cell>
          <cell r="E1050" t="str">
            <v>0.00</v>
          </cell>
          <cell r="F1050" t="str">
            <v>66.00</v>
          </cell>
        </row>
        <row r="1051">
          <cell r="A1051" t="str">
            <v>260204</v>
          </cell>
          <cell r="B1051" t="str">
            <v>Vidro temperado incolor  8 mm</v>
          </cell>
          <cell r="C1051" t="str">
            <v>m2</v>
          </cell>
          <cell r="D1051" t="str">
            <v>89.00</v>
          </cell>
          <cell r="E1051" t="str">
            <v>0.00</v>
          </cell>
          <cell r="F1051" t="str">
            <v>89.00</v>
          </cell>
        </row>
        <row r="1052">
          <cell r="A1052" t="str">
            <v>260206</v>
          </cell>
          <cell r="B1052" t="str">
            <v>Vidro temperado incolor  10 mm</v>
          </cell>
          <cell r="C1052" t="str">
            <v>m2</v>
          </cell>
          <cell r="D1052" t="str">
            <v>119.00</v>
          </cell>
          <cell r="E1052" t="str">
            <v>0.00</v>
          </cell>
          <cell r="F1052" t="str">
            <v>119.00</v>
          </cell>
        </row>
        <row r="1053">
          <cell r="A1053" t="str">
            <v>260212</v>
          </cell>
          <cell r="B1053" t="str">
            <v>Vidro temperado color glass  6 mm</v>
          </cell>
          <cell r="C1053" t="str">
            <v>m2</v>
          </cell>
          <cell r="D1053" t="str">
            <v>75.00</v>
          </cell>
          <cell r="E1053" t="str">
            <v>0.00</v>
          </cell>
          <cell r="F1053" t="str">
            <v>75.00</v>
          </cell>
        </row>
        <row r="1054">
          <cell r="A1054" t="str">
            <v>260214</v>
          </cell>
          <cell r="B1054" t="str">
            <v>Vidro temperado color glass  8 mm</v>
          </cell>
          <cell r="C1054" t="str">
            <v>m2</v>
          </cell>
          <cell r="D1054" t="str">
            <v>116.00</v>
          </cell>
          <cell r="E1054" t="str">
            <v>0.00</v>
          </cell>
          <cell r="F1054" t="str">
            <v>116.00</v>
          </cell>
        </row>
        <row r="1055">
          <cell r="A1055" t="str">
            <v>260216</v>
          </cell>
          <cell r="B1055" t="str">
            <v>Vidro temperado color glass  10 mm</v>
          </cell>
          <cell r="C1055" t="str">
            <v>m2</v>
          </cell>
          <cell r="D1055" t="str">
            <v>143.00</v>
          </cell>
          <cell r="E1055" t="str">
            <v>0.00</v>
          </cell>
          <cell r="F1055" t="str">
            <v>143.00</v>
          </cell>
        </row>
        <row r="1056">
          <cell r="A1056" t="str">
            <v>260300</v>
          </cell>
          <cell r="B1056" t="str">
            <v>Vidro organico</v>
          </cell>
        </row>
        <row r="1057">
          <cell r="A1057" t="str">
            <v>260302</v>
          </cell>
          <cell r="B1057" t="str">
            <v>Vidro organico em FIBER-GLASS 3 mm</v>
          </cell>
          <cell r="C1057" t="str">
            <v>m2</v>
          </cell>
          <cell r="D1057" t="str">
            <v>131.22</v>
          </cell>
          <cell r="E1057" t="str">
            <v>0.00</v>
          </cell>
          <cell r="F1057" t="str">
            <v>131.22</v>
          </cell>
        </row>
        <row r="1058">
          <cell r="A1058" t="str">
            <v>260304</v>
          </cell>
          <cell r="B1058" t="str">
            <v>Vidro organico em FIBER-GLASS 5 mm</v>
          </cell>
          <cell r="C1058" t="str">
            <v>m2</v>
          </cell>
          <cell r="D1058" t="str">
            <v>176.31</v>
          </cell>
          <cell r="E1058" t="str">
            <v>0.00</v>
          </cell>
          <cell r="F1058" t="str">
            <v>176.31</v>
          </cell>
        </row>
        <row r="1059">
          <cell r="A1059" t="str">
            <v>260400</v>
          </cell>
          <cell r="B1059" t="str">
            <v>Espelhos</v>
          </cell>
        </row>
        <row r="1060">
          <cell r="A1060" t="str">
            <v>260402</v>
          </cell>
          <cell r="B1060" t="str">
            <v>Espelho comum 3 mm</v>
          </cell>
          <cell r="C1060" t="str">
            <v>m2</v>
          </cell>
          <cell r="D1060" t="str">
            <v>54.61</v>
          </cell>
          <cell r="E1060" t="str">
            <v>10.85</v>
          </cell>
          <cell r="F1060" t="str">
            <v>65.46</v>
          </cell>
        </row>
        <row r="1061">
          <cell r="A1061" t="str">
            <v>262000</v>
          </cell>
          <cell r="B1061" t="str">
            <v>Reparos, conservacoes e complementos</v>
          </cell>
        </row>
        <row r="1062">
          <cell r="A1062" t="str">
            <v>262002</v>
          </cell>
          <cell r="B1062" t="str">
            <v>Recolocacao de vidro inclusive emassamento ou recolocacao de baguetes</v>
          </cell>
          <cell r="C1062" t="str">
            <v>m2</v>
          </cell>
          <cell r="D1062" t="str">
            <v>2.06</v>
          </cell>
          <cell r="E1062" t="str">
            <v>7.41</v>
          </cell>
          <cell r="F1062" t="str">
            <v>9.47</v>
          </cell>
        </row>
        <row r="1063">
          <cell r="A1063" t="str">
            <v>280000</v>
          </cell>
          <cell r="B1063" t="str">
            <v>Ferragem complementar para esquadrias</v>
          </cell>
        </row>
        <row r="1064">
          <cell r="A1064" t="str">
            <v>280100</v>
          </cell>
          <cell r="B1064" t="str">
            <v>Ferragem para porta</v>
          </cell>
        </row>
        <row r="1065">
          <cell r="A1065" t="str">
            <v>280102</v>
          </cell>
          <cell r="B1065" t="str">
            <v>Ferragem completa para porta externa com 1 folha</v>
          </cell>
          <cell r="C1065" t="str">
            <v>cj</v>
          </cell>
          <cell r="D1065" t="str">
            <v>20.79</v>
          </cell>
          <cell r="E1065" t="str">
            <v>9.79</v>
          </cell>
          <cell r="F1065" t="str">
            <v>30.58</v>
          </cell>
        </row>
        <row r="1066">
          <cell r="A1066" t="str">
            <v>280103</v>
          </cell>
          <cell r="B1066" t="str">
            <v>Ferragem completa para porta externa com 2 folhas</v>
          </cell>
          <cell r="C1066" t="str">
            <v>cj</v>
          </cell>
          <cell r="D1066" t="str">
            <v>47.61</v>
          </cell>
          <cell r="E1066" t="str">
            <v>13.06</v>
          </cell>
          <cell r="F1066" t="str">
            <v>60.67</v>
          </cell>
        </row>
        <row r="1067">
          <cell r="A1067" t="str">
            <v>280104</v>
          </cell>
          <cell r="B1067" t="str">
            <v>Ferragem completa para porta interna com 1 folha</v>
          </cell>
          <cell r="C1067" t="str">
            <v>cj</v>
          </cell>
          <cell r="D1067" t="str">
            <v>24.10</v>
          </cell>
          <cell r="E1067" t="str">
            <v>9.79</v>
          </cell>
          <cell r="F1067" t="str">
            <v>33.89</v>
          </cell>
        </row>
        <row r="1068">
          <cell r="A1068" t="str">
            <v>280105</v>
          </cell>
          <cell r="B1068" t="str">
            <v>Ferragem completa para porta interna com 2 folha</v>
          </cell>
          <cell r="C1068" t="str">
            <v>cj</v>
          </cell>
          <cell r="D1068" t="str">
            <v>47.86</v>
          </cell>
          <cell r="E1068" t="str">
            <v>13.06</v>
          </cell>
          <cell r="F1068" t="str">
            <v>60.92</v>
          </cell>
        </row>
        <row r="1069">
          <cell r="A1069" t="str">
            <v>280107</v>
          </cell>
          <cell r="B1069" t="str">
            <v>Ferragem completa para porta de box de WC tipo livre/ocupado</v>
          </cell>
          <cell r="C1069" t="str">
            <v>cj</v>
          </cell>
          <cell r="D1069" t="str">
            <v>12.86</v>
          </cell>
          <cell r="E1069" t="str">
            <v>9.79</v>
          </cell>
          <cell r="F1069" t="str">
            <v>22.65</v>
          </cell>
        </row>
        <row r="1070">
          <cell r="A1070" t="str">
            <v>280108</v>
          </cell>
          <cell r="B1070" t="str">
            <v>Ferragem adicional para porta vao simples em  divisoria</v>
          </cell>
          <cell r="C1070" t="str">
            <v>cj</v>
          </cell>
          <cell r="D1070" t="str">
            <v>60.30</v>
          </cell>
          <cell r="E1070" t="str">
            <v>0.00</v>
          </cell>
          <cell r="F1070" t="str">
            <v>60.30</v>
          </cell>
        </row>
        <row r="1071">
          <cell r="A1071" t="str">
            <v>280109</v>
          </cell>
          <cell r="B1071" t="str">
            <v>Ferragem adicional para porta vao duplo em  divisoria</v>
          </cell>
          <cell r="C1071" t="str">
            <v>cj</v>
          </cell>
          <cell r="D1071" t="str">
            <v>115.59</v>
          </cell>
          <cell r="E1071" t="str">
            <v>0.00</v>
          </cell>
          <cell r="F1071" t="str">
            <v>115.59</v>
          </cell>
        </row>
        <row r="1072">
          <cell r="A1072" t="str">
            <v>280120</v>
          </cell>
          <cell r="B1072" t="str">
            <v>Amortecedor adaptado a porta</v>
          </cell>
          <cell r="C1072" t="str">
            <v>un</v>
          </cell>
          <cell r="D1072" t="str">
            <v>50.97</v>
          </cell>
          <cell r="E1072" t="str">
            <v>2.58</v>
          </cell>
          <cell r="F1072" t="str">
            <v>53.55</v>
          </cell>
        </row>
        <row r="1073">
          <cell r="A1073" t="str">
            <v>280122</v>
          </cell>
          <cell r="B1073" t="str">
            <v>Fecho de seguranca para porta</v>
          </cell>
          <cell r="C1073" t="str">
            <v>un</v>
          </cell>
          <cell r="D1073" t="str">
            <v>4.61</v>
          </cell>
          <cell r="E1073" t="str">
            <v>1.94</v>
          </cell>
          <cell r="F1073" t="str">
            <v>6.55</v>
          </cell>
        </row>
        <row r="1074">
          <cell r="A1074" t="str">
            <v>280125</v>
          </cell>
          <cell r="B1074" t="str">
            <v>Visor tipo olho magico</v>
          </cell>
          <cell r="C1074" t="str">
            <v>un</v>
          </cell>
          <cell r="D1074" t="str">
            <v>3.25</v>
          </cell>
          <cell r="E1074" t="str">
            <v>1.94</v>
          </cell>
          <cell r="F1074" t="str">
            <v>5.19</v>
          </cell>
        </row>
        <row r="1075">
          <cell r="A1075" t="str">
            <v>280126</v>
          </cell>
          <cell r="B1075" t="str">
            <v>Prendedor para porta 60x20 mm - peso minimo 135 gr</v>
          </cell>
          <cell r="C1075" t="str">
            <v>un</v>
          </cell>
          <cell r="D1075" t="str">
            <v>5.86</v>
          </cell>
          <cell r="E1075" t="str">
            <v>1.94</v>
          </cell>
          <cell r="F1075" t="str">
            <v>7.80</v>
          </cell>
        </row>
        <row r="1076">
          <cell r="A1076" t="str">
            <v>280500</v>
          </cell>
          <cell r="B1076" t="str">
            <v>Cadeado</v>
          </cell>
        </row>
        <row r="1077">
          <cell r="A1077" t="str">
            <v>280502</v>
          </cell>
          <cell r="B1077" t="str">
            <v>Cadeado de latao c/cilindro - trava dupla - 25mm</v>
          </cell>
          <cell r="C1077" t="str">
            <v>un</v>
          </cell>
          <cell r="D1077" t="str">
            <v>2.91</v>
          </cell>
          <cell r="E1077" t="str">
            <v>0.00</v>
          </cell>
          <cell r="F1077" t="str">
            <v>2.91</v>
          </cell>
        </row>
        <row r="1078">
          <cell r="A1078" t="str">
            <v>280504</v>
          </cell>
          <cell r="B1078" t="str">
            <v>Cadeado de latao c/cilindro - trava dupla - 35mm</v>
          </cell>
          <cell r="C1078" t="str">
            <v>un</v>
          </cell>
          <cell r="D1078" t="str">
            <v>5.82</v>
          </cell>
          <cell r="E1078" t="str">
            <v>0.00</v>
          </cell>
          <cell r="F1078" t="str">
            <v>5.82</v>
          </cell>
        </row>
        <row r="1079">
          <cell r="A1079" t="str">
            <v>280506</v>
          </cell>
          <cell r="B1079" t="str">
            <v>Cadeado de latao c/cilindro - trava dupla - 50mm</v>
          </cell>
          <cell r="C1079" t="str">
            <v>un</v>
          </cell>
          <cell r="D1079" t="str">
            <v>8.73</v>
          </cell>
          <cell r="E1079" t="str">
            <v>0.00</v>
          </cell>
          <cell r="F1079" t="str">
            <v>8.73</v>
          </cell>
        </row>
        <row r="1080">
          <cell r="A1080" t="str">
            <v>282000</v>
          </cell>
          <cell r="B1080" t="str">
            <v>Reparos, conservacoes e complementos</v>
          </cell>
        </row>
        <row r="1081">
          <cell r="A1081" t="str">
            <v>282002</v>
          </cell>
          <cell r="B1081" t="str">
            <v>Recolocacao de fechaduras de embutir</v>
          </cell>
          <cell r="C1081" t="str">
            <v>un</v>
          </cell>
          <cell r="D1081" t="str">
            <v>0.00</v>
          </cell>
          <cell r="E1081" t="str">
            <v>10.35</v>
          </cell>
          <cell r="F1081" t="str">
            <v>10.35</v>
          </cell>
        </row>
        <row r="1082">
          <cell r="A1082" t="str">
            <v>282004</v>
          </cell>
          <cell r="B1082" t="str">
            <v>Recolocacao de fechaduras e fechos de sobrepor</v>
          </cell>
          <cell r="C1082" t="str">
            <v>un</v>
          </cell>
          <cell r="D1082" t="str">
            <v>0.00</v>
          </cell>
          <cell r="E1082" t="str">
            <v>8.40</v>
          </cell>
          <cell r="F1082" t="str">
            <v>8.40</v>
          </cell>
        </row>
        <row r="1083">
          <cell r="A1083" t="str">
            <v>282006</v>
          </cell>
          <cell r="B1083" t="str">
            <v>Recolocacao de dobradicas</v>
          </cell>
          <cell r="C1083" t="str">
            <v>un</v>
          </cell>
          <cell r="D1083" t="str">
            <v>0.00</v>
          </cell>
          <cell r="E1083" t="str">
            <v>1.08</v>
          </cell>
          <cell r="F1083" t="str">
            <v>1.08</v>
          </cell>
        </row>
        <row r="1084">
          <cell r="A1084" t="str">
            <v>282008</v>
          </cell>
          <cell r="B1084" t="str">
            <v>Recolocacao de braco de alavanca</v>
          </cell>
          <cell r="C1084" t="str">
            <v>m</v>
          </cell>
          <cell r="D1084" t="str">
            <v>0.00</v>
          </cell>
          <cell r="E1084" t="str">
            <v>4.65</v>
          </cell>
          <cell r="F1084" t="str">
            <v>4.65</v>
          </cell>
        </row>
        <row r="1085">
          <cell r="A1085" t="str">
            <v>282010</v>
          </cell>
          <cell r="B1085" t="str">
            <v>Recolocacao de alavanca</v>
          </cell>
          <cell r="C1085" t="str">
            <v>un</v>
          </cell>
          <cell r="D1085" t="str">
            <v>0.00</v>
          </cell>
          <cell r="E1085" t="str">
            <v>4.25</v>
          </cell>
          <cell r="F1085" t="str">
            <v>4.25</v>
          </cell>
        </row>
        <row r="1086">
          <cell r="A1086" t="str">
            <v>282012</v>
          </cell>
          <cell r="B1086" t="str">
            <v>Fecho tipo unho de embutir de 10 cm</v>
          </cell>
          <cell r="C1086" t="str">
            <v>un</v>
          </cell>
          <cell r="D1086" t="str">
            <v>8.22</v>
          </cell>
          <cell r="E1086" t="str">
            <v>1.94</v>
          </cell>
          <cell r="F1086" t="str">
            <v>10.16</v>
          </cell>
        </row>
        <row r="1087">
          <cell r="A1087" t="str">
            <v>282014</v>
          </cell>
          <cell r="B1087" t="str">
            <v>Fecho tipo unho de embutir de 22 cm</v>
          </cell>
          <cell r="C1087" t="str">
            <v>un</v>
          </cell>
          <cell r="D1087" t="str">
            <v>9.46</v>
          </cell>
          <cell r="E1087" t="str">
            <v>1.94</v>
          </cell>
          <cell r="F1087" t="str">
            <v>11.40</v>
          </cell>
        </row>
        <row r="1088">
          <cell r="A1088" t="str">
            <v>282016</v>
          </cell>
          <cell r="B1088" t="str">
            <v>Fecho tipo unho de embutir de 40 cm</v>
          </cell>
          <cell r="C1088" t="str">
            <v>un</v>
          </cell>
          <cell r="D1088" t="str">
            <v>13.17</v>
          </cell>
          <cell r="E1088" t="str">
            <v>1.94</v>
          </cell>
          <cell r="F1088" t="str">
            <v>15.11</v>
          </cell>
        </row>
        <row r="1089">
          <cell r="A1089" t="str">
            <v>282018</v>
          </cell>
          <cell r="B1089" t="str">
            <v>Fecho de embutir de alavanca de 22 cm</v>
          </cell>
          <cell r="C1089" t="str">
            <v>un</v>
          </cell>
          <cell r="D1089" t="str">
            <v>8.97</v>
          </cell>
          <cell r="E1089" t="str">
            <v>2.58</v>
          </cell>
          <cell r="F1089" t="str">
            <v>11.55</v>
          </cell>
        </row>
        <row r="1090">
          <cell r="A1090" t="str">
            <v>282020</v>
          </cell>
          <cell r="B1090" t="str">
            <v>Fecho de embutir de alavanca de 40 cm</v>
          </cell>
          <cell r="C1090" t="str">
            <v>un</v>
          </cell>
          <cell r="D1090" t="str">
            <v>16.32</v>
          </cell>
          <cell r="E1090" t="str">
            <v>2.58</v>
          </cell>
          <cell r="F1090" t="str">
            <v>18.90</v>
          </cell>
        </row>
        <row r="1091">
          <cell r="A1091" t="str">
            <v>282024</v>
          </cell>
          <cell r="B1091" t="str">
            <v>Macaneta retangular/oval</v>
          </cell>
          <cell r="C1091" t="str">
            <v>par</v>
          </cell>
          <cell r="D1091" t="str">
            <v>5.89</v>
          </cell>
          <cell r="E1091" t="str">
            <v>2.27</v>
          </cell>
          <cell r="F1091" t="str">
            <v>8.16</v>
          </cell>
        </row>
        <row r="1092">
          <cell r="A1092" t="str">
            <v>282032</v>
          </cell>
          <cell r="B1092" t="str">
            <v>Cremona completo</v>
          </cell>
          <cell r="C1092" t="str">
            <v>cj</v>
          </cell>
          <cell r="D1092" t="str">
            <v>8.66</v>
          </cell>
          <cell r="E1092" t="str">
            <v>2.58</v>
          </cell>
          <cell r="F1092" t="str">
            <v>11.24</v>
          </cell>
        </row>
        <row r="1093">
          <cell r="A1093" t="str">
            <v>282038</v>
          </cell>
          <cell r="B1093" t="str">
            <v>Vareta para cremona</v>
          </cell>
          <cell r="C1093" t="str">
            <v>m</v>
          </cell>
          <cell r="D1093" t="str">
            <v>7.78</v>
          </cell>
          <cell r="E1093" t="str">
            <v>2.58</v>
          </cell>
          <cell r="F1093" t="str">
            <v>10.36</v>
          </cell>
        </row>
        <row r="1094">
          <cell r="A1094" t="str">
            <v>282042</v>
          </cell>
          <cell r="B1094" t="str">
            <v>Dobradica de 3.1/2" x 3" cromado</v>
          </cell>
          <cell r="C1094" t="str">
            <v>un</v>
          </cell>
          <cell r="D1094" t="str">
            <v>1.38</v>
          </cell>
          <cell r="E1094" t="str">
            <v>1.08</v>
          </cell>
          <cell r="F1094" t="str">
            <v>2.46</v>
          </cell>
        </row>
        <row r="1095">
          <cell r="A1095" t="str">
            <v>282052</v>
          </cell>
          <cell r="B1095" t="str">
            <v>Borboleta para janelas</v>
          </cell>
          <cell r="C1095" t="str">
            <v>par</v>
          </cell>
          <cell r="D1095" t="str">
            <v>2.76</v>
          </cell>
          <cell r="E1095" t="str">
            <v>1.63</v>
          </cell>
          <cell r="F1095" t="str">
            <v>4.39</v>
          </cell>
        </row>
        <row r="1096">
          <cell r="A1096" t="str">
            <v>282062</v>
          </cell>
          <cell r="B1096" t="str">
            <v>Espelhos para fechaduras</v>
          </cell>
          <cell r="C1096" t="str">
            <v>par</v>
          </cell>
          <cell r="D1096" t="str">
            <v>2.93</v>
          </cell>
          <cell r="E1096" t="str">
            <v>1.63</v>
          </cell>
          <cell r="F1096" t="str">
            <v>4.56</v>
          </cell>
        </row>
        <row r="1097">
          <cell r="A1097" t="str">
            <v>282064</v>
          </cell>
          <cell r="B1097" t="str">
            <v>Roseta em  latao cromado</v>
          </cell>
          <cell r="C1097" t="str">
            <v>par</v>
          </cell>
          <cell r="D1097" t="str">
            <v>1.88</v>
          </cell>
          <cell r="E1097" t="str">
            <v>0.59</v>
          </cell>
          <cell r="F1097" t="str">
            <v>2.47</v>
          </cell>
        </row>
        <row r="1098">
          <cell r="A1098" t="str">
            <v>282066</v>
          </cell>
          <cell r="B1098" t="str">
            <v>Puxador de engate em  latao cromado para caixilho de correr</v>
          </cell>
          <cell r="C1098" t="str">
            <v>un</v>
          </cell>
          <cell r="D1098" t="str">
            <v>5.66</v>
          </cell>
          <cell r="E1098" t="str">
            <v>0.77</v>
          </cell>
          <cell r="F1098" t="str">
            <v>6.43</v>
          </cell>
        </row>
        <row r="1099">
          <cell r="A1099" t="str">
            <v>282068</v>
          </cell>
          <cell r="B1099" t="str">
            <v>Puxador de engate de aluminio tipo bico de papagaio</v>
          </cell>
          <cell r="C1099" t="str">
            <v>un</v>
          </cell>
          <cell r="D1099" t="str">
            <v>2.10</v>
          </cell>
          <cell r="E1099" t="str">
            <v>0.77</v>
          </cell>
          <cell r="F1099" t="str">
            <v>2.87</v>
          </cell>
        </row>
        <row r="1100">
          <cell r="A1100" t="str">
            <v>290000</v>
          </cell>
          <cell r="B1100" t="str">
            <v>Insertes metalicos</v>
          </cell>
        </row>
        <row r="1101">
          <cell r="A1101" t="str">
            <v>290100</v>
          </cell>
          <cell r="B1101" t="str">
            <v>Cantoneira</v>
          </cell>
        </row>
        <row r="1102">
          <cell r="A1102" t="str">
            <v>290102</v>
          </cell>
          <cell r="B1102" t="str">
            <v>Cantoneira em  aluminio perfil sextavado tipo NEO REX</v>
          </cell>
          <cell r="C1102" t="str">
            <v>m</v>
          </cell>
          <cell r="D1102" t="str">
            <v>0.80</v>
          </cell>
          <cell r="E1102" t="str">
            <v>5.18</v>
          </cell>
          <cell r="F1102" t="str">
            <v>5.98</v>
          </cell>
        </row>
        <row r="1103">
          <cell r="A1103" t="str">
            <v>290104</v>
          </cell>
          <cell r="B1103" t="str">
            <v>Cantoneira em  aluminio perfil y tipo NEO REX</v>
          </cell>
          <cell r="C1103" t="str">
            <v>m</v>
          </cell>
          <cell r="D1103" t="str">
            <v>1.10</v>
          </cell>
          <cell r="E1103" t="str">
            <v>4.56</v>
          </cell>
          <cell r="F1103" t="str">
            <v>5.66</v>
          </cell>
        </row>
        <row r="1104">
          <cell r="A1104" t="str">
            <v>290120</v>
          </cell>
          <cell r="B1104" t="str">
            <v>Cantoneira em  ferro</v>
          </cell>
          <cell r="C1104" t="str">
            <v>kg</v>
          </cell>
          <cell r="D1104" t="str">
            <v>1.00</v>
          </cell>
          <cell r="E1104" t="str">
            <v>2.27</v>
          </cell>
          <cell r="F1104" t="str">
            <v>3.27</v>
          </cell>
        </row>
        <row r="1105">
          <cell r="A1105" t="str">
            <v>290200</v>
          </cell>
          <cell r="B1105" t="str">
            <v>Perfil</v>
          </cell>
        </row>
        <row r="1106">
          <cell r="A1106" t="str">
            <v>290202</v>
          </cell>
          <cell r="B1106" t="str">
            <v>Perfil em  aluminio para rodape</v>
          </cell>
          <cell r="C1106" t="str">
            <v>m</v>
          </cell>
          <cell r="D1106" t="str">
            <v>2.43</v>
          </cell>
          <cell r="E1106" t="str">
            <v>1.94</v>
          </cell>
          <cell r="F1106" t="str">
            <v>4.37</v>
          </cell>
        </row>
        <row r="1107">
          <cell r="A1107" t="str">
            <v>290204</v>
          </cell>
          <cell r="B1107" t="str">
            <v>Perfil em  aluminio para arremate de juntas</v>
          </cell>
          <cell r="C1107" t="str">
            <v>m</v>
          </cell>
          <cell r="D1107" t="str">
            <v>15.23</v>
          </cell>
          <cell r="E1107" t="str">
            <v>1.10</v>
          </cell>
          <cell r="F1107" t="str">
            <v>16.33</v>
          </cell>
        </row>
        <row r="1108">
          <cell r="A1108" t="str">
            <v>290206</v>
          </cell>
          <cell r="B1108" t="str">
            <v>Perfil em  aluminio de 1"x1"x1/8"</v>
          </cell>
          <cell r="C1108" t="str">
            <v>m</v>
          </cell>
          <cell r="D1108" t="str">
            <v>1.86</v>
          </cell>
          <cell r="E1108" t="str">
            <v>4.56</v>
          </cell>
          <cell r="F1108" t="str">
            <v>6.42</v>
          </cell>
        </row>
        <row r="1109">
          <cell r="A1109" t="str">
            <v>292000</v>
          </cell>
          <cell r="B1109" t="str">
            <v>Reparos, conservacoes e complementos</v>
          </cell>
        </row>
        <row r="1110">
          <cell r="A1110" t="str">
            <v>292002</v>
          </cell>
          <cell r="B1110" t="str">
            <v>Recolocacao de cantoneira metalica</v>
          </cell>
          <cell r="C1110" t="str">
            <v>m</v>
          </cell>
          <cell r="D1110" t="str">
            <v>0.00</v>
          </cell>
          <cell r="E1110" t="str">
            <v>3.86</v>
          </cell>
          <cell r="F1110" t="str">
            <v>3.86</v>
          </cell>
        </row>
        <row r="1111">
          <cell r="A1111" t="str">
            <v>320000</v>
          </cell>
          <cell r="B1111" t="str">
            <v>Impermeabilizacao, protecao e juntas</v>
          </cell>
        </row>
        <row r="1112">
          <cell r="A1112" t="str">
            <v>320100</v>
          </cell>
          <cell r="B1112" t="str">
            <v>Impermeabilizacoes rigida</v>
          </cell>
        </row>
        <row r="1113">
          <cell r="A1113" t="str">
            <v>320102</v>
          </cell>
          <cell r="B1113" t="str">
            <v>Argamassa impermeabilizante com cimento/areia/hidrofugo</v>
          </cell>
          <cell r="C1113" t="str">
            <v>m3</v>
          </cell>
          <cell r="D1113" t="str">
            <v>81.66</v>
          </cell>
          <cell r="E1113" t="str">
            <v>79.45</v>
          </cell>
          <cell r="F1113" t="str">
            <v>161.11</v>
          </cell>
        </row>
        <row r="1114">
          <cell r="A1114" t="str">
            <v>320200</v>
          </cell>
          <cell r="B1114" t="str">
            <v>Aditivos e impermeabilizantes para concretos e argamassas</v>
          </cell>
        </row>
        <row r="1115">
          <cell r="A1115" t="str">
            <v>320204</v>
          </cell>
          <cell r="B1115" t="str">
            <v>Endurecedor superficial para concreto</v>
          </cell>
          <cell r="C1115" t="str">
            <v>m2</v>
          </cell>
          <cell r="D1115" t="str">
            <v>0.84</v>
          </cell>
          <cell r="E1115" t="str">
            <v>1.10</v>
          </cell>
          <cell r="F1115" t="str">
            <v>1.94</v>
          </cell>
        </row>
        <row r="1116">
          <cell r="A1116" t="str">
            <v>320300</v>
          </cell>
          <cell r="B1116" t="str">
            <v>Aditivos e impermeabilizantes para concretos e argamassas</v>
          </cell>
        </row>
        <row r="1117">
          <cell r="A1117" t="str">
            <v>320302</v>
          </cell>
          <cell r="B1117" t="str">
            <v>Pintura com tinta betuminosa em  massa</v>
          </cell>
          <cell r="C1117" t="str">
            <v>m2</v>
          </cell>
          <cell r="D1117" t="str">
            <v>1.32</v>
          </cell>
          <cell r="E1117" t="str">
            <v>0.72</v>
          </cell>
          <cell r="F1117" t="str">
            <v>2.04</v>
          </cell>
        </row>
        <row r="1118">
          <cell r="A1118" t="str">
            <v>320400</v>
          </cell>
          <cell r="B1118" t="str">
            <v>Impermeabilizacoes com membranas pre-moldadas</v>
          </cell>
        </row>
        <row r="1119">
          <cell r="A1119" t="str">
            <v>320402</v>
          </cell>
          <cell r="B1119" t="str">
            <v>Manta de PVC</v>
          </cell>
          <cell r="C1119" t="str">
            <v>m2</v>
          </cell>
          <cell r="D1119" t="str">
            <v>27.39</v>
          </cell>
          <cell r="E1119" t="str">
            <v>6.73</v>
          </cell>
          <cell r="F1119" t="str">
            <v>34.12</v>
          </cell>
        </row>
        <row r="1120">
          <cell r="A1120" t="str">
            <v>320404</v>
          </cell>
          <cell r="B1120" t="str">
            <v>Manta butilica</v>
          </cell>
          <cell r="C1120" t="str">
            <v>m2</v>
          </cell>
          <cell r="D1120" t="str">
            <v>29.32</v>
          </cell>
          <cell r="E1120" t="str">
            <v>6.73</v>
          </cell>
          <cell r="F1120" t="str">
            <v>36.05</v>
          </cell>
        </row>
        <row r="1121">
          <cell r="A1121" t="str">
            <v>320406</v>
          </cell>
          <cell r="B1121" t="str">
            <v>Elastomero sintetico com tela textil</v>
          </cell>
          <cell r="C1121" t="str">
            <v>m2</v>
          </cell>
          <cell r="D1121" t="str">
            <v>19.36</v>
          </cell>
          <cell r="E1121" t="str">
            <v>6.73</v>
          </cell>
          <cell r="F1121" t="str">
            <v>26.09</v>
          </cell>
        </row>
        <row r="1122">
          <cell r="A1122" t="str">
            <v>320408</v>
          </cell>
          <cell r="B1122" t="str">
            <v>Elastomero sintetico sem tela textil</v>
          </cell>
          <cell r="C1122" t="str">
            <v>m2</v>
          </cell>
          <cell r="D1122" t="str">
            <v>17.87</v>
          </cell>
          <cell r="E1122" t="str">
            <v>6.73</v>
          </cell>
          <cell r="F1122" t="str">
            <v>24.60</v>
          </cell>
        </row>
        <row r="1123">
          <cell r="A1123" t="str">
            <v>320410</v>
          </cell>
          <cell r="B1123" t="str">
            <v>Feltro asfaltico</v>
          </cell>
          <cell r="C1123" t="str">
            <v>m2</v>
          </cell>
          <cell r="D1123" t="str">
            <v>10.15</v>
          </cell>
          <cell r="E1123" t="str">
            <v>6.73</v>
          </cell>
          <cell r="F1123" t="str">
            <v>16.88</v>
          </cell>
        </row>
        <row r="1124">
          <cell r="A1124" t="str">
            <v>320500</v>
          </cell>
          <cell r="B1124" t="str">
            <v>Impermeabilizacoes com membranas moldadas no local</v>
          </cell>
        </row>
        <row r="1125">
          <cell r="A1125" t="str">
            <v>320502</v>
          </cell>
          <cell r="B1125" t="str">
            <v>Emulsao hidroasfaltico em  multimembrana</v>
          </cell>
          <cell r="C1125" t="str">
            <v>m2</v>
          </cell>
          <cell r="D1125" t="str">
            <v>21.31</v>
          </cell>
          <cell r="E1125" t="str">
            <v>6.73</v>
          </cell>
          <cell r="F1125" t="str">
            <v>28.04</v>
          </cell>
        </row>
        <row r="1126">
          <cell r="A1126" t="str">
            <v>320504</v>
          </cell>
          <cell r="B1126" t="str">
            <v>Emulsao acrilica estruturada com poliester</v>
          </cell>
          <cell r="C1126" t="str">
            <v>m2</v>
          </cell>
          <cell r="D1126" t="str">
            <v>15.22</v>
          </cell>
          <cell r="E1126" t="str">
            <v>3.31</v>
          </cell>
          <cell r="F1126" t="str">
            <v>18.53</v>
          </cell>
        </row>
        <row r="1127">
          <cell r="A1127" t="str">
            <v>320506</v>
          </cell>
          <cell r="B1127" t="str">
            <v>Impermeabilizacao por cristalizacao</v>
          </cell>
          <cell r="C1127" t="str">
            <v>m2</v>
          </cell>
          <cell r="D1127" t="str">
            <v>4.81</v>
          </cell>
          <cell r="E1127" t="str">
            <v>0.35</v>
          </cell>
          <cell r="F1127" t="str">
            <v>5.16</v>
          </cell>
        </row>
        <row r="1128">
          <cell r="A1128" t="str">
            <v>320600</v>
          </cell>
          <cell r="B1128" t="str">
            <v>Isolamento termico/acusticos</v>
          </cell>
        </row>
        <row r="1129">
          <cell r="A1129" t="str">
            <v>320601</v>
          </cell>
          <cell r="B1129" t="str">
            <v>Isolamento termo-acustico para forros</v>
          </cell>
          <cell r="C1129" t="str">
            <v>m2</v>
          </cell>
          <cell r="D1129" t="str">
            <v>12.96</v>
          </cell>
          <cell r="E1129" t="str">
            <v>0.00</v>
          </cell>
          <cell r="F1129" t="str">
            <v>12.96</v>
          </cell>
        </row>
        <row r="1130">
          <cell r="A1130" t="str">
            <v>320602</v>
          </cell>
          <cell r="B1130" t="str">
            <v>La de vidro em  camadas espessura de 3 cm</v>
          </cell>
          <cell r="C1130" t="str">
            <v>m2</v>
          </cell>
          <cell r="D1130" t="str">
            <v>7.44</v>
          </cell>
          <cell r="E1130" t="str">
            <v>0.57</v>
          </cell>
          <cell r="F1130" t="str">
            <v>8.01</v>
          </cell>
        </row>
        <row r="1131">
          <cell r="A1131" t="str">
            <v>320604</v>
          </cell>
          <cell r="B1131" t="str">
            <v>Poliestireno expandido tipo ISOPOR</v>
          </cell>
          <cell r="C1131" t="str">
            <v>m2</v>
          </cell>
          <cell r="D1131" t="str">
            <v>7.53</v>
          </cell>
          <cell r="E1131" t="str">
            <v>0.57</v>
          </cell>
          <cell r="F1131" t="str">
            <v>8.10</v>
          </cell>
        </row>
        <row r="1132">
          <cell r="A1132" t="str">
            <v>320606</v>
          </cell>
          <cell r="B1132" t="str">
            <v>Poliuretano extrudado tipo STYROFOAN</v>
          </cell>
          <cell r="C1132" t="str">
            <v>m2</v>
          </cell>
          <cell r="D1132" t="str">
            <v>9.72</v>
          </cell>
          <cell r="E1132" t="str">
            <v>0.00</v>
          </cell>
          <cell r="F1132" t="str">
            <v>9.72</v>
          </cell>
        </row>
        <row r="1133">
          <cell r="A1133" t="str">
            <v>320612</v>
          </cell>
          <cell r="B1133" t="str">
            <v>Argila expandida</v>
          </cell>
          <cell r="C1133" t="str">
            <v>m3</v>
          </cell>
          <cell r="D1133" t="str">
            <v>117.57</v>
          </cell>
          <cell r="E1133" t="str">
            <v>11.65</v>
          </cell>
          <cell r="F1133" t="str">
            <v>129.22</v>
          </cell>
        </row>
        <row r="1134">
          <cell r="A1134" t="str">
            <v>320700</v>
          </cell>
          <cell r="B1134" t="str">
            <v>Juntas de dilatacao</v>
          </cell>
        </row>
        <row r="1135">
          <cell r="A1135" t="str">
            <v>320702</v>
          </cell>
          <cell r="B1135" t="str">
            <v>Juntas base de asfalto a quente</v>
          </cell>
          <cell r="C1135" t="str">
            <v>kg</v>
          </cell>
          <cell r="D1135" t="str">
            <v>0.53</v>
          </cell>
          <cell r="E1135" t="str">
            <v>0.86</v>
          </cell>
          <cell r="F1135" t="str">
            <v>1.39</v>
          </cell>
        </row>
        <row r="1136">
          <cell r="A1136" t="str">
            <v>320704</v>
          </cell>
          <cell r="B1136" t="str">
            <v>Junta plastica em  poliestireno</v>
          </cell>
          <cell r="C1136" t="str">
            <v>m</v>
          </cell>
          <cell r="D1136" t="str">
            <v>0.36</v>
          </cell>
          <cell r="E1136" t="str">
            <v>1.85</v>
          </cell>
          <cell r="F1136" t="str">
            <v>2.21</v>
          </cell>
        </row>
        <row r="1137">
          <cell r="A1137" t="str">
            <v>320706</v>
          </cell>
          <cell r="B1137" t="str">
            <v>Junta de latao bitola de 1/8"</v>
          </cell>
          <cell r="C1137" t="str">
            <v>m</v>
          </cell>
          <cell r="D1137" t="str">
            <v>8.89</v>
          </cell>
          <cell r="E1137" t="str">
            <v>1.85</v>
          </cell>
          <cell r="F1137" t="str">
            <v>10.74</v>
          </cell>
        </row>
        <row r="1138">
          <cell r="A1138" t="str">
            <v>320708</v>
          </cell>
          <cell r="B1138" t="str">
            <v>Junta de dilatacao em  chapa de cobre no. 26</v>
          </cell>
          <cell r="C1138" t="str">
            <v>m</v>
          </cell>
          <cell r="D1138" t="str">
            <v>11.22</v>
          </cell>
          <cell r="E1138" t="str">
            <v>2.97</v>
          </cell>
          <cell r="F1138" t="str">
            <v>14.19</v>
          </cell>
        </row>
        <row r="1139">
          <cell r="A1139" t="str">
            <v>320710</v>
          </cell>
          <cell r="B1139" t="str">
            <v>Junta de dilatacao com isopor 2cm</v>
          </cell>
          <cell r="C1139" t="str">
            <v>m2</v>
          </cell>
          <cell r="D1139" t="str">
            <v>4.10</v>
          </cell>
          <cell r="E1139" t="str">
            <v>0.41</v>
          </cell>
          <cell r="F1139" t="str">
            <v>4.51</v>
          </cell>
        </row>
        <row r="1140">
          <cell r="A1140" t="str">
            <v>320712</v>
          </cell>
          <cell r="B1140" t="str">
            <v>Mangueira plastica flexivel para junta de dilatacao</v>
          </cell>
          <cell r="C1140" t="str">
            <v>m</v>
          </cell>
          <cell r="D1140" t="str">
            <v>1.68</v>
          </cell>
          <cell r="E1140" t="str">
            <v>0.99</v>
          </cell>
          <cell r="F1140" t="str">
            <v>2.67</v>
          </cell>
        </row>
        <row r="1141">
          <cell r="A1141" t="str">
            <v>320714</v>
          </cell>
          <cell r="B1141" t="str">
            <v>Junta de dilatacao ou vedacao com mastique de silicone, 1x2cm</v>
          </cell>
          <cell r="C1141" t="str">
            <v>m</v>
          </cell>
          <cell r="D1141" t="str">
            <v>6.21</v>
          </cell>
          <cell r="E1141" t="str">
            <v>0.88</v>
          </cell>
          <cell r="F1141" t="str">
            <v>7.09</v>
          </cell>
        </row>
        <row r="1142">
          <cell r="A1142" t="str">
            <v>320716</v>
          </cell>
          <cell r="B1142" t="str">
            <v>Junta de dilatacao elastica a base de poliuretano</v>
          </cell>
          <cell r="C1142" t="str">
            <v>cm3</v>
          </cell>
          <cell r="D1142" t="str">
            <v>0.04</v>
          </cell>
          <cell r="E1142" t="str">
            <v>0.00</v>
          </cell>
          <cell r="F1142" t="str">
            <v>0.04</v>
          </cell>
        </row>
        <row r="1143">
          <cell r="A1143" t="str">
            <v>320800</v>
          </cell>
          <cell r="B1143" t="str">
            <v>Juntas de dilatacao estrutural</v>
          </cell>
        </row>
        <row r="1144">
          <cell r="A1144" t="str">
            <v>320802</v>
          </cell>
          <cell r="B1144" t="str">
            <v>Juntas de dilatacao FUNGENBAND elastico perfil 0-12</v>
          </cell>
          <cell r="C1144" t="str">
            <v>m</v>
          </cell>
          <cell r="D1144" t="str">
            <v>8.13</v>
          </cell>
          <cell r="E1144" t="str">
            <v>2.97</v>
          </cell>
          <cell r="F1144" t="str">
            <v>11.10</v>
          </cell>
        </row>
        <row r="1145">
          <cell r="A1145" t="str">
            <v>320804</v>
          </cell>
          <cell r="B1145" t="str">
            <v>Juntas de dilatacao FUNGENBAND elastico perfil 0-22</v>
          </cell>
          <cell r="C1145" t="str">
            <v>m</v>
          </cell>
          <cell r="D1145" t="str">
            <v>13.72</v>
          </cell>
          <cell r="E1145" t="str">
            <v>2.97</v>
          </cell>
          <cell r="F1145" t="str">
            <v>16.69</v>
          </cell>
        </row>
        <row r="1146">
          <cell r="A1146" t="str">
            <v>320808</v>
          </cell>
          <cell r="B1146" t="str">
            <v>Junta tipo JEENE JJ 2540 VV</v>
          </cell>
          <cell r="C1146" t="str">
            <v>m</v>
          </cell>
          <cell r="D1146" t="str">
            <v>100.72</v>
          </cell>
          <cell r="E1146" t="str">
            <v>0.00</v>
          </cell>
          <cell r="F1146" t="str">
            <v>100.72</v>
          </cell>
        </row>
        <row r="1147">
          <cell r="A1147" t="str">
            <v>320810</v>
          </cell>
          <cell r="B1147" t="str">
            <v>Juntas com labios polimericos sede 20x50mm - moviment.10x40</v>
          </cell>
          <cell r="C1147" t="str">
            <v>m</v>
          </cell>
          <cell r="D1147" t="str">
            <v>120.86</v>
          </cell>
          <cell r="E1147" t="str">
            <v>1.45</v>
          </cell>
          <cell r="F1147" t="str">
            <v>122.31</v>
          </cell>
        </row>
        <row r="1148">
          <cell r="A1148" t="str">
            <v>320812</v>
          </cell>
          <cell r="B1148" t="str">
            <v>Juntas com labios polimericos sede 30x60mm - moviment. 15x55</v>
          </cell>
          <cell r="C1148" t="str">
            <v>m</v>
          </cell>
          <cell r="D1148" t="str">
            <v>167.60</v>
          </cell>
          <cell r="E1148" t="str">
            <v>1.45</v>
          </cell>
          <cell r="F1148" t="str">
            <v>169.05</v>
          </cell>
        </row>
        <row r="1149">
          <cell r="A1149" t="str">
            <v>320900</v>
          </cell>
          <cell r="B1149" t="str">
            <v>Apoios e afins</v>
          </cell>
        </row>
        <row r="1150">
          <cell r="A1150" t="str">
            <v>320902</v>
          </cell>
          <cell r="B1150" t="str">
            <v>Chapas de aco</v>
          </cell>
          <cell r="C1150" t="str">
            <v>kg</v>
          </cell>
          <cell r="D1150" t="str">
            <v>0.74</v>
          </cell>
          <cell r="E1150" t="str">
            <v>1.96</v>
          </cell>
          <cell r="F1150" t="str">
            <v>2.70</v>
          </cell>
        </row>
        <row r="1151">
          <cell r="A1151" t="str">
            <v>320904</v>
          </cell>
          <cell r="B1151" t="str">
            <v>Apoio de placas de neoprene fretado</v>
          </cell>
          <cell r="C1151" t="str">
            <v>dm3</v>
          </cell>
          <cell r="D1151" t="str">
            <v>30.25</v>
          </cell>
          <cell r="E1151" t="str">
            <v>1.30</v>
          </cell>
          <cell r="F1151" t="str">
            <v>31.55</v>
          </cell>
        </row>
        <row r="1152">
          <cell r="A1152" t="str">
            <v>320906</v>
          </cell>
          <cell r="B1152" t="str">
            <v>Apoio de camada de teflon espessura de 2 mm</v>
          </cell>
          <cell r="C1152" t="str">
            <v>m2</v>
          </cell>
          <cell r="D1152" t="str">
            <v>0.02</v>
          </cell>
          <cell r="E1152" t="str">
            <v>0.00</v>
          </cell>
          <cell r="F1152" t="str">
            <v>0.02</v>
          </cell>
        </row>
        <row r="1153">
          <cell r="A1153" t="str">
            <v>321000</v>
          </cell>
          <cell r="B1153" t="str">
            <v>Envelope de concreto e protecao de tubos</v>
          </cell>
        </row>
        <row r="1154">
          <cell r="A1154" t="str">
            <v>321002</v>
          </cell>
          <cell r="B1154" t="str">
            <v>Protecao anticorrosiva para ramais sob a terra</v>
          </cell>
          <cell r="C1154" t="str">
            <v>m</v>
          </cell>
          <cell r="D1154" t="str">
            <v>1.26</v>
          </cell>
          <cell r="E1154" t="str">
            <v>0.22</v>
          </cell>
          <cell r="F1154" t="str">
            <v>1.48</v>
          </cell>
        </row>
        <row r="1155">
          <cell r="A1155" t="str">
            <v>321004</v>
          </cell>
          <cell r="B1155" t="str">
            <v>Envelope de concreto para dutos</v>
          </cell>
          <cell r="C1155" t="str">
            <v>m</v>
          </cell>
          <cell r="D1155" t="str">
            <v>2.38</v>
          </cell>
          <cell r="E1155" t="str">
            <v>2.97</v>
          </cell>
          <cell r="F1155" t="str">
            <v>5.35</v>
          </cell>
        </row>
        <row r="1156">
          <cell r="A1156" t="str">
            <v>322000</v>
          </cell>
          <cell r="B1156" t="str">
            <v>Reparos, conservacoes e complementos</v>
          </cell>
        </row>
        <row r="1157">
          <cell r="A1157" t="str">
            <v>322002</v>
          </cell>
          <cell r="B1157" t="str">
            <v>Aplicacao de papel KRAFT</v>
          </cell>
          <cell r="C1157" t="str">
            <v>m2</v>
          </cell>
          <cell r="D1157" t="str">
            <v>0.52</v>
          </cell>
          <cell r="E1157" t="str">
            <v>0.00</v>
          </cell>
          <cell r="F1157" t="str">
            <v>0.52</v>
          </cell>
        </row>
        <row r="1158">
          <cell r="A1158" t="str">
            <v>330000</v>
          </cell>
          <cell r="B1158" t="str">
            <v>Pintura</v>
          </cell>
        </row>
        <row r="1159">
          <cell r="A1159" t="str">
            <v>330100</v>
          </cell>
          <cell r="B1159" t="str">
            <v>Preparo de base</v>
          </cell>
        </row>
        <row r="1160">
          <cell r="A1160" t="str">
            <v>330104</v>
          </cell>
          <cell r="B1160" t="str">
            <v>Estucamento e lixamento de concreto</v>
          </cell>
          <cell r="C1160" t="str">
            <v>m2</v>
          </cell>
          <cell r="D1160" t="str">
            <v>0.56</v>
          </cell>
          <cell r="E1160" t="str">
            <v>4.98</v>
          </cell>
          <cell r="F1160" t="str">
            <v>5.54</v>
          </cell>
        </row>
        <row r="1161">
          <cell r="A1161" t="str">
            <v>330106</v>
          </cell>
          <cell r="B1161" t="str">
            <v>Imunizante para madeira</v>
          </cell>
          <cell r="C1161" t="str">
            <v>m2</v>
          </cell>
          <cell r="D1161" t="str">
            <v>0.85</v>
          </cell>
          <cell r="E1161" t="str">
            <v>1.10</v>
          </cell>
          <cell r="F1161" t="str">
            <v>1.95</v>
          </cell>
        </row>
        <row r="1162">
          <cell r="A1162" t="str">
            <v>330108</v>
          </cell>
          <cell r="B1162" t="str">
            <v>Preparo de base para pintura de aluminio em  ferro</v>
          </cell>
          <cell r="C1162" t="str">
            <v>m2</v>
          </cell>
          <cell r="D1162" t="str">
            <v>0.89</v>
          </cell>
          <cell r="E1162" t="str">
            <v>1.41</v>
          </cell>
          <cell r="F1162" t="str">
            <v>2.30</v>
          </cell>
        </row>
        <row r="1163">
          <cell r="A1163" t="str">
            <v>330110</v>
          </cell>
          <cell r="B1163" t="str">
            <v>Preparo de base para pintura de borracha clorada em  massa</v>
          </cell>
          <cell r="C1163" t="str">
            <v>m2</v>
          </cell>
          <cell r="D1163" t="str">
            <v>0.57</v>
          </cell>
          <cell r="E1163" t="str">
            <v>0.92</v>
          </cell>
          <cell r="F1163" t="str">
            <v>1.49</v>
          </cell>
        </row>
        <row r="1164">
          <cell r="A1164" t="str">
            <v>330114</v>
          </cell>
          <cell r="B1164" t="str">
            <v>Preparo de base para pintura a oleo/esmalte em  ferro</v>
          </cell>
          <cell r="C1164" t="str">
            <v>m2</v>
          </cell>
          <cell r="D1164" t="str">
            <v>1.24</v>
          </cell>
          <cell r="E1164" t="str">
            <v>1.52</v>
          </cell>
          <cell r="F1164" t="str">
            <v>2.76</v>
          </cell>
        </row>
        <row r="1165">
          <cell r="A1165" t="str">
            <v>330116</v>
          </cell>
          <cell r="B1165" t="str">
            <v>Preparo de base para pintura a oleo/esmalte em  madeira</v>
          </cell>
          <cell r="C1165" t="str">
            <v>m2</v>
          </cell>
          <cell r="D1165" t="str">
            <v>0.63</v>
          </cell>
          <cell r="E1165" t="str">
            <v>1.52</v>
          </cell>
          <cell r="F1165" t="str">
            <v>2.15</v>
          </cell>
        </row>
        <row r="1166">
          <cell r="A1166" t="str">
            <v>330118</v>
          </cell>
          <cell r="B1166" t="str">
            <v>Preparo de base para pintura a oleo/esmalte em  massa</v>
          </cell>
          <cell r="C1166" t="str">
            <v>m2</v>
          </cell>
          <cell r="D1166" t="str">
            <v>0.64</v>
          </cell>
          <cell r="E1166" t="str">
            <v>0.92</v>
          </cell>
          <cell r="F1166" t="str">
            <v>1.56</v>
          </cell>
        </row>
        <row r="1167">
          <cell r="A1167" t="str">
            <v>330120</v>
          </cell>
          <cell r="B1167" t="str">
            <v>Preparo de base para pintura PVA/ACRiLICA/EPOXI/TEXTURA em  massa</v>
          </cell>
          <cell r="C1167" t="str">
            <v>m2</v>
          </cell>
          <cell r="D1167" t="str">
            <v>0.59</v>
          </cell>
          <cell r="E1167" t="str">
            <v>0.92</v>
          </cell>
          <cell r="F1167" t="str">
            <v>1.51</v>
          </cell>
        </row>
        <row r="1168">
          <cell r="A1168" t="str">
            <v>330122</v>
          </cell>
          <cell r="B1168" t="str">
            <v>Preparo de base para repintura PVA/ACRiLICA mau conservada em  massa</v>
          </cell>
          <cell r="C1168" t="str">
            <v>m2</v>
          </cell>
          <cell r="D1168" t="str">
            <v>0.80</v>
          </cell>
          <cell r="E1168" t="str">
            <v>1.21</v>
          </cell>
          <cell r="F1168" t="str">
            <v>2.01</v>
          </cell>
        </row>
        <row r="1169">
          <cell r="A1169" t="str">
            <v>330124</v>
          </cell>
          <cell r="B1169" t="str">
            <v>Preparo de base, superficie apresentando trincas no reboco</v>
          </cell>
          <cell r="C1169" t="str">
            <v>m2</v>
          </cell>
          <cell r="D1169" t="str">
            <v>2.16</v>
          </cell>
          <cell r="E1169" t="str">
            <v>1.67</v>
          </cell>
          <cell r="F1169" t="str">
            <v>3.83</v>
          </cell>
        </row>
        <row r="1170">
          <cell r="A1170" t="str">
            <v>330126</v>
          </cell>
          <cell r="B1170" t="str">
            <v>Preparo de base, superficie apresentando trincas rasas na massa</v>
          </cell>
          <cell r="C1170" t="str">
            <v>m2</v>
          </cell>
          <cell r="D1170" t="str">
            <v>1.33</v>
          </cell>
          <cell r="E1170" t="str">
            <v>1.30</v>
          </cell>
          <cell r="F1170" t="str">
            <v>2.63</v>
          </cell>
        </row>
        <row r="1171">
          <cell r="A1171" t="str">
            <v>330130</v>
          </cell>
          <cell r="B1171" t="str">
            <v>Preparo de base, superficie de ferro com pontos de oxidacao</v>
          </cell>
          <cell r="C1171" t="str">
            <v>m2</v>
          </cell>
          <cell r="D1171" t="str">
            <v>0.95</v>
          </cell>
          <cell r="E1171" t="str">
            <v>1.52</v>
          </cell>
          <cell r="F1171" t="str">
            <v>2.47</v>
          </cell>
        </row>
        <row r="1172">
          <cell r="A1172" t="str">
            <v>330132</v>
          </cell>
          <cell r="B1172" t="str">
            <v>Preparo de base, superficie desagregada, saponificada ou com bolhas</v>
          </cell>
          <cell r="C1172" t="str">
            <v>m2</v>
          </cell>
          <cell r="D1172" t="str">
            <v>0.98</v>
          </cell>
          <cell r="E1172" t="str">
            <v>2.62</v>
          </cell>
          <cell r="F1172" t="str">
            <v>3.60</v>
          </cell>
        </row>
        <row r="1173">
          <cell r="A1173" t="str">
            <v>330200</v>
          </cell>
          <cell r="B1173" t="str">
            <v>Massa corrida</v>
          </cell>
        </row>
        <row r="1174">
          <cell r="A1174" t="str">
            <v>330202</v>
          </cell>
          <cell r="B1174" t="str">
            <v>Massa batida com massa corrida a base de PVA com latex PVA</v>
          </cell>
          <cell r="C1174" t="str">
            <v>m2</v>
          </cell>
          <cell r="D1174" t="str">
            <v>0.73</v>
          </cell>
          <cell r="E1174" t="str">
            <v>3.66</v>
          </cell>
          <cell r="F1174" t="str">
            <v>4.39</v>
          </cell>
        </row>
        <row r="1175">
          <cell r="A1175" t="str">
            <v>330204</v>
          </cell>
          <cell r="B1175" t="str">
            <v>Massa batida com massa corrida a base de resina acrilica com latex acrilico</v>
          </cell>
          <cell r="C1175" t="str">
            <v>m2</v>
          </cell>
          <cell r="D1175" t="str">
            <v>0.88</v>
          </cell>
          <cell r="E1175" t="str">
            <v>3.66</v>
          </cell>
          <cell r="F1175" t="str">
            <v>4.54</v>
          </cell>
        </row>
        <row r="1176">
          <cell r="A1176" t="str">
            <v>330206</v>
          </cell>
          <cell r="B1176" t="str">
            <v>Massa corrida a base de PVA em  massa</v>
          </cell>
          <cell r="C1176" t="str">
            <v>m2</v>
          </cell>
          <cell r="D1176" t="str">
            <v>0.45</v>
          </cell>
          <cell r="E1176" t="str">
            <v>1.58</v>
          </cell>
          <cell r="F1176" t="str">
            <v>2.03</v>
          </cell>
        </row>
        <row r="1177">
          <cell r="A1177" t="str">
            <v>330208</v>
          </cell>
          <cell r="B1177" t="str">
            <v>Massa corrida a base de resina acrilica</v>
          </cell>
          <cell r="C1177" t="str">
            <v>m2</v>
          </cell>
          <cell r="D1177" t="str">
            <v>0.67</v>
          </cell>
          <cell r="E1177" t="str">
            <v>1.58</v>
          </cell>
          <cell r="F1177" t="str">
            <v>2.25</v>
          </cell>
        </row>
        <row r="1178">
          <cell r="A1178" t="str">
            <v>330210</v>
          </cell>
          <cell r="B1178" t="str">
            <v>Massa corrida a oleo em  esquadrias de madeira</v>
          </cell>
          <cell r="C1178" t="str">
            <v>m2</v>
          </cell>
          <cell r="D1178" t="str">
            <v>0.53</v>
          </cell>
          <cell r="E1178" t="str">
            <v>2.14</v>
          </cell>
          <cell r="F1178" t="str">
            <v>2.67</v>
          </cell>
        </row>
        <row r="1179">
          <cell r="A1179" t="str">
            <v>330212</v>
          </cell>
          <cell r="B1179" t="str">
            <v>Massa corrida a oleo em  superficie rebocada</v>
          </cell>
          <cell r="C1179" t="str">
            <v>m2</v>
          </cell>
          <cell r="D1179" t="str">
            <v>0.79</v>
          </cell>
          <cell r="E1179" t="str">
            <v>1.58</v>
          </cell>
          <cell r="F1179" t="str">
            <v>2.37</v>
          </cell>
        </row>
        <row r="1180">
          <cell r="A1180" t="str">
            <v>330300</v>
          </cell>
          <cell r="B1180" t="str">
            <v>Pintura em  superficies de concreto/massa/gesso</v>
          </cell>
        </row>
        <row r="1181">
          <cell r="A1181" t="str">
            <v>330304</v>
          </cell>
          <cell r="B1181" t="str">
            <v>Caiacao em  massa</v>
          </cell>
          <cell r="C1181" t="str">
            <v>m2</v>
          </cell>
          <cell r="D1181" t="str">
            <v>0.14</v>
          </cell>
          <cell r="E1181" t="str">
            <v>1.65</v>
          </cell>
          <cell r="F1181" t="str">
            <v>1.79</v>
          </cell>
        </row>
        <row r="1182">
          <cell r="A1182" t="str">
            <v>330306</v>
          </cell>
          <cell r="B1182" t="str">
            <v>Epoxi em  massa</v>
          </cell>
          <cell r="C1182" t="str">
            <v>m2</v>
          </cell>
          <cell r="D1182" t="str">
            <v>8.55</v>
          </cell>
          <cell r="E1182" t="str">
            <v>3.95</v>
          </cell>
          <cell r="F1182" t="str">
            <v>12.50</v>
          </cell>
        </row>
        <row r="1183">
          <cell r="A1183" t="str">
            <v>330310</v>
          </cell>
          <cell r="B1183" t="str">
            <v>Esmalte automotivo para telhamento metalico</v>
          </cell>
          <cell r="C1183" t="str">
            <v>m2</v>
          </cell>
          <cell r="D1183" t="str">
            <v>0.73</v>
          </cell>
          <cell r="E1183" t="str">
            <v>2.14</v>
          </cell>
          <cell r="F1183" t="str">
            <v>2.87</v>
          </cell>
        </row>
        <row r="1184">
          <cell r="A1184" t="str">
            <v>330312</v>
          </cell>
          <cell r="B1184" t="str">
            <v>Esmalte em  massa</v>
          </cell>
          <cell r="C1184" t="str">
            <v>m2</v>
          </cell>
          <cell r="D1184" t="str">
            <v>1.37</v>
          </cell>
          <cell r="E1184" t="str">
            <v>2.80</v>
          </cell>
          <cell r="F1184" t="str">
            <v>4.17</v>
          </cell>
        </row>
        <row r="1185">
          <cell r="A1185" t="str">
            <v>330316</v>
          </cell>
          <cell r="B1185" t="str">
            <v>Hidrofugante incolor para fachada a base de silicone tipo ACQUELLA</v>
          </cell>
          <cell r="C1185" t="str">
            <v>m2</v>
          </cell>
          <cell r="D1185" t="str">
            <v>1.48</v>
          </cell>
          <cell r="E1185" t="str">
            <v>1.10</v>
          </cell>
          <cell r="F1185" t="str">
            <v>2.58</v>
          </cell>
        </row>
        <row r="1186">
          <cell r="A1186" t="str">
            <v>330320</v>
          </cell>
          <cell r="B1186" t="str">
            <v>Latex acrilica em  massa</v>
          </cell>
          <cell r="C1186" t="str">
            <v>m2</v>
          </cell>
          <cell r="D1186" t="str">
            <v>1.10</v>
          </cell>
          <cell r="E1186" t="str">
            <v>2.80</v>
          </cell>
          <cell r="F1186" t="str">
            <v>3.90</v>
          </cell>
        </row>
        <row r="1187">
          <cell r="A1187" t="str">
            <v>330322</v>
          </cell>
          <cell r="B1187" t="str">
            <v>Latex PVA em  elemento vazado</v>
          </cell>
          <cell r="C1187" t="str">
            <v>m2</v>
          </cell>
          <cell r="D1187" t="str">
            <v>0.88</v>
          </cell>
          <cell r="E1187" t="str">
            <v>3.48</v>
          </cell>
          <cell r="F1187" t="str">
            <v>4.36</v>
          </cell>
        </row>
        <row r="1188">
          <cell r="A1188" t="str">
            <v>330324</v>
          </cell>
          <cell r="B1188" t="str">
            <v>Latex PVA em  massa</v>
          </cell>
          <cell r="C1188" t="str">
            <v>m2</v>
          </cell>
          <cell r="D1188" t="str">
            <v>0.88</v>
          </cell>
          <cell r="E1188" t="str">
            <v>2.80</v>
          </cell>
          <cell r="F1188" t="str">
            <v>3.68</v>
          </cell>
        </row>
        <row r="1189">
          <cell r="A1189" t="str">
            <v>330330</v>
          </cell>
          <cell r="B1189" t="str">
            <v>Mineral impermeavel tipo CIMENTOL</v>
          </cell>
          <cell r="C1189" t="str">
            <v>m2</v>
          </cell>
          <cell r="D1189" t="str">
            <v>0.44</v>
          </cell>
          <cell r="E1189" t="str">
            <v>1.47</v>
          </cell>
          <cell r="F1189" t="str">
            <v>1.91</v>
          </cell>
        </row>
        <row r="1190">
          <cell r="A1190" t="str">
            <v>330333</v>
          </cell>
          <cell r="B1190" t="str">
            <v>Nitrosintetica multicolorida tipo QUANTIL</v>
          </cell>
          <cell r="C1190" t="str">
            <v>m2</v>
          </cell>
          <cell r="D1190" t="str">
            <v>2.33</v>
          </cell>
          <cell r="E1190" t="str">
            <v>2.80</v>
          </cell>
          <cell r="F1190" t="str">
            <v>5.13</v>
          </cell>
        </row>
        <row r="1191">
          <cell r="A1191" t="str">
            <v>330340</v>
          </cell>
          <cell r="B1191" t="str">
            <v>oleo em  massa</v>
          </cell>
          <cell r="C1191" t="str">
            <v>m2</v>
          </cell>
          <cell r="D1191" t="str">
            <v>2.05</v>
          </cell>
          <cell r="E1191" t="str">
            <v>2.80</v>
          </cell>
          <cell r="F1191" t="str">
            <v>4.85</v>
          </cell>
        </row>
        <row r="1192">
          <cell r="A1192" t="str">
            <v>330360</v>
          </cell>
          <cell r="B1192" t="str">
            <v>Textura acrilica</v>
          </cell>
          <cell r="C1192" t="str">
            <v>m2</v>
          </cell>
          <cell r="D1192" t="str">
            <v>1.87</v>
          </cell>
          <cell r="E1192" t="str">
            <v>1.98</v>
          </cell>
          <cell r="F1192" t="str">
            <v>3.85</v>
          </cell>
        </row>
        <row r="1193">
          <cell r="A1193" t="str">
            <v>330370</v>
          </cell>
          <cell r="B1193" t="str">
            <v>Verniz acrilico a base de agua em  massa</v>
          </cell>
          <cell r="C1193" t="str">
            <v>m2</v>
          </cell>
          <cell r="D1193" t="str">
            <v>1.52</v>
          </cell>
          <cell r="E1193" t="str">
            <v>1.47</v>
          </cell>
          <cell r="F1193" t="str">
            <v>2.99</v>
          </cell>
        </row>
        <row r="1194">
          <cell r="A1194" t="str">
            <v>330400</v>
          </cell>
          <cell r="B1194" t="str">
            <v>Pintura em  superficies metalicas</v>
          </cell>
        </row>
        <row r="1195">
          <cell r="A1195" t="str">
            <v>330402</v>
          </cell>
          <cell r="B1195" t="str">
            <v>Aluminio em  esquadrias de ferro</v>
          </cell>
          <cell r="C1195" t="str">
            <v>m2</v>
          </cell>
          <cell r="D1195" t="str">
            <v>1.95</v>
          </cell>
          <cell r="E1195" t="str">
            <v>5.93</v>
          </cell>
          <cell r="F1195" t="str">
            <v>7.88</v>
          </cell>
        </row>
        <row r="1196">
          <cell r="A1196" t="str">
            <v>330410</v>
          </cell>
          <cell r="B1196" t="str">
            <v>Esmalte em  esquadrias de ferro</v>
          </cell>
          <cell r="C1196" t="str">
            <v>m2</v>
          </cell>
          <cell r="D1196" t="str">
            <v>1.84</v>
          </cell>
          <cell r="E1196" t="str">
            <v>5.93</v>
          </cell>
          <cell r="F1196" t="str">
            <v>7.77</v>
          </cell>
        </row>
        <row r="1197">
          <cell r="A1197" t="str">
            <v>330412</v>
          </cell>
          <cell r="B1197" t="str">
            <v>Esmalte em  face externa de calhas/condutores</v>
          </cell>
          <cell r="C1197" t="str">
            <v>m</v>
          </cell>
          <cell r="D1197" t="str">
            <v>0.88</v>
          </cell>
          <cell r="E1197" t="str">
            <v>1.30</v>
          </cell>
          <cell r="F1197" t="str">
            <v>2.18</v>
          </cell>
        </row>
        <row r="1198">
          <cell r="A1198" t="str">
            <v>330414</v>
          </cell>
          <cell r="B1198" t="str">
            <v>Grafite em  esquadrias de ferro</v>
          </cell>
          <cell r="C1198" t="str">
            <v>m2</v>
          </cell>
          <cell r="D1198" t="str">
            <v>1.75</v>
          </cell>
          <cell r="E1198" t="str">
            <v>5.93</v>
          </cell>
          <cell r="F1198" t="str">
            <v>7.68</v>
          </cell>
        </row>
        <row r="1199">
          <cell r="A1199" t="str">
            <v>330420</v>
          </cell>
          <cell r="B1199" t="str">
            <v>oleo em  esquadrias de ferro</v>
          </cell>
          <cell r="C1199" t="str">
            <v>m2</v>
          </cell>
          <cell r="D1199" t="str">
            <v>1.56</v>
          </cell>
          <cell r="E1199" t="str">
            <v>5.93</v>
          </cell>
          <cell r="F1199" t="str">
            <v>7.49</v>
          </cell>
        </row>
        <row r="1200">
          <cell r="A1200" t="str">
            <v>330430</v>
          </cell>
          <cell r="B1200" t="str">
            <v>Tinta betuminosa em  face interna de calhas/rufos/rincoes</v>
          </cell>
          <cell r="C1200" t="str">
            <v>m</v>
          </cell>
          <cell r="D1200" t="str">
            <v>0.66</v>
          </cell>
          <cell r="E1200" t="str">
            <v>0.64</v>
          </cell>
          <cell r="F1200" t="str">
            <v>1.30</v>
          </cell>
        </row>
        <row r="1201">
          <cell r="A1201" t="str">
            <v>330500</v>
          </cell>
          <cell r="B1201" t="str">
            <v>Pintura em  superficies de madeira</v>
          </cell>
        </row>
        <row r="1202">
          <cell r="A1202" t="str">
            <v>330502</v>
          </cell>
          <cell r="B1202" t="str">
            <v>Enceramento de esquadrias de madeira a boneca</v>
          </cell>
          <cell r="C1202" t="str">
            <v>m2</v>
          </cell>
          <cell r="D1202" t="str">
            <v>1.71</v>
          </cell>
          <cell r="E1202" t="str">
            <v>3.00</v>
          </cell>
          <cell r="F1202" t="str">
            <v>4.71</v>
          </cell>
        </row>
        <row r="1203">
          <cell r="A1203" t="str">
            <v>330510</v>
          </cell>
          <cell r="B1203" t="str">
            <v>Esmalte em  madeira</v>
          </cell>
          <cell r="C1203" t="str">
            <v>m2</v>
          </cell>
          <cell r="D1203" t="str">
            <v>1.40</v>
          </cell>
          <cell r="E1203" t="str">
            <v>2.80</v>
          </cell>
          <cell r="F1203" t="str">
            <v>4.20</v>
          </cell>
        </row>
        <row r="1204">
          <cell r="A1204" t="str">
            <v>330512</v>
          </cell>
          <cell r="B1204" t="str">
            <v>Esmalte em  rodapes, baguetes ou molduras de madeira</v>
          </cell>
          <cell r="C1204" t="str">
            <v>m</v>
          </cell>
          <cell r="D1204" t="str">
            <v>0.43</v>
          </cell>
          <cell r="E1204" t="str">
            <v>0.35</v>
          </cell>
          <cell r="F1204" t="str">
            <v>0.78</v>
          </cell>
        </row>
        <row r="1205">
          <cell r="A1205" t="str">
            <v>330520</v>
          </cell>
          <cell r="B1205" t="str">
            <v>oleo em  rodapes, baguetes ou molduras de madeira</v>
          </cell>
          <cell r="C1205" t="str">
            <v>m</v>
          </cell>
          <cell r="D1205" t="str">
            <v>0.34</v>
          </cell>
          <cell r="E1205" t="str">
            <v>0.35</v>
          </cell>
          <cell r="F1205" t="str">
            <v>0.69</v>
          </cell>
        </row>
        <row r="1206">
          <cell r="A1206" t="str">
            <v>330522</v>
          </cell>
          <cell r="B1206" t="str">
            <v>oleo em  madeira</v>
          </cell>
          <cell r="C1206" t="str">
            <v>m2</v>
          </cell>
          <cell r="D1206" t="str">
            <v>1.76</v>
          </cell>
          <cell r="E1206" t="str">
            <v>2.80</v>
          </cell>
          <cell r="F1206" t="str">
            <v>4.56</v>
          </cell>
        </row>
        <row r="1207">
          <cell r="A1207" t="str">
            <v>330530</v>
          </cell>
          <cell r="B1207" t="str">
            <v>Verniz em  madeira a boneca</v>
          </cell>
          <cell r="C1207" t="str">
            <v>m2</v>
          </cell>
          <cell r="D1207" t="str">
            <v>1.40</v>
          </cell>
          <cell r="E1207" t="str">
            <v>3.00</v>
          </cell>
          <cell r="F1207" t="str">
            <v>4.40</v>
          </cell>
        </row>
        <row r="1208">
          <cell r="A1208" t="str">
            <v>330533</v>
          </cell>
          <cell r="B1208" t="str">
            <v>Verniz em  madeira a pincel</v>
          </cell>
          <cell r="C1208" t="str">
            <v>m2</v>
          </cell>
          <cell r="D1208" t="str">
            <v>1.40</v>
          </cell>
          <cell r="E1208" t="str">
            <v>2.33</v>
          </cell>
          <cell r="F1208" t="str">
            <v>3.73</v>
          </cell>
        </row>
        <row r="1209">
          <cell r="A1209" t="str">
            <v>330534</v>
          </cell>
          <cell r="B1209" t="str">
            <v>Verniz em  rodapes, baguetes ou molduras de madeira a boneca</v>
          </cell>
          <cell r="C1209" t="str">
            <v>m</v>
          </cell>
          <cell r="D1209" t="str">
            <v>0.36</v>
          </cell>
          <cell r="E1209" t="str">
            <v>0.35</v>
          </cell>
          <cell r="F1209" t="str">
            <v>0.71</v>
          </cell>
        </row>
        <row r="1210">
          <cell r="A1210" t="str">
            <v>330536</v>
          </cell>
          <cell r="B1210" t="str">
            <v>Verniz em  rodapes, baguetes ou molduras de madeira a pincel</v>
          </cell>
          <cell r="C1210" t="str">
            <v>m</v>
          </cell>
          <cell r="D1210" t="str">
            <v>0.36</v>
          </cell>
          <cell r="E1210" t="str">
            <v>0.28</v>
          </cell>
          <cell r="F1210" t="str">
            <v>0.64</v>
          </cell>
        </row>
        <row r="1211">
          <cell r="A1211" t="str">
            <v>330600</v>
          </cell>
          <cell r="B1211" t="str">
            <v>Pintura em  pisos</v>
          </cell>
        </row>
        <row r="1212">
          <cell r="A1212" t="str">
            <v>330602</v>
          </cell>
          <cell r="B1212" t="str">
            <v>Acrilico para quadras e pisos cimentados</v>
          </cell>
          <cell r="C1212" t="str">
            <v>m2</v>
          </cell>
          <cell r="D1212" t="str">
            <v>0.99</v>
          </cell>
          <cell r="E1212" t="str">
            <v>2.95</v>
          </cell>
          <cell r="F1212" t="str">
            <v>3.94</v>
          </cell>
        </row>
        <row r="1213">
          <cell r="A1213" t="str">
            <v>330700</v>
          </cell>
          <cell r="B1213" t="str">
            <v>Pintura em  estruturas metalicas</v>
          </cell>
        </row>
        <row r="1214">
          <cell r="A1214" t="str">
            <v>330702</v>
          </cell>
          <cell r="B1214" t="str">
            <v>Aluminio em  estrutura metalica</v>
          </cell>
          <cell r="C1214" t="str">
            <v>m2</v>
          </cell>
          <cell r="D1214" t="str">
            <v>1.37</v>
          </cell>
          <cell r="E1214" t="str">
            <v>2.05</v>
          </cell>
          <cell r="F1214" t="str">
            <v>3.42</v>
          </cell>
        </row>
        <row r="1215">
          <cell r="A1215" t="str">
            <v>330710</v>
          </cell>
          <cell r="B1215" t="str">
            <v>Esmalte em  estrutura metalica</v>
          </cell>
          <cell r="C1215" t="str">
            <v>m2</v>
          </cell>
          <cell r="D1215" t="str">
            <v>1.31</v>
          </cell>
          <cell r="E1215" t="str">
            <v>2.05</v>
          </cell>
          <cell r="F1215" t="str">
            <v>3.36</v>
          </cell>
        </row>
        <row r="1216">
          <cell r="A1216" t="str">
            <v>330712</v>
          </cell>
          <cell r="B1216" t="str">
            <v>Grafite em  estrutura metalica</v>
          </cell>
          <cell r="C1216" t="str">
            <v>m2</v>
          </cell>
          <cell r="D1216" t="str">
            <v>1.25</v>
          </cell>
          <cell r="E1216" t="str">
            <v>2.05</v>
          </cell>
          <cell r="F1216" t="str">
            <v>3.30</v>
          </cell>
        </row>
        <row r="1217">
          <cell r="A1217" t="str">
            <v>330720</v>
          </cell>
          <cell r="B1217" t="str">
            <v>oleo em  estrutura metalica</v>
          </cell>
          <cell r="C1217" t="str">
            <v>m2</v>
          </cell>
          <cell r="D1217" t="str">
            <v>1.14</v>
          </cell>
          <cell r="E1217" t="str">
            <v>2.05</v>
          </cell>
          <cell r="F1217" t="str">
            <v>3.19</v>
          </cell>
        </row>
        <row r="1218">
          <cell r="A1218" t="str">
            <v>330800</v>
          </cell>
          <cell r="B1218" t="str">
            <v>Pintura em  estruturas de madeira</v>
          </cell>
        </row>
        <row r="1219">
          <cell r="A1219" t="str">
            <v>330810</v>
          </cell>
          <cell r="B1219" t="str">
            <v>Esmalte em  madeiramento de telhado</v>
          </cell>
          <cell r="C1219" t="str">
            <v>m2</v>
          </cell>
          <cell r="D1219" t="str">
            <v>0.87</v>
          </cell>
          <cell r="E1219" t="str">
            <v>2.29</v>
          </cell>
          <cell r="F1219" t="str">
            <v>3.16</v>
          </cell>
        </row>
        <row r="1220">
          <cell r="A1220" t="str">
            <v>330820</v>
          </cell>
          <cell r="B1220" t="str">
            <v>oleo de linhaca em  madeiramento de telhado</v>
          </cell>
          <cell r="C1220" t="str">
            <v>m2</v>
          </cell>
          <cell r="D1220" t="str">
            <v>0.32</v>
          </cell>
          <cell r="E1220" t="str">
            <v>1.30</v>
          </cell>
          <cell r="F1220" t="str">
            <v>1.62</v>
          </cell>
        </row>
        <row r="1221">
          <cell r="A1221" t="str">
            <v>330822</v>
          </cell>
          <cell r="B1221" t="str">
            <v>oleo em  madeiramento de telhado</v>
          </cell>
          <cell r="C1221" t="str">
            <v>m2</v>
          </cell>
          <cell r="D1221" t="str">
            <v>0.70</v>
          </cell>
          <cell r="E1221" t="str">
            <v>2.29</v>
          </cell>
          <cell r="F1221" t="str">
            <v>2.99</v>
          </cell>
        </row>
        <row r="1222">
          <cell r="A1222" t="str">
            <v>330830</v>
          </cell>
          <cell r="B1222" t="str">
            <v>Verniz em  madeiramento de telhado</v>
          </cell>
          <cell r="C1222" t="str">
            <v>m2</v>
          </cell>
          <cell r="D1222" t="str">
            <v>0.73</v>
          </cell>
          <cell r="E1222" t="str">
            <v>2.29</v>
          </cell>
          <cell r="F1222" t="str">
            <v>3.02</v>
          </cell>
        </row>
        <row r="1223">
          <cell r="A1223" t="str">
            <v>330900</v>
          </cell>
          <cell r="B1223" t="str">
            <v>Pintura de sinalizacao</v>
          </cell>
        </row>
        <row r="1224">
          <cell r="A1224" t="str">
            <v>330902</v>
          </cell>
          <cell r="B1224" t="str">
            <v>Borracha clorada para faixas demarcatoria</v>
          </cell>
          <cell r="C1224" t="str">
            <v>m</v>
          </cell>
          <cell r="D1224" t="str">
            <v>0.18</v>
          </cell>
          <cell r="E1224" t="str">
            <v>0.17</v>
          </cell>
          <cell r="F1224" t="str">
            <v>0.35</v>
          </cell>
        </row>
        <row r="1225">
          <cell r="A1225" t="str">
            <v>340000</v>
          </cell>
          <cell r="B1225" t="str">
            <v>Paisagismo</v>
          </cell>
        </row>
        <row r="1226">
          <cell r="A1226" t="str">
            <v>340100</v>
          </cell>
          <cell r="B1226" t="str">
            <v>Preparacao de solo</v>
          </cell>
        </row>
        <row r="1227">
          <cell r="A1227" t="str">
            <v>340102</v>
          </cell>
          <cell r="B1227" t="str">
            <v>Limpeza e regularizacao de areas para ajardinamento</v>
          </cell>
          <cell r="C1227" t="str">
            <v>m2</v>
          </cell>
          <cell r="D1227" t="str">
            <v>0.00</v>
          </cell>
          <cell r="E1227" t="str">
            <v>0.28</v>
          </cell>
          <cell r="F1227" t="str">
            <v>0.28</v>
          </cell>
        </row>
        <row r="1228">
          <cell r="A1228" t="str">
            <v>340200</v>
          </cell>
          <cell r="B1228" t="str">
            <v>Vegetacao rasteira</v>
          </cell>
        </row>
        <row r="1229">
          <cell r="A1229" t="str">
            <v>340202</v>
          </cell>
          <cell r="B1229" t="str">
            <v>Plantio de grama BATATAIS em  placas (pracas e areas abertas)</v>
          </cell>
          <cell r="C1229" t="str">
            <v>m2</v>
          </cell>
          <cell r="D1229" t="str">
            <v>2.37</v>
          </cell>
          <cell r="E1229" t="str">
            <v>1.30</v>
          </cell>
          <cell r="F1229" t="str">
            <v>3.67</v>
          </cell>
        </row>
        <row r="1230">
          <cell r="A1230" t="str">
            <v>340204</v>
          </cell>
          <cell r="B1230" t="str">
            <v>Plantio de grama BATATAIS em  placas (jardim e canteiros)</v>
          </cell>
          <cell r="C1230" t="str">
            <v>m2</v>
          </cell>
          <cell r="D1230" t="str">
            <v>3.04</v>
          </cell>
          <cell r="E1230" t="str">
            <v>1.96</v>
          </cell>
          <cell r="F1230" t="str">
            <v>5.00</v>
          </cell>
        </row>
        <row r="1231">
          <cell r="A1231" t="str">
            <v>340206</v>
          </cell>
          <cell r="B1231" t="str">
            <v>Plantio de grama BATATAIS em  taludes inclinacao sup a 1:2</v>
          </cell>
          <cell r="C1231" t="str">
            <v>m2</v>
          </cell>
          <cell r="D1231" t="str">
            <v>3.04</v>
          </cell>
          <cell r="E1231" t="str">
            <v>2.56</v>
          </cell>
          <cell r="F1231" t="str">
            <v>5.60</v>
          </cell>
        </row>
        <row r="1232">
          <cell r="A1232" t="str">
            <v>340208</v>
          </cell>
          <cell r="B1232" t="str">
            <v>Plantio de grama SaO CARLOS - placas</v>
          </cell>
          <cell r="C1232" t="str">
            <v>m2</v>
          </cell>
          <cell r="D1232" t="str">
            <v>4.37</v>
          </cell>
          <cell r="E1232" t="str">
            <v>1.96</v>
          </cell>
          <cell r="F1232" t="str">
            <v>6.33</v>
          </cell>
        </row>
        <row r="1233">
          <cell r="A1233" t="str">
            <v>340500</v>
          </cell>
          <cell r="B1233" t="str">
            <v>Cercas e fechamentos</v>
          </cell>
        </row>
        <row r="1234">
          <cell r="A1234" t="str">
            <v>340502</v>
          </cell>
          <cell r="B1234" t="str">
            <v>Cerca em arame farpado com mouroes de concreto</v>
          </cell>
          <cell r="C1234" t="str">
            <v>m</v>
          </cell>
          <cell r="D1234" t="str">
            <v>6.40</v>
          </cell>
          <cell r="E1234" t="str">
            <v>4.67</v>
          </cell>
          <cell r="F1234" t="str">
            <v>11.07</v>
          </cell>
        </row>
        <row r="1235">
          <cell r="A1235" t="str">
            <v>340504</v>
          </cell>
          <cell r="B1235" t="str">
            <v>Cerca viva tipo FICUS BENJAMIN</v>
          </cell>
          <cell r="C1235" t="str">
            <v>un</v>
          </cell>
          <cell r="D1235" t="str">
            <v>35.26</v>
          </cell>
          <cell r="E1235" t="str">
            <v>5.78</v>
          </cell>
          <cell r="F1235" t="str">
            <v>41.04</v>
          </cell>
        </row>
        <row r="1236">
          <cell r="A1236" t="str">
            <v>340506</v>
          </cell>
          <cell r="B1236" t="str">
            <v>Cerca viva tipo AZALeIA</v>
          </cell>
          <cell r="C1236" t="str">
            <v>un</v>
          </cell>
          <cell r="D1236" t="str">
            <v>1.30</v>
          </cell>
          <cell r="E1236" t="str">
            <v>1.10</v>
          </cell>
          <cell r="F1236" t="str">
            <v>2.40</v>
          </cell>
        </row>
        <row r="1237">
          <cell r="A1237" t="str">
            <v>340520</v>
          </cell>
          <cell r="B1237" t="str">
            <v>Fechamento de areas com placas pre-moldadas de concreto</v>
          </cell>
          <cell r="C1237" t="str">
            <v>ml</v>
          </cell>
          <cell r="D1237" t="str">
            <v>29.34</v>
          </cell>
          <cell r="E1237" t="str">
            <v>0.00</v>
          </cell>
          <cell r="F1237" t="str">
            <v>29.34</v>
          </cell>
        </row>
        <row r="1238">
          <cell r="A1238" t="str">
            <v>350000</v>
          </cell>
          <cell r="B1238" t="str">
            <v>Playground e Equipamentos Recreativos</v>
          </cell>
        </row>
        <row r="1239">
          <cell r="A1239" t="str">
            <v>350100</v>
          </cell>
          <cell r="B1239" t="str">
            <v>Quadra e equipamento de esportes</v>
          </cell>
        </row>
        <row r="1240">
          <cell r="A1240" t="str">
            <v>350102</v>
          </cell>
          <cell r="B1240" t="str">
            <v>Piso simples com faixas demarcatorias para quadra poliesportiva</v>
          </cell>
          <cell r="C1240" t="str">
            <v>m2</v>
          </cell>
          <cell r="D1240" t="str">
            <v>6.77</v>
          </cell>
          <cell r="E1240" t="str">
            <v>8.91</v>
          </cell>
          <cell r="F1240" t="str">
            <v>15.68</v>
          </cell>
        </row>
        <row r="1241">
          <cell r="A1241" t="str">
            <v>350104</v>
          </cell>
          <cell r="B1241" t="str">
            <v>Piso armado com faixas demarcatorias para quadra poliesportiva</v>
          </cell>
          <cell r="C1241" t="str">
            <v>m2</v>
          </cell>
          <cell r="D1241" t="str">
            <v>8.37</v>
          </cell>
          <cell r="E1241" t="str">
            <v>9.15</v>
          </cell>
          <cell r="F1241" t="str">
            <v>17.52</v>
          </cell>
        </row>
        <row r="1242">
          <cell r="A1242" t="str">
            <v>350112</v>
          </cell>
          <cell r="B1242" t="str">
            <v>Poste completo sem rede para voleibol</v>
          </cell>
          <cell r="C1242" t="str">
            <v>par</v>
          </cell>
          <cell r="D1242" t="str">
            <v>243.16</v>
          </cell>
          <cell r="E1242" t="str">
            <v>36.10</v>
          </cell>
          <cell r="F1242" t="str">
            <v>279.26</v>
          </cell>
        </row>
        <row r="1243">
          <cell r="A1243" t="str">
            <v>350114</v>
          </cell>
          <cell r="B1243" t="str">
            <v>Trave completa com rede para futebol de salao</v>
          </cell>
          <cell r="C1243" t="str">
            <v>un</v>
          </cell>
          <cell r="D1243" t="str">
            <v>199.84</v>
          </cell>
          <cell r="E1243" t="str">
            <v>200.61</v>
          </cell>
          <cell r="F1243" t="str">
            <v>400.45</v>
          </cell>
        </row>
        <row r="1244">
          <cell r="A1244" t="str">
            <v>350116</v>
          </cell>
          <cell r="B1244" t="str">
            <v>Tabela completa com suporte e rede para basquete</v>
          </cell>
          <cell r="C1244" t="str">
            <v>un</v>
          </cell>
          <cell r="D1244" t="str">
            <v>216.68</v>
          </cell>
          <cell r="E1244" t="str">
            <v>294.61</v>
          </cell>
          <cell r="F1244" t="str">
            <v>511.29</v>
          </cell>
        </row>
        <row r="1245">
          <cell r="A1245" t="str">
            <v>350200</v>
          </cell>
          <cell r="B1245" t="str">
            <v>Arquibancada</v>
          </cell>
        </row>
        <row r="1246">
          <cell r="A1246" t="str">
            <v>350202</v>
          </cell>
          <cell r="B1246" t="str">
            <v>Arquibancada piso e espelho em  tijolo macico comum revestido</v>
          </cell>
          <cell r="C1246" t="str">
            <v>m</v>
          </cell>
          <cell r="D1246" t="str">
            <v>8.30</v>
          </cell>
          <cell r="E1246" t="str">
            <v>15.73</v>
          </cell>
          <cell r="F1246" t="str">
            <v>24.03</v>
          </cell>
        </row>
        <row r="1247">
          <cell r="A1247" t="str">
            <v>350300</v>
          </cell>
          <cell r="B1247" t="str">
            <v>Fechamentos</v>
          </cell>
        </row>
        <row r="1248">
          <cell r="A1248" t="str">
            <v>350302</v>
          </cell>
          <cell r="B1248" t="str">
            <v>Alambrado completo e pintado para fundo de quadras</v>
          </cell>
          <cell r="C1248" t="str">
            <v>m</v>
          </cell>
          <cell r="D1248" t="str">
            <v>77.72</v>
          </cell>
          <cell r="E1248" t="str">
            <v>49.06</v>
          </cell>
          <cell r="F1248" t="str">
            <v>126.78</v>
          </cell>
        </row>
        <row r="1249">
          <cell r="A1249" t="str">
            <v>350304</v>
          </cell>
          <cell r="B1249" t="str">
            <v>Alambrado completo e pintado para laterais de quadras</v>
          </cell>
          <cell r="C1249" t="str">
            <v>m</v>
          </cell>
          <cell r="D1249" t="str">
            <v>51.82</v>
          </cell>
          <cell r="E1249" t="str">
            <v>31.97</v>
          </cell>
          <cell r="F1249" t="str">
            <v>83.79</v>
          </cell>
        </row>
        <row r="1250">
          <cell r="A1250" t="str">
            <v>350400</v>
          </cell>
          <cell r="B1250" t="str">
            <v>Bancos</v>
          </cell>
        </row>
        <row r="1251">
          <cell r="A1251" t="str">
            <v>350402</v>
          </cell>
          <cell r="B1251" t="str">
            <v>Banco continuo em  concreto vazado</v>
          </cell>
          <cell r="C1251" t="str">
            <v>m</v>
          </cell>
          <cell r="D1251" t="str">
            <v>14.05</v>
          </cell>
          <cell r="E1251" t="str">
            <v>14.12</v>
          </cell>
          <cell r="F1251" t="str">
            <v>28.17</v>
          </cell>
        </row>
        <row r="1252">
          <cell r="A1252" t="str">
            <v>350404</v>
          </cell>
          <cell r="B1252" t="str">
            <v>Banco continuo em  concreto em  mureta</v>
          </cell>
          <cell r="C1252" t="str">
            <v>m</v>
          </cell>
          <cell r="D1252" t="str">
            <v>33.13</v>
          </cell>
          <cell r="E1252" t="str">
            <v>48.06</v>
          </cell>
          <cell r="F1252" t="str">
            <v>81.19</v>
          </cell>
        </row>
        <row r="1253">
          <cell r="A1253" t="str">
            <v>350500</v>
          </cell>
          <cell r="B1253" t="str">
            <v>Playground</v>
          </cell>
        </row>
        <row r="1254">
          <cell r="A1254" t="str">
            <v>350502</v>
          </cell>
          <cell r="B1254" t="str">
            <v>Mureta de 1 tijolo macico comum com 60 cm para play-ground</v>
          </cell>
          <cell r="C1254" t="str">
            <v>m</v>
          </cell>
          <cell r="D1254" t="str">
            <v>9.71</v>
          </cell>
          <cell r="E1254" t="str">
            <v>26.32</v>
          </cell>
          <cell r="F1254" t="str">
            <v>36.03</v>
          </cell>
        </row>
        <row r="1255">
          <cell r="A1255" t="str">
            <v>350700</v>
          </cell>
          <cell r="B1255" t="str">
            <v>Mastro para bandeiras</v>
          </cell>
        </row>
        <row r="1256">
          <cell r="A1256" t="str">
            <v>350702</v>
          </cell>
          <cell r="B1256" t="str">
            <v>Plataforma com 3 mastros pintados</v>
          </cell>
          <cell r="C1256" t="str">
            <v>cj</v>
          </cell>
          <cell r="D1256" t="str">
            <v>674.20</v>
          </cell>
          <cell r="E1256" t="str">
            <v>153.54</v>
          </cell>
          <cell r="F1256" t="str">
            <v>827.74</v>
          </cell>
        </row>
        <row r="1257">
          <cell r="A1257" t="str">
            <v>350704</v>
          </cell>
          <cell r="B1257" t="str">
            <v>Mastro de fachada pintado para bandeira</v>
          </cell>
          <cell r="C1257" t="str">
            <v>un</v>
          </cell>
          <cell r="D1257" t="str">
            <v>56.95</v>
          </cell>
          <cell r="E1257" t="str">
            <v>19.33</v>
          </cell>
          <cell r="F1257" t="str">
            <v>76.28</v>
          </cell>
        </row>
        <row r="1258">
          <cell r="A1258" t="str">
            <v>360000</v>
          </cell>
          <cell r="B1258" t="str">
            <v>Eletrica, entrada de energia/telefonia</v>
          </cell>
        </row>
        <row r="1259">
          <cell r="A1259" t="str">
            <v>360100</v>
          </cell>
          <cell r="B1259" t="str">
            <v>Entrada de energia - componentes</v>
          </cell>
        </row>
        <row r="1260">
          <cell r="A1260" t="str">
            <v>360102</v>
          </cell>
          <cell r="B1260" t="str">
            <v>Cabine primaria eletropaulo entrada aerea com trafo 300 kva/15kv</v>
          </cell>
          <cell r="C1260" t="str">
            <v>un</v>
          </cell>
          <cell r="D1260" t="str">
            <v>14394.38</v>
          </cell>
          <cell r="E1260" t="str">
            <v>5527.87</v>
          </cell>
          <cell r="F1260" t="str">
            <v>19922.25</v>
          </cell>
        </row>
        <row r="1261">
          <cell r="A1261" t="str">
            <v>360104</v>
          </cell>
          <cell r="B1261" t="str">
            <v>Poste particular para cabine - 112.5 kva/15 kv</v>
          </cell>
          <cell r="C1261" t="str">
            <v>un</v>
          </cell>
          <cell r="D1261" t="str">
            <v>611.18</v>
          </cell>
          <cell r="E1261" t="str">
            <v>512.73</v>
          </cell>
          <cell r="F1261" t="str">
            <v>1123.91</v>
          </cell>
        </row>
        <row r="1262">
          <cell r="A1262" t="str">
            <v>360106</v>
          </cell>
          <cell r="B1262" t="str">
            <v>Poste particular para cabine - 150 kva/15 kv</v>
          </cell>
          <cell r="C1262" t="str">
            <v>un</v>
          </cell>
          <cell r="D1262" t="str">
            <v>611.18</v>
          </cell>
          <cell r="E1262" t="str">
            <v>512.73</v>
          </cell>
          <cell r="F1262" t="str">
            <v>1123.91</v>
          </cell>
        </row>
        <row r="1263">
          <cell r="A1263" t="str">
            <v>360108</v>
          </cell>
          <cell r="B1263" t="str">
            <v>Poste particular para cabine - 225 kva/15 kv</v>
          </cell>
          <cell r="C1263" t="str">
            <v>un</v>
          </cell>
          <cell r="D1263" t="str">
            <v>611.18</v>
          </cell>
          <cell r="E1263" t="str">
            <v>512.73</v>
          </cell>
          <cell r="F1263" t="str">
            <v>1123.91</v>
          </cell>
        </row>
        <row r="1264">
          <cell r="A1264" t="str">
            <v>360110</v>
          </cell>
          <cell r="B1264" t="str">
            <v>Poste particular para cabine - 300 kva/15 kv</v>
          </cell>
          <cell r="C1264" t="str">
            <v>un</v>
          </cell>
          <cell r="D1264" t="str">
            <v>611.18</v>
          </cell>
          <cell r="E1264" t="str">
            <v>512.73</v>
          </cell>
          <cell r="F1264" t="str">
            <v>1123.91</v>
          </cell>
        </row>
        <row r="1265">
          <cell r="A1265" t="str">
            <v>360112</v>
          </cell>
          <cell r="B1265" t="str">
            <v>Poste particular para cabine - 500kva/15 kv</v>
          </cell>
          <cell r="C1265" t="str">
            <v>un</v>
          </cell>
          <cell r="D1265" t="str">
            <v>607.07</v>
          </cell>
          <cell r="E1265" t="str">
            <v>512.73</v>
          </cell>
          <cell r="F1265" t="str">
            <v>1119.80</v>
          </cell>
        </row>
        <row r="1266">
          <cell r="A1266" t="str">
            <v>360114</v>
          </cell>
          <cell r="B1266" t="str">
            <v>Posto de transformacao em  poste c/trafo 75 kva/padrao cesp/cpfl</v>
          </cell>
          <cell r="C1266" t="str">
            <v>un</v>
          </cell>
          <cell r="D1266" t="str">
            <v>3643.00</v>
          </cell>
          <cell r="E1266" t="str">
            <v>4766.78</v>
          </cell>
          <cell r="F1266" t="str">
            <v>8409.78</v>
          </cell>
        </row>
        <row r="1267">
          <cell r="A1267" t="str">
            <v>360116</v>
          </cell>
          <cell r="B1267" t="str">
            <v>Posto de transformacao em  poste c/trafo 112,5kva/padrao cesp/cpfl</v>
          </cell>
          <cell r="C1267" t="str">
            <v>un</v>
          </cell>
          <cell r="D1267" t="str">
            <v>4302.51</v>
          </cell>
          <cell r="E1267" t="str">
            <v>4766.78</v>
          </cell>
          <cell r="F1267" t="str">
            <v>9069.29</v>
          </cell>
        </row>
        <row r="1268">
          <cell r="A1268" t="str">
            <v>360118</v>
          </cell>
          <cell r="B1268" t="str">
            <v>Posto de transformacao em  poste c/trafo 225 kva/padrao eletropaulo</v>
          </cell>
          <cell r="C1268" t="str">
            <v>un</v>
          </cell>
          <cell r="D1268" t="str">
            <v>7939.08</v>
          </cell>
          <cell r="E1268" t="str">
            <v>5527.87</v>
          </cell>
          <cell r="F1268" t="str">
            <v>13466.95</v>
          </cell>
        </row>
        <row r="1269">
          <cell r="A1269" t="str">
            <v>360200</v>
          </cell>
          <cell r="B1269" t="str">
            <v>Poste de entrada de energia</v>
          </cell>
        </row>
        <row r="1270">
          <cell r="A1270" t="str">
            <v>360202</v>
          </cell>
          <cell r="B1270" t="str">
            <v>Poste de concreto armado para entrada de servico de 6,00 x 200 kg</v>
          </cell>
          <cell r="C1270" t="str">
            <v>un</v>
          </cell>
          <cell r="D1270" t="str">
            <v>196.84</v>
          </cell>
          <cell r="E1270" t="str">
            <v>99.62</v>
          </cell>
          <cell r="F1270" t="str">
            <v>296.46</v>
          </cell>
        </row>
        <row r="1271">
          <cell r="A1271" t="str">
            <v>360204</v>
          </cell>
          <cell r="B1271" t="str">
            <v>Poste de concreto armado para entrada de servico de 6,00 x 300 kg</v>
          </cell>
          <cell r="C1271" t="str">
            <v>un</v>
          </cell>
          <cell r="D1271" t="str">
            <v>214.84</v>
          </cell>
          <cell r="E1271" t="str">
            <v>99.62</v>
          </cell>
          <cell r="F1271" t="str">
            <v>314.46</v>
          </cell>
        </row>
        <row r="1272">
          <cell r="A1272" t="str">
            <v>360206</v>
          </cell>
          <cell r="B1272" t="str">
            <v>Poste de concreto armado para entrada de servico de 7,50 x 200 kg</v>
          </cell>
          <cell r="C1272" t="str">
            <v>un</v>
          </cell>
          <cell r="D1272" t="str">
            <v>231.54</v>
          </cell>
          <cell r="E1272" t="str">
            <v>111.71</v>
          </cell>
          <cell r="F1272" t="str">
            <v>343.25</v>
          </cell>
        </row>
        <row r="1273">
          <cell r="A1273" t="str">
            <v>360208</v>
          </cell>
          <cell r="B1273" t="str">
            <v>Poste de concreto armado para entrada de servico de 7,50 x 300 kg</v>
          </cell>
          <cell r="C1273" t="str">
            <v>un</v>
          </cell>
          <cell r="D1273" t="str">
            <v>252.54</v>
          </cell>
          <cell r="E1273" t="str">
            <v>111.71</v>
          </cell>
          <cell r="F1273" t="str">
            <v>364.25</v>
          </cell>
        </row>
        <row r="1274">
          <cell r="A1274" t="str">
            <v>360210</v>
          </cell>
          <cell r="B1274" t="str">
            <v>Poste de concreto perfil I de 6,00 x 200 kg</v>
          </cell>
          <cell r="C1274" t="str">
            <v>un</v>
          </cell>
          <cell r="D1274" t="str">
            <v>190.84</v>
          </cell>
          <cell r="E1274" t="str">
            <v>106.68</v>
          </cell>
          <cell r="F1274" t="str">
            <v>297.52</v>
          </cell>
        </row>
        <row r="1275">
          <cell r="A1275" t="str">
            <v>360212</v>
          </cell>
          <cell r="B1275" t="str">
            <v>Poste de concreto perfil I de 6,00 x 300 kg</v>
          </cell>
          <cell r="C1275" t="str">
            <v>un</v>
          </cell>
          <cell r="D1275" t="str">
            <v>227.84</v>
          </cell>
          <cell r="E1275" t="str">
            <v>106.68</v>
          </cell>
          <cell r="F1275" t="str">
            <v>334.52</v>
          </cell>
        </row>
        <row r="1276">
          <cell r="A1276" t="str">
            <v>360214</v>
          </cell>
          <cell r="B1276" t="str">
            <v>Poste de concreto perfil I de 7,50 x 200 kg</v>
          </cell>
          <cell r="C1276" t="str">
            <v>un</v>
          </cell>
          <cell r="D1276" t="str">
            <v>224.54</v>
          </cell>
          <cell r="E1276" t="str">
            <v>111.71</v>
          </cell>
          <cell r="F1276" t="str">
            <v>336.25</v>
          </cell>
        </row>
        <row r="1277">
          <cell r="A1277" t="str">
            <v>360216</v>
          </cell>
          <cell r="B1277" t="str">
            <v>Poste de concreto perfil I de 7,50 x 300 kg</v>
          </cell>
          <cell r="C1277" t="str">
            <v>un</v>
          </cell>
          <cell r="D1277" t="str">
            <v>219.54</v>
          </cell>
          <cell r="E1277" t="str">
            <v>111.71</v>
          </cell>
          <cell r="F1277" t="str">
            <v>331.25</v>
          </cell>
        </row>
        <row r="1278">
          <cell r="A1278" t="str">
            <v>360218</v>
          </cell>
          <cell r="B1278" t="str">
            <v>Poste de ferro galvanizado de 3.1/2" x 6,00 m</v>
          </cell>
          <cell r="C1278" t="str">
            <v>un</v>
          </cell>
          <cell r="D1278" t="str">
            <v>160.00</v>
          </cell>
          <cell r="E1278" t="str">
            <v>57.20</v>
          </cell>
          <cell r="F1278" t="str">
            <v>217.20</v>
          </cell>
        </row>
        <row r="1279">
          <cell r="A1279" t="str">
            <v>360300</v>
          </cell>
          <cell r="B1279" t="str">
            <v>Caixas de entrada/medicao</v>
          </cell>
        </row>
        <row r="1280">
          <cell r="A1280" t="str">
            <v>360302</v>
          </cell>
          <cell r="B1280" t="str">
            <v>Caixa de medicao (0,70 x 0,60 x 0,25) m</v>
          </cell>
          <cell r="C1280" t="str">
            <v>un</v>
          </cell>
          <cell r="D1280" t="str">
            <v>67.52</v>
          </cell>
          <cell r="E1280" t="str">
            <v>23.96</v>
          </cell>
          <cell r="F1280" t="str">
            <v>91.48</v>
          </cell>
        </row>
        <row r="1281">
          <cell r="A1281" t="str">
            <v>360304</v>
          </cell>
          <cell r="B1281" t="str">
            <v>Caixa de medicao (1,00 x 1,00 x 0,25) m</v>
          </cell>
          <cell r="C1281" t="str">
            <v>un</v>
          </cell>
          <cell r="D1281" t="str">
            <v>226.36</v>
          </cell>
          <cell r="E1281" t="str">
            <v>28.80</v>
          </cell>
          <cell r="F1281" t="str">
            <v>255.16</v>
          </cell>
        </row>
        <row r="1282">
          <cell r="A1282" t="str">
            <v>360306</v>
          </cell>
          <cell r="B1282" t="str">
            <v>Caixa de medicao tipo M (0,90x1,20x0,27) m</v>
          </cell>
          <cell r="C1282" t="str">
            <v>un</v>
          </cell>
          <cell r="D1282" t="str">
            <v>380.22</v>
          </cell>
          <cell r="E1282" t="str">
            <v>27.01</v>
          </cell>
          <cell r="F1282" t="str">
            <v>407.23</v>
          </cell>
        </row>
        <row r="1283">
          <cell r="A1283" t="str">
            <v>360308</v>
          </cell>
          <cell r="B1283" t="str">
            <v>Caixa para seccionadora tipo T (0,90x0,60x0,25) m</v>
          </cell>
          <cell r="C1283" t="str">
            <v>un</v>
          </cell>
          <cell r="D1283" t="str">
            <v>155.68</v>
          </cell>
          <cell r="E1283" t="str">
            <v>20.26</v>
          </cell>
          <cell r="F1283" t="str">
            <v>175.94</v>
          </cell>
        </row>
        <row r="1284">
          <cell r="A1284" t="str">
            <v>360310</v>
          </cell>
          <cell r="B1284" t="str">
            <v>Caixa para transformador de corrente</v>
          </cell>
          <cell r="C1284" t="str">
            <v>un</v>
          </cell>
          <cell r="D1284" t="str">
            <v>54.69</v>
          </cell>
          <cell r="E1284" t="str">
            <v>23.96</v>
          </cell>
          <cell r="F1284" t="str">
            <v>78.65</v>
          </cell>
        </row>
        <row r="1285">
          <cell r="A1285" t="str">
            <v>360400</v>
          </cell>
          <cell r="B1285" t="str">
            <v>Braquet</v>
          </cell>
        </row>
        <row r="1286">
          <cell r="A1286" t="str">
            <v>360402</v>
          </cell>
          <cell r="B1286" t="str">
            <v>Braquet com 2 isoladores para baixa tensao</v>
          </cell>
          <cell r="C1286" t="str">
            <v>un</v>
          </cell>
          <cell r="D1286" t="str">
            <v>1.10</v>
          </cell>
          <cell r="E1286" t="str">
            <v>2.00</v>
          </cell>
          <cell r="F1286" t="str">
            <v>3.10</v>
          </cell>
        </row>
        <row r="1287">
          <cell r="A1287" t="str">
            <v>360404</v>
          </cell>
          <cell r="B1287" t="str">
            <v>Braquet com 3 isoladores para baixa tensao</v>
          </cell>
          <cell r="C1287" t="str">
            <v>un</v>
          </cell>
          <cell r="D1287" t="str">
            <v>1.20</v>
          </cell>
          <cell r="E1287" t="str">
            <v>2.67</v>
          </cell>
          <cell r="F1287" t="str">
            <v>3.87</v>
          </cell>
        </row>
        <row r="1288">
          <cell r="A1288" t="str">
            <v>360406</v>
          </cell>
          <cell r="B1288" t="str">
            <v>Braquet com 4 isoladores para baixa tensao</v>
          </cell>
          <cell r="C1288" t="str">
            <v>un</v>
          </cell>
          <cell r="D1288" t="str">
            <v>1.49</v>
          </cell>
          <cell r="E1288" t="str">
            <v>3.37</v>
          </cell>
          <cell r="F1288" t="str">
            <v>4.86</v>
          </cell>
        </row>
        <row r="1289">
          <cell r="A1289" t="str">
            <v>360500</v>
          </cell>
          <cell r="B1289" t="str">
            <v>Isoladores</v>
          </cell>
        </row>
        <row r="1290">
          <cell r="A1290" t="str">
            <v>360502</v>
          </cell>
          <cell r="B1290" t="str">
            <v>Isolador tipo castanha incluindo grampo de sustentacao</v>
          </cell>
          <cell r="C1290" t="str">
            <v>un</v>
          </cell>
          <cell r="D1290" t="str">
            <v>1.34</v>
          </cell>
          <cell r="E1290" t="str">
            <v>0.57</v>
          </cell>
          <cell r="F1290" t="str">
            <v>1.91</v>
          </cell>
        </row>
        <row r="1291">
          <cell r="A1291" t="str">
            <v>360504</v>
          </cell>
          <cell r="B1291" t="str">
            <v>Isolador tipo disco para 15 kv de 6" - 150mm</v>
          </cell>
          <cell r="C1291" t="str">
            <v>un</v>
          </cell>
          <cell r="D1291" t="str">
            <v>12.22</v>
          </cell>
          <cell r="E1291" t="str">
            <v>1.32</v>
          </cell>
          <cell r="F1291" t="str">
            <v>13.54</v>
          </cell>
        </row>
        <row r="1292">
          <cell r="A1292" t="str">
            <v>360506</v>
          </cell>
          <cell r="B1292" t="str">
            <v>Isolador tipo pino para 15 kv, inclusive pino (cabine)</v>
          </cell>
          <cell r="C1292" t="str">
            <v>un</v>
          </cell>
          <cell r="D1292" t="str">
            <v>1.73</v>
          </cell>
          <cell r="E1292" t="str">
            <v>4.03</v>
          </cell>
          <cell r="F1292" t="str">
            <v>5.76</v>
          </cell>
        </row>
        <row r="1293">
          <cell r="A1293" t="str">
            <v>360508</v>
          </cell>
          <cell r="B1293" t="str">
            <v>Isolador tipo pino para 15 kv, inclusive pino (poste)</v>
          </cell>
          <cell r="C1293" t="str">
            <v>un</v>
          </cell>
          <cell r="D1293" t="str">
            <v>1.73</v>
          </cell>
          <cell r="E1293" t="str">
            <v>5.05</v>
          </cell>
          <cell r="F1293" t="str">
            <v>6.78</v>
          </cell>
        </row>
        <row r="1294">
          <cell r="A1294" t="str">
            <v>360600</v>
          </cell>
          <cell r="B1294" t="str">
            <v>Muflas</v>
          </cell>
        </row>
        <row r="1295">
          <cell r="A1295" t="str">
            <v>360602</v>
          </cell>
          <cell r="B1295" t="str">
            <v>Mufla tripolar externa para cabo ate 25 mm2/15kv</v>
          </cell>
          <cell r="C1295" t="str">
            <v>un</v>
          </cell>
          <cell r="D1295" t="str">
            <v>160.12</v>
          </cell>
          <cell r="E1295" t="str">
            <v>57.60</v>
          </cell>
          <cell r="F1295" t="str">
            <v>217.72</v>
          </cell>
        </row>
        <row r="1296">
          <cell r="A1296" t="str">
            <v>360604</v>
          </cell>
          <cell r="B1296" t="str">
            <v>Mufla tripolar interna para cabo (thv sintenax) ate 25 mm2/1</v>
          </cell>
          <cell r="C1296" t="str">
            <v>un</v>
          </cell>
          <cell r="D1296" t="str">
            <v>40.57</v>
          </cell>
          <cell r="E1296" t="str">
            <v>47.93</v>
          </cell>
          <cell r="F1296" t="str">
            <v>88.50</v>
          </cell>
        </row>
        <row r="1297">
          <cell r="A1297" t="str">
            <v>360606</v>
          </cell>
          <cell r="B1297" t="str">
            <v>Mufla unipolar externa para cabo (thv sintenax) ate 25 mm2/1</v>
          </cell>
          <cell r="C1297" t="str">
            <v>un</v>
          </cell>
          <cell r="D1297" t="str">
            <v>160.12</v>
          </cell>
          <cell r="E1297" t="str">
            <v>33.63</v>
          </cell>
          <cell r="F1297" t="str">
            <v>193.75</v>
          </cell>
        </row>
        <row r="1298">
          <cell r="A1298" t="str">
            <v>360608</v>
          </cell>
          <cell r="B1298" t="str">
            <v>Mufla unipolar interna para cabo (thv-sintenax) ate 25 mm2/1</v>
          </cell>
          <cell r="C1298" t="str">
            <v>un</v>
          </cell>
          <cell r="D1298" t="str">
            <v>40.57</v>
          </cell>
          <cell r="E1298" t="str">
            <v>23.96</v>
          </cell>
          <cell r="F1298" t="str">
            <v>64.53</v>
          </cell>
        </row>
        <row r="1299">
          <cell r="A1299" t="str">
            <v>360700</v>
          </cell>
          <cell r="B1299" t="str">
            <v>Para-raios de alta tensao</v>
          </cell>
        </row>
        <row r="1300">
          <cell r="A1300" t="str">
            <v>360702</v>
          </cell>
          <cell r="B1300" t="str">
            <v>Para-raio tipo cristal -valve para 15kv (poste, estaleiro)</v>
          </cell>
          <cell r="C1300" t="str">
            <v>un</v>
          </cell>
          <cell r="D1300" t="str">
            <v>43.50</v>
          </cell>
          <cell r="E1300" t="str">
            <v>14.30</v>
          </cell>
          <cell r="F1300" t="str">
            <v>57.80</v>
          </cell>
        </row>
        <row r="1301">
          <cell r="A1301" t="str">
            <v>360704</v>
          </cell>
          <cell r="B1301" t="str">
            <v>Para-raio tipo cristal -valve para 15 kv (cabine)</v>
          </cell>
          <cell r="C1301" t="str">
            <v>un</v>
          </cell>
          <cell r="D1301" t="str">
            <v>43.50</v>
          </cell>
          <cell r="E1301" t="str">
            <v>11.43</v>
          </cell>
          <cell r="F1301" t="str">
            <v>54.93</v>
          </cell>
        </row>
        <row r="1302">
          <cell r="A1302" t="str">
            <v>362000</v>
          </cell>
          <cell r="B1302" t="str">
            <v>Reparos, conservacoes e complementos</v>
          </cell>
        </row>
        <row r="1303">
          <cell r="A1303" t="str">
            <v>362002</v>
          </cell>
          <cell r="B1303" t="str">
            <v>Bastao para manobra em cabine de alta tensao para 15 kv</v>
          </cell>
          <cell r="C1303" t="str">
            <v>un</v>
          </cell>
          <cell r="D1303" t="str">
            <v>58.50</v>
          </cell>
          <cell r="E1303" t="str">
            <v>13.50</v>
          </cell>
          <cell r="F1303" t="str">
            <v>72.00</v>
          </cell>
        </row>
        <row r="1304">
          <cell r="A1304" t="str">
            <v>362004</v>
          </cell>
          <cell r="B1304" t="str">
            <v>Bobina de minima do disjuntor</v>
          </cell>
          <cell r="C1304" t="str">
            <v>un</v>
          </cell>
          <cell r="D1304" t="str">
            <v>126.61</v>
          </cell>
          <cell r="E1304" t="str">
            <v>9.26</v>
          </cell>
          <cell r="F1304" t="str">
            <v>135.87</v>
          </cell>
        </row>
        <row r="1305">
          <cell r="A1305" t="str">
            <v>362014</v>
          </cell>
          <cell r="B1305" t="str">
            <v>Cruzeta de madeira de 2400 mm</v>
          </cell>
          <cell r="C1305" t="str">
            <v>un</v>
          </cell>
          <cell r="D1305" t="str">
            <v>12.29</v>
          </cell>
          <cell r="E1305" t="str">
            <v>19.33</v>
          </cell>
          <cell r="F1305" t="str">
            <v>31.62</v>
          </cell>
        </row>
        <row r="1306">
          <cell r="A1306" t="str">
            <v>362016</v>
          </cell>
          <cell r="B1306" t="str">
            <v>Janela de ventilacao (0,40 x 0,40 x 0,15) m</v>
          </cell>
          <cell r="C1306" t="str">
            <v>un</v>
          </cell>
          <cell r="D1306" t="str">
            <v>12.12</v>
          </cell>
          <cell r="E1306" t="str">
            <v>9.35</v>
          </cell>
          <cell r="F1306" t="str">
            <v>21.47</v>
          </cell>
        </row>
        <row r="1307">
          <cell r="A1307" t="str">
            <v>362018</v>
          </cell>
          <cell r="B1307" t="str">
            <v>Luva isolante de borracha, classe I  para 15 kv</v>
          </cell>
          <cell r="C1307" t="str">
            <v>par</v>
          </cell>
          <cell r="D1307" t="str">
            <v>180.30</v>
          </cell>
          <cell r="E1307" t="str">
            <v>0.13</v>
          </cell>
          <cell r="F1307" t="str">
            <v>180.43</v>
          </cell>
        </row>
        <row r="1308">
          <cell r="A1308" t="str">
            <v>362020</v>
          </cell>
          <cell r="B1308" t="str">
            <v>Mao francesa de 700 mm</v>
          </cell>
          <cell r="C1308" t="str">
            <v>un</v>
          </cell>
          <cell r="D1308" t="str">
            <v>1.70</v>
          </cell>
          <cell r="E1308" t="str">
            <v>6.75</v>
          </cell>
          <cell r="F1308" t="str">
            <v>8.45</v>
          </cell>
        </row>
        <row r="1309">
          <cell r="A1309" t="str">
            <v>362022</v>
          </cell>
          <cell r="B1309" t="str">
            <v>Mudanca de tap do transformador</v>
          </cell>
          <cell r="C1309" t="str">
            <v>un</v>
          </cell>
          <cell r="D1309" t="str">
            <v>0.00</v>
          </cell>
          <cell r="E1309" t="str">
            <v>38.66</v>
          </cell>
          <cell r="F1309" t="str">
            <v>38.66</v>
          </cell>
        </row>
        <row r="1310">
          <cell r="A1310" t="str">
            <v>362024</v>
          </cell>
          <cell r="B1310" t="str">
            <v>oleo para disjuntor em  transformador de alta tensao</v>
          </cell>
          <cell r="C1310" t="str">
            <v>l</v>
          </cell>
          <cell r="D1310" t="str">
            <v>2.62</v>
          </cell>
          <cell r="E1310" t="str">
            <v>0.11</v>
          </cell>
          <cell r="F1310" t="str">
            <v>2.73</v>
          </cell>
        </row>
        <row r="1311">
          <cell r="A1311" t="str">
            <v>362026</v>
          </cell>
          <cell r="B1311" t="str">
            <v>oleo para transformador de alta tensao</v>
          </cell>
          <cell r="C1311" t="str">
            <v>l</v>
          </cell>
          <cell r="D1311" t="str">
            <v>2.62</v>
          </cell>
          <cell r="E1311" t="str">
            <v>0.15</v>
          </cell>
          <cell r="F1311" t="str">
            <v>2.77</v>
          </cell>
        </row>
        <row r="1312">
          <cell r="A1312" t="str">
            <v>362028</v>
          </cell>
          <cell r="B1312" t="str">
            <v>Placa advert."Perigo Alta Tensao" em cabine prim.nas dim. 400x300mm,chapa 18</v>
          </cell>
          <cell r="C1312" t="str">
            <v>un</v>
          </cell>
          <cell r="D1312" t="str">
            <v>5.90</v>
          </cell>
          <cell r="E1312" t="str">
            <v>1.45</v>
          </cell>
          <cell r="F1312" t="str">
            <v>7.35</v>
          </cell>
        </row>
        <row r="1313">
          <cell r="A1313" t="str">
            <v>362034</v>
          </cell>
          <cell r="B1313" t="str">
            <v>Sela para cruzeta de madeira</v>
          </cell>
          <cell r="C1313" t="str">
            <v>un</v>
          </cell>
          <cell r="D1313" t="str">
            <v>0.20</v>
          </cell>
          <cell r="E1313" t="str">
            <v>2.00</v>
          </cell>
          <cell r="F1313" t="str">
            <v>2.20</v>
          </cell>
        </row>
        <row r="1314">
          <cell r="A1314" t="str">
            <v>362036</v>
          </cell>
          <cell r="B1314" t="str">
            <v>Suporte de transformador em  poste  ou estaleiro</v>
          </cell>
          <cell r="C1314" t="str">
            <v>un</v>
          </cell>
          <cell r="D1314" t="str">
            <v>1.12</v>
          </cell>
          <cell r="E1314" t="str">
            <v>9.66</v>
          </cell>
          <cell r="F1314" t="str">
            <v>10.78</v>
          </cell>
        </row>
        <row r="1315">
          <cell r="A1315" t="str">
            <v>362038</v>
          </cell>
          <cell r="B1315" t="str">
            <v>Tapete de borracha de 1,00 x 1,00 x 0,50 m</v>
          </cell>
          <cell r="C1315" t="str">
            <v>un</v>
          </cell>
          <cell r="D1315" t="str">
            <v>13.40</v>
          </cell>
          <cell r="E1315" t="str">
            <v>19.33</v>
          </cell>
          <cell r="F1315" t="str">
            <v>32.73</v>
          </cell>
        </row>
        <row r="1316">
          <cell r="A1316" t="str">
            <v>370000</v>
          </cell>
          <cell r="B1316" t="str">
            <v>Eletrica, quadros e paineis</v>
          </cell>
        </row>
        <row r="1317">
          <cell r="A1317" t="str">
            <v>370100</v>
          </cell>
          <cell r="B1317" t="str">
            <v>Quadro p/telefonia de embutir - Telesp/Telebras, protecao IP 40 ch.No. 16msg</v>
          </cell>
        </row>
        <row r="1318">
          <cell r="A1318" t="str">
            <v>370102</v>
          </cell>
          <cell r="B1318" t="str">
            <v>Quadro Telesp/Telebras de embutir (IP 40, ch.No. 16msg) de 200x200x120mm</v>
          </cell>
          <cell r="C1318" t="str">
            <v>un</v>
          </cell>
          <cell r="D1318" t="str">
            <v>27.62</v>
          </cell>
          <cell r="E1318" t="str">
            <v>11.89</v>
          </cell>
          <cell r="F1318" t="str">
            <v>39.51</v>
          </cell>
        </row>
        <row r="1319">
          <cell r="A1319" t="str">
            <v>370108</v>
          </cell>
          <cell r="B1319" t="str">
            <v>Quadro Telesp/Telebras de embutir (IP 40, ch.No. 16msg) de 400x400x120mm</v>
          </cell>
          <cell r="C1319" t="str">
            <v>un</v>
          </cell>
          <cell r="D1319" t="str">
            <v>41.46</v>
          </cell>
          <cell r="E1319" t="str">
            <v>16.57</v>
          </cell>
          <cell r="F1319" t="str">
            <v>58.03</v>
          </cell>
        </row>
        <row r="1320">
          <cell r="A1320" t="str">
            <v>370112</v>
          </cell>
          <cell r="B1320" t="str">
            <v>Quadro Telesp/Telebras de embutir (IP 40, ch.No. 16msg) de 600x600x120mm</v>
          </cell>
          <cell r="C1320" t="str">
            <v>un</v>
          </cell>
          <cell r="D1320" t="str">
            <v>62.22</v>
          </cell>
          <cell r="E1320" t="str">
            <v>21.23</v>
          </cell>
          <cell r="F1320" t="str">
            <v>83.45</v>
          </cell>
        </row>
        <row r="1321">
          <cell r="A1321" t="str">
            <v>370116</v>
          </cell>
          <cell r="B1321" t="str">
            <v>Quadro Telesp/Telebras de embutir (IP 40, ch.No. 16msg) de 800x800x120mm</v>
          </cell>
          <cell r="C1321" t="str">
            <v>un</v>
          </cell>
          <cell r="D1321" t="str">
            <v>95.63</v>
          </cell>
          <cell r="E1321" t="str">
            <v>26.26</v>
          </cell>
          <cell r="F1321" t="str">
            <v>121.89</v>
          </cell>
        </row>
        <row r="1322">
          <cell r="A1322" t="str">
            <v>370122</v>
          </cell>
          <cell r="B1322" t="str">
            <v>Quadro Telesp/Telebras de embutir (IP 40, ch.No. 16msg) de 1200x1000x150mm</v>
          </cell>
          <cell r="C1322" t="str">
            <v>un</v>
          </cell>
          <cell r="D1322" t="str">
            <v>147.93</v>
          </cell>
          <cell r="E1322" t="str">
            <v>35.22</v>
          </cell>
          <cell r="F1322" t="str">
            <v>183.15</v>
          </cell>
        </row>
        <row r="1323">
          <cell r="A1323" t="str">
            <v>370200</v>
          </cell>
          <cell r="B1323" t="str">
            <v>Quadro para telefonia de sobrepor, protecao IP 40 ch.No. 16msg</v>
          </cell>
        </row>
        <row r="1324">
          <cell r="A1324" t="str">
            <v>370202</v>
          </cell>
          <cell r="B1324" t="str">
            <v>Quadro Telesp/Telebras de sobrepor (IP 40, ch.No. 16msg) de 200x200x120mm</v>
          </cell>
          <cell r="C1324" t="str">
            <v>un</v>
          </cell>
          <cell r="D1324" t="str">
            <v>40.32</v>
          </cell>
          <cell r="E1324" t="str">
            <v>10.13</v>
          </cell>
          <cell r="F1324" t="str">
            <v>50.45</v>
          </cell>
        </row>
        <row r="1325">
          <cell r="A1325" t="str">
            <v>370206</v>
          </cell>
          <cell r="B1325" t="str">
            <v>Quadro Telesp/Telebras de sobrepor (IP 40, ch.No. 16msg) de 400x400x120mm</v>
          </cell>
          <cell r="C1325" t="str">
            <v>un</v>
          </cell>
          <cell r="D1325" t="str">
            <v>61.10</v>
          </cell>
          <cell r="E1325" t="str">
            <v>13.50</v>
          </cell>
          <cell r="F1325" t="str">
            <v>74.60</v>
          </cell>
        </row>
        <row r="1326">
          <cell r="A1326" t="str">
            <v>370210</v>
          </cell>
          <cell r="B1326" t="str">
            <v>Quadro Telesp/Telebras de sobrepor (IP 40, ch.No. 16msg) de 600x600x120mm</v>
          </cell>
          <cell r="C1326" t="str">
            <v>un</v>
          </cell>
          <cell r="D1326" t="str">
            <v>93.06</v>
          </cell>
          <cell r="E1326" t="str">
            <v>16.88</v>
          </cell>
          <cell r="F1326" t="str">
            <v>109.94</v>
          </cell>
        </row>
        <row r="1327">
          <cell r="A1327" t="str">
            <v>370214</v>
          </cell>
          <cell r="B1327" t="str">
            <v>Quadro Telesp/Telebras de sobrepor (IP 40, ch.No. 16msg) de 800x800x120mm</v>
          </cell>
          <cell r="C1327" t="str">
            <v>un</v>
          </cell>
          <cell r="D1327" t="str">
            <v>143.10</v>
          </cell>
          <cell r="E1327" t="str">
            <v>20.26</v>
          </cell>
          <cell r="F1327" t="str">
            <v>163.36</v>
          </cell>
        </row>
        <row r="1328">
          <cell r="A1328" t="str">
            <v>370300</v>
          </cell>
          <cell r="B1328" t="str">
            <v>Quadro de distribuicao de luz e forca de embutir - protecao IP 40, chapa Nº. 16 msg</v>
          </cell>
        </row>
        <row r="1329">
          <cell r="A1329" t="str">
            <v>370302</v>
          </cell>
          <cell r="B1329" t="str">
            <v>Quadro distribuicao de luz e forca emb. (IP 40, ch.No. 16 msg) de 360x360x100mm</v>
          </cell>
          <cell r="C1329" t="str">
            <v>un</v>
          </cell>
          <cell r="D1329" t="str">
            <v>49.44</v>
          </cell>
          <cell r="E1329" t="str">
            <v>19.95</v>
          </cell>
          <cell r="F1329" t="str">
            <v>69.39</v>
          </cell>
        </row>
        <row r="1330">
          <cell r="A1330" t="str">
            <v>370304</v>
          </cell>
          <cell r="B1330" t="str">
            <v>Quadro distribuicao de luz e forca emb. (IP 40, ch.No. 16 msg) de 450x360x100mm</v>
          </cell>
          <cell r="C1330" t="str">
            <v>un</v>
          </cell>
          <cell r="D1330" t="str">
            <v>55.96</v>
          </cell>
          <cell r="E1330" t="str">
            <v>19.95</v>
          </cell>
          <cell r="F1330" t="str">
            <v>75.91</v>
          </cell>
        </row>
        <row r="1331">
          <cell r="A1331" t="str">
            <v>370306</v>
          </cell>
          <cell r="B1331" t="str">
            <v>Quadro distribuicao de luz e forca emb. (IP 40, ch.No. 16 msg) de 600x360x100mm</v>
          </cell>
          <cell r="C1331" t="str">
            <v>un</v>
          </cell>
          <cell r="D1331" t="str">
            <v>73.73</v>
          </cell>
          <cell r="E1331" t="str">
            <v>19.95</v>
          </cell>
          <cell r="F1331" t="str">
            <v>93.68</v>
          </cell>
        </row>
        <row r="1332">
          <cell r="A1332" t="str">
            <v>370308</v>
          </cell>
          <cell r="B1332" t="str">
            <v>Quadro distribuicao de luz e forca emb. (IP 40, ch.No. 16 msg) de 750x420x130mm</v>
          </cell>
          <cell r="C1332" t="str">
            <v>un</v>
          </cell>
          <cell r="D1332" t="str">
            <v>87.78</v>
          </cell>
          <cell r="E1332" t="str">
            <v>20.59</v>
          </cell>
          <cell r="F1332" t="str">
            <v>108.37</v>
          </cell>
        </row>
        <row r="1333">
          <cell r="A1333" t="str">
            <v>370310</v>
          </cell>
          <cell r="B1333" t="str">
            <v>Quadro distribuicao de luz e forca emb. (IP 40, ch.No. 16 msg) de 950x420x130mm</v>
          </cell>
          <cell r="C1333" t="str">
            <v>un</v>
          </cell>
          <cell r="D1333" t="str">
            <v>105.34</v>
          </cell>
          <cell r="E1333" t="str">
            <v>21.23</v>
          </cell>
          <cell r="F1333" t="str">
            <v>126.57</v>
          </cell>
        </row>
        <row r="1334">
          <cell r="A1334" t="str">
            <v>370312</v>
          </cell>
          <cell r="B1334" t="str">
            <v>Quadro distribuicao de luz e forca emb. (IP 40, ch.No. 16 msg) de 1200x420x130mm</v>
          </cell>
          <cell r="C1334" t="str">
            <v>un</v>
          </cell>
          <cell r="D1334" t="str">
            <v>126.96</v>
          </cell>
          <cell r="E1334" t="str">
            <v>21.23</v>
          </cell>
          <cell r="F1334" t="str">
            <v>148.19</v>
          </cell>
        </row>
        <row r="1335">
          <cell r="A1335" t="str">
            <v>370400</v>
          </cell>
          <cell r="B1335" t="str">
            <v>Quadro de distribuicao de luz e forca de sobrepor - protecao IP 40, chapa No. 16 msg</v>
          </cell>
        </row>
        <row r="1336">
          <cell r="A1336" t="str">
            <v>370402</v>
          </cell>
          <cell r="B1336" t="str">
            <v>Quadro distribuicao de luz e forca sobr. (IP 40, ch.No. 16 msg) de 390x400x133mm</v>
          </cell>
          <cell r="C1336" t="str">
            <v>un</v>
          </cell>
          <cell r="D1336" t="str">
            <v>62.62</v>
          </cell>
          <cell r="E1336" t="str">
            <v>13.50</v>
          </cell>
          <cell r="F1336" t="str">
            <v>76.12</v>
          </cell>
        </row>
        <row r="1337">
          <cell r="A1337" t="str">
            <v>370404</v>
          </cell>
          <cell r="B1337" t="str">
            <v>Quadro distribuicao de luz e forca sobr. (IP 40, ch.No. 16 msg) de 480x400x133mm</v>
          </cell>
          <cell r="C1337" t="str">
            <v>un</v>
          </cell>
          <cell r="D1337" t="str">
            <v>73.81</v>
          </cell>
          <cell r="E1337" t="str">
            <v>13.50</v>
          </cell>
          <cell r="F1337" t="str">
            <v>87.31</v>
          </cell>
        </row>
        <row r="1338">
          <cell r="A1338" t="str">
            <v>370406</v>
          </cell>
          <cell r="B1338" t="str">
            <v>Quadro distribuicao de luz e forca sobr. (IP 40, ch.No. 16 msg) de 630x400x153mm</v>
          </cell>
          <cell r="C1338" t="str">
            <v>un</v>
          </cell>
          <cell r="D1338" t="str">
            <v>88.87</v>
          </cell>
          <cell r="E1338" t="str">
            <v>16.88</v>
          </cell>
          <cell r="F1338" t="str">
            <v>105.75</v>
          </cell>
        </row>
        <row r="1339">
          <cell r="A1339" t="str">
            <v>370408</v>
          </cell>
          <cell r="B1339" t="str">
            <v>Quadro distribuicao de luz e forca sobr. (IP 40, ch.No. 16 msg) de 780x460x163mm</v>
          </cell>
          <cell r="C1339" t="str">
            <v>un</v>
          </cell>
          <cell r="D1339" t="str">
            <v>112.00</v>
          </cell>
          <cell r="E1339" t="str">
            <v>20.26</v>
          </cell>
          <cell r="F1339" t="str">
            <v>132.26</v>
          </cell>
        </row>
        <row r="1340">
          <cell r="A1340" t="str">
            <v>370410</v>
          </cell>
          <cell r="B1340" t="str">
            <v>Quadro distribuicao de luz e forca sobr. (IP 40, ch.No. 16 msg) de 980x460x163mm</v>
          </cell>
          <cell r="C1340" t="str">
            <v>un</v>
          </cell>
          <cell r="D1340" t="str">
            <v>127.62</v>
          </cell>
          <cell r="E1340" t="str">
            <v>23.63</v>
          </cell>
          <cell r="F1340" t="str">
            <v>151.25</v>
          </cell>
        </row>
        <row r="1341">
          <cell r="A1341" t="str">
            <v>370412</v>
          </cell>
          <cell r="B1341" t="str">
            <v>Quadro distribuicao de luz e forca sobr. (IP 40, ch.No. 16 msg) de 1230x460x163mm</v>
          </cell>
          <cell r="C1341" t="str">
            <v>un</v>
          </cell>
          <cell r="D1341" t="str">
            <v>147.19</v>
          </cell>
          <cell r="E1341" t="str">
            <v>27.01</v>
          </cell>
          <cell r="F1341" t="str">
            <v>174.20</v>
          </cell>
        </row>
        <row r="1342">
          <cell r="A1342" t="str">
            <v>371000</v>
          </cell>
          <cell r="B1342" t="str">
            <v>Barramentos</v>
          </cell>
        </row>
        <row r="1343">
          <cell r="A1343" t="str">
            <v>371002</v>
          </cell>
          <cell r="B1343" t="str">
            <v>Barramento de 30 A</v>
          </cell>
          <cell r="C1343" t="str">
            <v>m</v>
          </cell>
          <cell r="D1343" t="str">
            <v>1.22</v>
          </cell>
          <cell r="E1343" t="str">
            <v>0.94</v>
          </cell>
          <cell r="F1343" t="str">
            <v>2.16</v>
          </cell>
        </row>
        <row r="1344">
          <cell r="A1344" t="str">
            <v>371004</v>
          </cell>
          <cell r="B1344" t="str">
            <v>Barramento de 60 A</v>
          </cell>
          <cell r="C1344" t="str">
            <v>m</v>
          </cell>
          <cell r="D1344" t="str">
            <v>2.50</v>
          </cell>
          <cell r="E1344" t="str">
            <v>0.94</v>
          </cell>
          <cell r="F1344" t="str">
            <v>3.44</v>
          </cell>
        </row>
        <row r="1345">
          <cell r="A1345" t="str">
            <v>371006</v>
          </cell>
          <cell r="B1345" t="str">
            <v>Barramento de 100 A</v>
          </cell>
          <cell r="C1345" t="str">
            <v>m</v>
          </cell>
          <cell r="D1345" t="str">
            <v>5.64</v>
          </cell>
          <cell r="E1345" t="str">
            <v>0.94</v>
          </cell>
          <cell r="F1345" t="str">
            <v>6.58</v>
          </cell>
        </row>
        <row r="1346">
          <cell r="A1346" t="str">
            <v>371008</v>
          </cell>
          <cell r="B1346" t="str">
            <v>Barramento de 150 A</v>
          </cell>
          <cell r="C1346" t="str">
            <v>m</v>
          </cell>
          <cell r="D1346" t="str">
            <v>10.01</v>
          </cell>
          <cell r="E1346" t="str">
            <v>1.14</v>
          </cell>
          <cell r="F1346" t="str">
            <v>11.15</v>
          </cell>
        </row>
        <row r="1347">
          <cell r="A1347" t="str">
            <v>371010</v>
          </cell>
          <cell r="B1347" t="str">
            <v>Barramento de 200 A</v>
          </cell>
          <cell r="C1347" t="str">
            <v>m</v>
          </cell>
          <cell r="D1347" t="str">
            <v>13.76</v>
          </cell>
          <cell r="E1347" t="str">
            <v>1.14</v>
          </cell>
          <cell r="F1347" t="str">
            <v>14.90</v>
          </cell>
        </row>
        <row r="1348">
          <cell r="A1348" t="str">
            <v>371012</v>
          </cell>
          <cell r="B1348" t="str">
            <v>Barramento de 400 A</v>
          </cell>
          <cell r="C1348" t="str">
            <v>m</v>
          </cell>
          <cell r="D1348" t="str">
            <v>40.04</v>
          </cell>
          <cell r="E1348" t="str">
            <v>1.14</v>
          </cell>
          <cell r="F1348" t="str">
            <v>41.18</v>
          </cell>
        </row>
        <row r="1349">
          <cell r="A1349" t="str">
            <v>371014</v>
          </cell>
          <cell r="B1349" t="str">
            <v>Barramento de 1000 A</v>
          </cell>
          <cell r="C1349" t="str">
            <v>m</v>
          </cell>
          <cell r="D1349" t="str">
            <v>54.91</v>
          </cell>
          <cell r="E1349" t="str">
            <v>24.03</v>
          </cell>
          <cell r="F1349" t="str">
            <v>78.94</v>
          </cell>
        </row>
        <row r="1350">
          <cell r="A1350" t="str">
            <v>371016</v>
          </cell>
          <cell r="B1350" t="str">
            <v>Barramento de 1600 A</v>
          </cell>
          <cell r="C1350" t="str">
            <v>m</v>
          </cell>
          <cell r="D1350" t="str">
            <v>63.62</v>
          </cell>
          <cell r="E1350" t="str">
            <v>32.04</v>
          </cell>
          <cell r="F1350" t="str">
            <v>95.66</v>
          </cell>
        </row>
        <row r="1351">
          <cell r="A1351" t="str">
            <v>371100</v>
          </cell>
          <cell r="B1351" t="str">
            <v>Bases</v>
          </cell>
        </row>
        <row r="1352">
          <cell r="A1352" t="str">
            <v>371102</v>
          </cell>
          <cell r="B1352" t="str">
            <v>Base de fusivel Diazed completo para 25 A</v>
          </cell>
          <cell r="C1352" t="str">
            <v>un</v>
          </cell>
          <cell r="D1352" t="str">
            <v>4.67</v>
          </cell>
          <cell r="E1352" t="str">
            <v>2.00</v>
          </cell>
          <cell r="F1352" t="str">
            <v>6.67</v>
          </cell>
        </row>
        <row r="1353">
          <cell r="A1353" t="str">
            <v>371104</v>
          </cell>
          <cell r="B1353" t="str">
            <v>Base de fusivel Diazed completo para 63 A</v>
          </cell>
          <cell r="C1353" t="str">
            <v>un</v>
          </cell>
          <cell r="D1353" t="str">
            <v>7.19</v>
          </cell>
          <cell r="E1353" t="str">
            <v>3.37</v>
          </cell>
          <cell r="F1353" t="str">
            <v>10.56</v>
          </cell>
        </row>
        <row r="1354">
          <cell r="A1354" t="str">
            <v>371106</v>
          </cell>
          <cell r="B1354" t="str">
            <v>Base de fusivel NH ate 125 A</v>
          </cell>
          <cell r="C1354" t="str">
            <v>un</v>
          </cell>
          <cell r="D1354" t="str">
            <v>11.27</v>
          </cell>
          <cell r="E1354" t="str">
            <v>6.75</v>
          </cell>
          <cell r="F1354" t="str">
            <v>18.02</v>
          </cell>
        </row>
        <row r="1355">
          <cell r="A1355" t="str">
            <v>371108</v>
          </cell>
          <cell r="B1355" t="str">
            <v>Base de fusivel NH ate 250 A</v>
          </cell>
          <cell r="C1355" t="str">
            <v>un</v>
          </cell>
          <cell r="D1355" t="str">
            <v>25.98</v>
          </cell>
          <cell r="E1355" t="str">
            <v>6.75</v>
          </cell>
          <cell r="F1355" t="str">
            <v>32.73</v>
          </cell>
        </row>
        <row r="1356">
          <cell r="A1356" t="str">
            <v>371110</v>
          </cell>
          <cell r="B1356" t="str">
            <v>Base de fusivel NH ate 400 A</v>
          </cell>
          <cell r="C1356" t="str">
            <v>un</v>
          </cell>
          <cell r="D1356" t="str">
            <v>44.37</v>
          </cell>
          <cell r="E1356" t="str">
            <v>6.75</v>
          </cell>
          <cell r="F1356" t="str">
            <v>51.12</v>
          </cell>
        </row>
        <row r="1357">
          <cell r="A1357" t="str">
            <v>371112</v>
          </cell>
          <cell r="B1357" t="str">
            <v>Base de fusivel tripolar HH de 15kv</v>
          </cell>
          <cell r="C1357" t="str">
            <v>un</v>
          </cell>
          <cell r="D1357" t="str">
            <v>286.00</v>
          </cell>
          <cell r="E1357" t="str">
            <v>8.07</v>
          </cell>
          <cell r="F1357" t="str">
            <v>294.07</v>
          </cell>
        </row>
        <row r="1358">
          <cell r="A1358" t="str">
            <v>371114</v>
          </cell>
          <cell r="B1358" t="str">
            <v>Base de fusivel unipolar HH de 15kv</v>
          </cell>
          <cell r="C1358" t="str">
            <v>un</v>
          </cell>
          <cell r="D1358" t="str">
            <v>103.00</v>
          </cell>
          <cell r="E1358" t="str">
            <v>8.07</v>
          </cell>
          <cell r="F1358" t="str">
            <v>111.07</v>
          </cell>
        </row>
        <row r="1359">
          <cell r="A1359" t="str">
            <v>371200</v>
          </cell>
          <cell r="B1359" t="str">
            <v>Fusiveis</v>
          </cell>
        </row>
        <row r="1360">
          <cell r="A1360" t="str">
            <v>371202</v>
          </cell>
          <cell r="B1360" t="str">
            <v>Fusivel tipo NH 00 de 6A a 125A</v>
          </cell>
          <cell r="C1360" t="str">
            <v>un</v>
          </cell>
          <cell r="D1360" t="str">
            <v>2.89</v>
          </cell>
          <cell r="E1360" t="str">
            <v>1.32</v>
          </cell>
          <cell r="F1360" t="str">
            <v>4.21</v>
          </cell>
        </row>
        <row r="1361">
          <cell r="A1361" t="str">
            <v>371204</v>
          </cell>
          <cell r="B1361" t="str">
            <v>Fusivel tipo NH 1 de 36A a 250A</v>
          </cell>
          <cell r="C1361" t="str">
            <v>un</v>
          </cell>
          <cell r="D1361" t="str">
            <v>6.65</v>
          </cell>
          <cell r="E1361" t="str">
            <v>1.32</v>
          </cell>
          <cell r="F1361" t="str">
            <v>7.97</v>
          </cell>
        </row>
        <row r="1362">
          <cell r="A1362" t="str">
            <v>371206</v>
          </cell>
          <cell r="B1362" t="str">
            <v>Fusivel tipo NH 2 de 224A a 400A</v>
          </cell>
          <cell r="C1362" t="str">
            <v>un</v>
          </cell>
          <cell r="D1362" t="str">
            <v>9.76</v>
          </cell>
          <cell r="E1362" t="str">
            <v>1.32</v>
          </cell>
          <cell r="F1362" t="str">
            <v>11.08</v>
          </cell>
        </row>
        <row r="1363">
          <cell r="A1363" t="str">
            <v>371208</v>
          </cell>
          <cell r="B1363" t="str">
            <v>Fusivel tipo NH 3 de 425A a 630A</v>
          </cell>
          <cell r="C1363" t="str">
            <v>un</v>
          </cell>
          <cell r="D1363" t="str">
            <v>13.60</v>
          </cell>
          <cell r="E1363" t="str">
            <v>1.32</v>
          </cell>
          <cell r="F1363" t="str">
            <v>14.92</v>
          </cell>
        </row>
        <row r="1364">
          <cell r="A1364" t="str">
            <v>371210</v>
          </cell>
          <cell r="B1364" t="str">
            <v>Fusivel tipo NH 4 de 1000A a 1250A</v>
          </cell>
          <cell r="C1364" t="str">
            <v>un</v>
          </cell>
          <cell r="D1364" t="str">
            <v>86.27</v>
          </cell>
          <cell r="E1364" t="str">
            <v>1.32</v>
          </cell>
          <cell r="F1364" t="str">
            <v>87.59</v>
          </cell>
        </row>
        <row r="1365">
          <cell r="A1365" t="str">
            <v>371212</v>
          </cell>
          <cell r="B1365" t="str">
            <v>Fusivel tipo HH para 15kv de 2,5A a 50A</v>
          </cell>
          <cell r="C1365" t="str">
            <v>un</v>
          </cell>
          <cell r="D1365" t="str">
            <v>160.50</v>
          </cell>
          <cell r="E1365" t="str">
            <v>1.67</v>
          </cell>
          <cell r="F1365" t="str">
            <v>162.17</v>
          </cell>
        </row>
        <row r="1366">
          <cell r="A1366" t="str">
            <v>371214</v>
          </cell>
          <cell r="B1366" t="str">
            <v>Fusivel tipo HH para 15kv de 60A a 100A</v>
          </cell>
          <cell r="C1366" t="str">
            <v>un</v>
          </cell>
          <cell r="D1366" t="str">
            <v>203.50</v>
          </cell>
          <cell r="E1366" t="str">
            <v>1.67</v>
          </cell>
          <cell r="F1366" t="str">
            <v>205.17</v>
          </cell>
        </row>
        <row r="1367">
          <cell r="A1367" t="str">
            <v>371300</v>
          </cell>
          <cell r="B1367" t="str">
            <v>Disjuntores</v>
          </cell>
        </row>
        <row r="1368">
          <cell r="A1368" t="str">
            <v>371302</v>
          </cell>
          <cell r="B1368" t="str">
            <v>Disjuntor automatico monofasico, 10 a 30A ate 220v</v>
          </cell>
          <cell r="C1368" t="str">
            <v>un</v>
          </cell>
          <cell r="D1368" t="str">
            <v>6.11</v>
          </cell>
          <cell r="E1368" t="str">
            <v>2.00</v>
          </cell>
          <cell r="F1368" t="str">
            <v>8.11</v>
          </cell>
        </row>
        <row r="1369">
          <cell r="A1369" t="str">
            <v>371304</v>
          </cell>
          <cell r="B1369" t="str">
            <v>Disjuntor automatico monofasico, 35 a 50A ate 220v</v>
          </cell>
          <cell r="C1369" t="str">
            <v>un</v>
          </cell>
          <cell r="D1369" t="str">
            <v>10.47</v>
          </cell>
          <cell r="E1369" t="str">
            <v>2.00</v>
          </cell>
          <cell r="F1369" t="str">
            <v>12.47</v>
          </cell>
        </row>
        <row r="1370">
          <cell r="A1370" t="str">
            <v>371306</v>
          </cell>
          <cell r="B1370" t="str">
            <v>Disjuntor automatico monofasico, 60 a 70A ate 220v</v>
          </cell>
          <cell r="C1370" t="str">
            <v>un</v>
          </cell>
          <cell r="D1370" t="str">
            <v>17.00</v>
          </cell>
          <cell r="E1370" t="str">
            <v>2.00</v>
          </cell>
          <cell r="F1370" t="str">
            <v>19.00</v>
          </cell>
        </row>
        <row r="1371">
          <cell r="A1371" t="str">
            <v>371308</v>
          </cell>
          <cell r="B1371" t="str">
            <v>Disjuntor automatico bifasico, 10 a 50A ate 220v</v>
          </cell>
          <cell r="C1371" t="str">
            <v>un</v>
          </cell>
          <cell r="D1371" t="str">
            <v>38.62</v>
          </cell>
          <cell r="E1371" t="str">
            <v>4.03</v>
          </cell>
          <cell r="F1371" t="str">
            <v>42.65</v>
          </cell>
        </row>
        <row r="1372">
          <cell r="A1372" t="str">
            <v>371310</v>
          </cell>
          <cell r="B1372" t="str">
            <v>Disjuntor automatico bifasico, 60 a 100A ate 220v</v>
          </cell>
          <cell r="C1372" t="str">
            <v>un</v>
          </cell>
          <cell r="D1372" t="str">
            <v>53.39</v>
          </cell>
          <cell r="E1372" t="str">
            <v>2.00</v>
          </cell>
          <cell r="F1372" t="str">
            <v>55.39</v>
          </cell>
        </row>
        <row r="1373">
          <cell r="A1373" t="str">
            <v>371312</v>
          </cell>
          <cell r="B1373" t="str">
            <v>Disjuntor automatico bifasico, 125 a 225A ate 415v</v>
          </cell>
          <cell r="C1373" t="str">
            <v>un</v>
          </cell>
          <cell r="D1373" t="str">
            <v>137.08</v>
          </cell>
          <cell r="E1373" t="str">
            <v>4.03</v>
          </cell>
          <cell r="F1373" t="str">
            <v>141.11</v>
          </cell>
        </row>
        <row r="1374">
          <cell r="A1374" t="str">
            <v>371314</v>
          </cell>
          <cell r="B1374" t="str">
            <v>Disjuntor automatico bifasico, 250 a 400A ate 415v</v>
          </cell>
          <cell r="C1374" t="str">
            <v>un</v>
          </cell>
          <cell r="D1374" t="str">
            <v>690.10</v>
          </cell>
          <cell r="E1374" t="str">
            <v>10.13</v>
          </cell>
          <cell r="F1374" t="str">
            <v>700.23</v>
          </cell>
        </row>
        <row r="1375">
          <cell r="A1375" t="str">
            <v>371316</v>
          </cell>
          <cell r="B1375" t="str">
            <v>Disjuntor automatico trifasico, 10 a 50A ate 220v</v>
          </cell>
          <cell r="C1375" t="str">
            <v>un</v>
          </cell>
          <cell r="D1375" t="str">
            <v>49.66</v>
          </cell>
          <cell r="E1375" t="str">
            <v>6.04</v>
          </cell>
          <cell r="F1375" t="str">
            <v>55.70</v>
          </cell>
        </row>
        <row r="1376">
          <cell r="A1376" t="str">
            <v>371318</v>
          </cell>
          <cell r="B1376" t="str">
            <v>Disjuntor automatico trifasico, 60 a 100A ate 220v</v>
          </cell>
          <cell r="C1376" t="str">
            <v>un</v>
          </cell>
          <cell r="D1376" t="str">
            <v>59.04</v>
          </cell>
          <cell r="E1376" t="str">
            <v>2.00</v>
          </cell>
          <cell r="F1376" t="str">
            <v>61.04</v>
          </cell>
        </row>
        <row r="1377">
          <cell r="A1377" t="str">
            <v>371320</v>
          </cell>
          <cell r="B1377" t="str">
            <v>Disjuntor automatico trifasico, 125 a 225A ate 415v</v>
          </cell>
          <cell r="C1377" t="str">
            <v>un</v>
          </cell>
          <cell r="D1377" t="str">
            <v>152.50</v>
          </cell>
          <cell r="E1377" t="str">
            <v>6.04</v>
          </cell>
          <cell r="F1377" t="str">
            <v>158.54</v>
          </cell>
        </row>
        <row r="1378">
          <cell r="A1378" t="str">
            <v>371400</v>
          </cell>
          <cell r="B1378" t="str">
            <v>Chaves de baixa tensao</v>
          </cell>
        </row>
        <row r="1379">
          <cell r="A1379" t="str">
            <v>371402</v>
          </cell>
          <cell r="B1379" t="str">
            <v>Chave seccionadora tripolar NH - 100A</v>
          </cell>
          <cell r="C1379" t="str">
            <v>un</v>
          </cell>
          <cell r="D1379" t="str">
            <v>46.72</v>
          </cell>
          <cell r="E1379" t="str">
            <v>13.50</v>
          </cell>
          <cell r="F1379" t="str">
            <v>60.22</v>
          </cell>
        </row>
        <row r="1380">
          <cell r="A1380" t="str">
            <v>371404</v>
          </cell>
          <cell r="B1380" t="str">
            <v>Chave seccionadora tripolar NH - 200A</v>
          </cell>
          <cell r="C1380" t="str">
            <v>un</v>
          </cell>
          <cell r="D1380" t="str">
            <v>68.76</v>
          </cell>
          <cell r="E1380" t="str">
            <v>13.50</v>
          </cell>
          <cell r="F1380" t="str">
            <v>82.26</v>
          </cell>
        </row>
        <row r="1381">
          <cell r="A1381" t="str">
            <v>371406</v>
          </cell>
          <cell r="B1381" t="str">
            <v>Chave seccionadora tripolar NH - 400A</v>
          </cell>
          <cell r="C1381" t="str">
            <v>un</v>
          </cell>
          <cell r="D1381" t="str">
            <v>78.47</v>
          </cell>
          <cell r="E1381" t="str">
            <v>13.50</v>
          </cell>
          <cell r="F1381" t="str">
            <v>91.97</v>
          </cell>
        </row>
        <row r="1382">
          <cell r="A1382" t="str">
            <v>371408</v>
          </cell>
          <cell r="B1382" t="str">
            <v>Chave seccionadora tripolar NH - 600A</v>
          </cell>
          <cell r="C1382" t="str">
            <v>un</v>
          </cell>
          <cell r="D1382" t="str">
            <v>95.21</v>
          </cell>
          <cell r="E1382" t="str">
            <v>13.50</v>
          </cell>
          <cell r="F1382" t="str">
            <v>108.71</v>
          </cell>
        </row>
        <row r="1383">
          <cell r="A1383" t="str">
            <v>371410</v>
          </cell>
          <cell r="B1383" t="str">
            <v>Chave seccionadora sob carga tripolar de 40A</v>
          </cell>
          <cell r="C1383" t="str">
            <v>un</v>
          </cell>
          <cell r="D1383" t="str">
            <v>35.44</v>
          </cell>
          <cell r="E1383" t="str">
            <v>2.67</v>
          </cell>
          <cell r="F1383" t="str">
            <v>38.11</v>
          </cell>
        </row>
        <row r="1384">
          <cell r="A1384" t="str">
            <v>371412</v>
          </cell>
          <cell r="B1384" t="str">
            <v>Chave seccionadora sob carga tripolar de 63A</v>
          </cell>
          <cell r="C1384" t="str">
            <v>un</v>
          </cell>
          <cell r="D1384" t="str">
            <v>55.92</v>
          </cell>
          <cell r="E1384" t="str">
            <v>2.67</v>
          </cell>
          <cell r="F1384" t="str">
            <v>58.59</v>
          </cell>
        </row>
        <row r="1385">
          <cell r="A1385" t="str">
            <v>371414</v>
          </cell>
          <cell r="B1385" t="str">
            <v>Chave seccionadora sob carga tripolar de 125A</v>
          </cell>
          <cell r="C1385" t="str">
            <v>un</v>
          </cell>
          <cell r="D1385" t="str">
            <v>131.84</v>
          </cell>
          <cell r="E1385" t="str">
            <v>4.03</v>
          </cell>
          <cell r="F1385" t="str">
            <v>135.87</v>
          </cell>
        </row>
        <row r="1386">
          <cell r="A1386" t="str">
            <v>371416</v>
          </cell>
          <cell r="B1386" t="str">
            <v>Chave seccionadora com porta fusiveis tripolar de 125A</v>
          </cell>
          <cell r="C1386" t="str">
            <v>un</v>
          </cell>
          <cell r="D1386" t="str">
            <v>130.97</v>
          </cell>
          <cell r="E1386" t="str">
            <v>10.13</v>
          </cell>
          <cell r="F1386" t="str">
            <v>141.10</v>
          </cell>
        </row>
        <row r="1387">
          <cell r="A1387" t="str">
            <v>371418</v>
          </cell>
          <cell r="B1387" t="str">
            <v>Chave seccionadora com porta fusiveis tripolar de 250A</v>
          </cell>
          <cell r="C1387" t="str">
            <v>un</v>
          </cell>
          <cell r="D1387" t="str">
            <v>431.02</v>
          </cell>
          <cell r="E1387" t="str">
            <v>12.13</v>
          </cell>
          <cell r="F1387" t="str">
            <v>443.15</v>
          </cell>
        </row>
        <row r="1388">
          <cell r="A1388" t="str">
            <v>371420</v>
          </cell>
          <cell r="B1388" t="str">
            <v>Chave seccionadora com porta fusiveis tripolar de 400A</v>
          </cell>
          <cell r="C1388" t="str">
            <v>un</v>
          </cell>
          <cell r="D1388" t="str">
            <v>471.01</v>
          </cell>
          <cell r="E1388" t="str">
            <v>14.16</v>
          </cell>
          <cell r="F1388" t="str">
            <v>485.17</v>
          </cell>
        </row>
        <row r="1389">
          <cell r="A1389" t="str">
            <v>371500</v>
          </cell>
          <cell r="B1389" t="str">
            <v>Chave de media tensao</v>
          </cell>
        </row>
        <row r="1390">
          <cell r="A1390" t="str">
            <v>371502</v>
          </cell>
          <cell r="B1390" t="str">
            <v>Chave fus. indic "Matheus" para 50A/15KV rupt. 1200A - cabine</v>
          </cell>
          <cell r="C1390" t="str">
            <v>un</v>
          </cell>
          <cell r="D1390" t="str">
            <v>63.95</v>
          </cell>
          <cell r="E1390" t="str">
            <v>10.50</v>
          </cell>
          <cell r="F1390" t="str">
            <v>74.45</v>
          </cell>
        </row>
        <row r="1391">
          <cell r="A1391" t="str">
            <v>371504</v>
          </cell>
          <cell r="B1391" t="str">
            <v>Chave fus. indic "Matheus" para 50A/15KV rupt. 1200A - poste</v>
          </cell>
          <cell r="C1391" t="str">
            <v>un</v>
          </cell>
          <cell r="D1391" t="str">
            <v>63.95</v>
          </cell>
          <cell r="E1391" t="str">
            <v>12.44</v>
          </cell>
          <cell r="F1391" t="str">
            <v>76.39</v>
          </cell>
        </row>
        <row r="1392">
          <cell r="A1392" t="str">
            <v>371506</v>
          </cell>
          <cell r="B1392" t="str">
            <v>Chave fus. indic "Matheus" para 100A/15KV rupt. 1200A - cabine</v>
          </cell>
          <cell r="C1392" t="str">
            <v>un</v>
          </cell>
          <cell r="D1392" t="str">
            <v>62.41</v>
          </cell>
          <cell r="E1392" t="str">
            <v>10.50</v>
          </cell>
          <cell r="F1392" t="str">
            <v>72.91</v>
          </cell>
        </row>
        <row r="1393">
          <cell r="A1393" t="str">
            <v>371508</v>
          </cell>
          <cell r="B1393" t="str">
            <v>Chave fus. indic "Matheus" para 100A/15KV rupt. 1200A - poste</v>
          </cell>
          <cell r="C1393" t="str">
            <v>un</v>
          </cell>
          <cell r="D1393" t="str">
            <v>62.41</v>
          </cell>
          <cell r="E1393" t="str">
            <v>12.44</v>
          </cell>
          <cell r="F1393" t="str">
            <v>74.85</v>
          </cell>
        </row>
        <row r="1394">
          <cell r="A1394" t="str">
            <v>371510</v>
          </cell>
          <cell r="B1394" t="str">
            <v>Chave seccionadora tripolar para 400A/15KV com fusiveis c/cmd prolongado</v>
          </cell>
          <cell r="C1394" t="str">
            <v>un</v>
          </cell>
          <cell r="D1394" t="str">
            <v>220.52</v>
          </cell>
          <cell r="E1394" t="str">
            <v>38.46</v>
          </cell>
          <cell r="F1394" t="str">
            <v>258.98</v>
          </cell>
        </row>
        <row r="1395">
          <cell r="A1395" t="str">
            <v>371512</v>
          </cell>
          <cell r="B1395" t="str">
            <v>Chave seccionadora tripolar seca para 400A/15KV c/cmd prolongado</v>
          </cell>
          <cell r="C1395" t="str">
            <v>un</v>
          </cell>
          <cell r="D1395" t="str">
            <v>178.95</v>
          </cell>
          <cell r="E1395" t="str">
            <v>33.63</v>
          </cell>
          <cell r="F1395" t="str">
            <v>212.58</v>
          </cell>
        </row>
        <row r="1396">
          <cell r="A1396" t="str">
            <v>372000</v>
          </cell>
          <cell r="B1396" t="str">
            <v>Reparos, conservacoes e complementos</v>
          </cell>
        </row>
        <row r="1397">
          <cell r="A1397" t="str">
            <v>372002</v>
          </cell>
          <cell r="B1397" t="str">
            <v>Suporte movel para fixacao de disjuntores</v>
          </cell>
          <cell r="C1397" t="str">
            <v>un</v>
          </cell>
          <cell r="D1397" t="str">
            <v>0.21</v>
          </cell>
          <cell r="E1397" t="str">
            <v>0.30</v>
          </cell>
          <cell r="F1397" t="str">
            <v>0.51</v>
          </cell>
        </row>
        <row r="1398">
          <cell r="A1398" t="str">
            <v>372004</v>
          </cell>
          <cell r="B1398" t="str">
            <v>Tampa plastica para disjuntores faltantes</v>
          </cell>
          <cell r="C1398" t="str">
            <v>un</v>
          </cell>
          <cell r="D1398" t="str">
            <v>0.21</v>
          </cell>
          <cell r="E1398" t="str">
            <v>0.30</v>
          </cell>
          <cell r="F1398" t="str">
            <v>0.51</v>
          </cell>
        </row>
        <row r="1399">
          <cell r="A1399" t="str">
            <v>372006</v>
          </cell>
          <cell r="B1399" t="str">
            <v>Derivacao para disjuntores</v>
          </cell>
          <cell r="C1399" t="str">
            <v>un</v>
          </cell>
          <cell r="D1399" t="str">
            <v>0.51</v>
          </cell>
          <cell r="E1399" t="str">
            <v>0.30</v>
          </cell>
          <cell r="F1399" t="str">
            <v>0.81</v>
          </cell>
        </row>
        <row r="1400">
          <cell r="A1400" t="str">
            <v>372008</v>
          </cell>
          <cell r="B1400" t="str">
            <v>Barra de neutro</v>
          </cell>
          <cell r="C1400" t="str">
            <v>un</v>
          </cell>
          <cell r="D1400" t="str">
            <v>21.06</v>
          </cell>
          <cell r="E1400" t="str">
            <v>0.99</v>
          </cell>
          <cell r="F1400" t="str">
            <v>22.05</v>
          </cell>
        </row>
        <row r="1401">
          <cell r="A1401" t="str">
            <v>380000</v>
          </cell>
          <cell r="B1401" t="str">
            <v>Eletrica, tubulacao/conduto</v>
          </cell>
        </row>
        <row r="1402">
          <cell r="A1402" t="str">
            <v>380100</v>
          </cell>
          <cell r="B1402" t="str">
            <v>Eletroduto em  PVC rigido roscavel</v>
          </cell>
        </row>
        <row r="1403">
          <cell r="A1403" t="str">
            <v>380102</v>
          </cell>
          <cell r="B1403" t="str">
            <v>Eletroduto de pvc rigido roscavel de 1/2" - com acessorios</v>
          </cell>
          <cell r="C1403" t="str">
            <v>m</v>
          </cell>
          <cell r="D1403" t="str">
            <v>0.51</v>
          </cell>
          <cell r="E1403" t="str">
            <v>2.67</v>
          </cell>
          <cell r="F1403" t="str">
            <v>3.18</v>
          </cell>
        </row>
        <row r="1404">
          <cell r="A1404" t="str">
            <v>380104</v>
          </cell>
          <cell r="B1404" t="str">
            <v>Eletroduto de pvc rigido roscavel de 3/4" - com acessorios</v>
          </cell>
          <cell r="C1404" t="str">
            <v>m</v>
          </cell>
          <cell r="D1404" t="str">
            <v>0.79</v>
          </cell>
          <cell r="E1404" t="str">
            <v>3.37</v>
          </cell>
          <cell r="F1404" t="str">
            <v>4.16</v>
          </cell>
        </row>
        <row r="1405">
          <cell r="A1405" t="str">
            <v>380106</v>
          </cell>
          <cell r="B1405" t="str">
            <v>Eletroduto de pvc rigido roscavel de 1" - com acessorios</v>
          </cell>
          <cell r="C1405" t="str">
            <v>m</v>
          </cell>
          <cell r="D1405" t="str">
            <v>1.15</v>
          </cell>
          <cell r="E1405" t="str">
            <v>4.03</v>
          </cell>
          <cell r="F1405" t="str">
            <v>5.18</v>
          </cell>
        </row>
        <row r="1406">
          <cell r="A1406" t="str">
            <v>380108</v>
          </cell>
          <cell r="B1406" t="str">
            <v>Eletroduto de pvc rigido roscavel de 1.1/4" - com acessorios</v>
          </cell>
          <cell r="C1406" t="str">
            <v>m</v>
          </cell>
          <cell r="D1406" t="str">
            <v>1.77</v>
          </cell>
          <cell r="E1406" t="str">
            <v>4.70</v>
          </cell>
          <cell r="F1406" t="str">
            <v>6.47</v>
          </cell>
        </row>
        <row r="1407">
          <cell r="A1407" t="str">
            <v>380110</v>
          </cell>
          <cell r="B1407" t="str">
            <v>Eletroduto de pvc rigido roscavel de 1.1/2" - com acessorios</v>
          </cell>
          <cell r="C1407" t="str">
            <v>m</v>
          </cell>
          <cell r="D1407" t="str">
            <v>2.06</v>
          </cell>
          <cell r="E1407" t="str">
            <v>5.38</v>
          </cell>
          <cell r="F1407" t="str">
            <v>7.44</v>
          </cell>
        </row>
        <row r="1408">
          <cell r="A1408" t="str">
            <v>380112</v>
          </cell>
          <cell r="B1408" t="str">
            <v>Eletroduto de pvc rigido roscavel de 2" - com acessorios</v>
          </cell>
          <cell r="C1408" t="str">
            <v>m</v>
          </cell>
          <cell r="D1408" t="str">
            <v>2.87</v>
          </cell>
          <cell r="E1408" t="str">
            <v>6.04</v>
          </cell>
          <cell r="F1408" t="str">
            <v>8.91</v>
          </cell>
        </row>
        <row r="1409">
          <cell r="A1409" t="str">
            <v>380114</v>
          </cell>
          <cell r="B1409" t="str">
            <v>Eletroduto de pvc rigido roscavel de 2.1/2" - com acessorios</v>
          </cell>
          <cell r="C1409" t="str">
            <v>m</v>
          </cell>
          <cell r="D1409" t="str">
            <v>4.87</v>
          </cell>
          <cell r="E1409" t="str">
            <v>6.75</v>
          </cell>
          <cell r="F1409" t="str">
            <v>11.62</v>
          </cell>
        </row>
        <row r="1410">
          <cell r="A1410" t="str">
            <v>380116</v>
          </cell>
          <cell r="B1410" t="str">
            <v>Eletroduto de pvc rigido roscavel de 3" - com acessorios</v>
          </cell>
          <cell r="C1410" t="str">
            <v>m</v>
          </cell>
          <cell r="D1410" t="str">
            <v>6.18</v>
          </cell>
          <cell r="E1410" t="str">
            <v>7.41</v>
          </cell>
          <cell r="F1410" t="str">
            <v>13.59</v>
          </cell>
        </row>
        <row r="1411">
          <cell r="A1411" t="str">
            <v>380118</v>
          </cell>
          <cell r="B1411" t="str">
            <v>Eletroduto de pvc rigido roscavel de 4" - com acessorios</v>
          </cell>
          <cell r="C1411" t="str">
            <v>m</v>
          </cell>
          <cell r="D1411" t="str">
            <v>12.45</v>
          </cell>
          <cell r="E1411" t="str">
            <v>8.76</v>
          </cell>
          <cell r="F1411" t="str">
            <v>21.21</v>
          </cell>
        </row>
        <row r="1412">
          <cell r="A1412" t="str">
            <v>380200</v>
          </cell>
          <cell r="B1412" t="str">
            <v>Eletroduto em  ferro esmaltado - medio</v>
          </cell>
        </row>
        <row r="1413">
          <cell r="A1413" t="str">
            <v>380202</v>
          </cell>
          <cell r="B1413" t="str">
            <v>Eletroduto de ferro esmaltado medio de 1/2" - com acessorios</v>
          </cell>
          <cell r="C1413" t="str">
            <v>m</v>
          </cell>
          <cell r="D1413" t="str">
            <v>1.32</v>
          </cell>
          <cell r="E1413" t="str">
            <v>3.37</v>
          </cell>
          <cell r="F1413" t="str">
            <v>4.69</v>
          </cell>
        </row>
        <row r="1414">
          <cell r="A1414" t="str">
            <v>380204</v>
          </cell>
          <cell r="B1414" t="str">
            <v>Eletroduto de ferro esmaltado medio de 3/4" - com acessorios</v>
          </cell>
          <cell r="C1414" t="str">
            <v>m</v>
          </cell>
          <cell r="D1414" t="str">
            <v>1.60</v>
          </cell>
          <cell r="E1414" t="str">
            <v>4.03</v>
          </cell>
          <cell r="F1414" t="str">
            <v>5.63</v>
          </cell>
        </row>
        <row r="1415">
          <cell r="A1415" t="str">
            <v>380206</v>
          </cell>
          <cell r="B1415" t="str">
            <v>Eletroduto de ferro esmaltado medio de 1" - com acessorios</v>
          </cell>
          <cell r="C1415" t="str">
            <v>m</v>
          </cell>
          <cell r="D1415" t="str">
            <v>1.98</v>
          </cell>
          <cell r="E1415" t="str">
            <v>4.70</v>
          </cell>
          <cell r="F1415" t="str">
            <v>6.68</v>
          </cell>
        </row>
        <row r="1416">
          <cell r="A1416" t="str">
            <v>380208</v>
          </cell>
          <cell r="B1416" t="str">
            <v>Eletroduto de ferro esmaltado medio de 1.1/4" - com acessorios</v>
          </cell>
          <cell r="C1416" t="str">
            <v>m</v>
          </cell>
          <cell r="D1416" t="str">
            <v>3.28</v>
          </cell>
          <cell r="E1416" t="str">
            <v>5.38</v>
          </cell>
          <cell r="F1416" t="str">
            <v>8.66</v>
          </cell>
        </row>
        <row r="1417">
          <cell r="A1417" t="str">
            <v>380210</v>
          </cell>
          <cell r="B1417" t="str">
            <v>Eletroduto de ferro esmaltado medio de 1.1/2" - com acessorios</v>
          </cell>
          <cell r="C1417" t="str">
            <v>m</v>
          </cell>
          <cell r="D1417" t="str">
            <v>3.80</v>
          </cell>
          <cell r="E1417" t="str">
            <v>6.04</v>
          </cell>
          <cell r="F1417" t="str">
            <v>9.84</v>
          </cell>
        </row>
        <row r="1418">
          <cell r="A1418" t="str">
            <v>380212</v>
          </cell>
          <cell r="B1418" t="str">
            <v>Eletroduto de ferro esmaltado medio de 2" - com acessorios</v>
          </cell>
          <cell r="C1418" t="str">
            <v>m</v>
          </cell>
          <cell r="D1418" t="str">
            <v>4.88</v>
          </cell>
          <cell r="E1418" t="str">
            <v>6.75</v>
          </cell>
          <cell r="F1418" t="str">
            <v>11.63</v>
          </cell>
        </row>
        <row r="1419">
          <cell r="A1419" t="str">
            <v>380300</v>
          </cell>
          <cell r="B1419" t="str">
            <v>Eletroduto em  ferro esmaltado - pesado</v>
          </cell>
        </row>
        <row r="1420">
          <cell r="A1420" t="str">
            <v>380302</v>
          </cell>
          <cell r="B1420" t="str">
            <v>Eletroduto de ferro esmaltado pesado de 1/2" - com acessorios</v>
          </cell>
          <cell r="C1420" t="str">
            <v>m</v>
          </cell>
          <cell r="D1420" t="str">
            <v>1.84</v>
          </cell>
          <cell r="E1420" t="str">
            <v>3.37</v>
          </cell>
          <cell r="F1420" t="str">
            <v>5.21</v>
          </cell>
        </row>
        <row r="1421">
          <cell r="A1421" t="str">
            <v>380304</v>
          </cell>
          <cell r="B1421" t="str">
            <v>Eletroduto de ferro esmaltado pesado de 3/4" - com acessorios</v>
          </cell>
          <cell r="C1421" t="str">
            <v>m</v>
          </cell>
          <cell r="D1421" t="str">
            <v>2.19</v>
          </cell>
          <cell r="E1421" t="str">
            <v>4.03</v>
          </cell>
          <cell r="F1421" t="str">
            <v>6.22</v>
          </cell>
        </row>
        <row r="1422">
          <cell r="A1422" t="str">
            <v>380306</v>
          </cell>
          <cell r="B1422" t="str">
            <v>Eletroduto de ferro esmaltado pesado de 1" - com acessorios</v>
          </cell>
          <cell r="C1422" t="str">
            <v>m</v>
          </cell>
          <cell r="D1422" t="str">
            <v>2.59</v>
          </cell>
          <cell r="E1422" t="str">
            <v>4.70</v>
          </cell>
          <cell r="F1422" t="str">
            <v>7.29</v>
          </cell>
        </row>
        <row r="1423">
          <cell r="A1423" t="str">
            <v>380308</v>
          </cell>
          <cell r="B1423" t="str">
            <v>Eletroduto de ferro esmaltado pesado de 1.1/4" - com acessorios</v>
          </cell>
          <cell r="C1423" t="str">
            <v>m</v>
          </cell>
          <cell r="D1423" t="str">
            <v>3.96</v>
          </cell>
          <cell r="E1423" t="str">
            <v>5.38</v>
          </cell>
          <cell r="F1423" t="str">
            <v>9.34</v>
          </cell>
        </row>
        <row r="1424">
          <cell r="A1424" t="str">
            <v>380310</v>
          </cell>
          <cell r="B1424" t="str">
            <v>Eletroduto de ferro esmaltado pesado de 1.1/2" - com acessorios</v>
          </cell>
          <cell r="C1424" t="str">
            <v>m</v>
          </cell>
          <cell r="D1424" t="str">
            <v>4.62</v>
          </cell>
          <cell r="E1424" t="str">
            <v>6.04</v>
          </cell>
          <cell r="F1424" t="str">
            <v>10.66</v>
          </cell>
        </row>
        <row r="1425">
          <cell r="A1425" t="str">
            <v>380312</v>
          </cell>
          <cell r="B1425" t="str">
            <v>Eletroduto de ferro esmaltado pesado de 2"  - com acessorios</v>
          </cell>
          <cell r="C1425" t="str">
            <v>m</v>
          </cell>
          <cell r="D1425" t="str">
            <v>6.31</v>
          </cell>
          <cell r="E1425" t="str">
            <v>6.75</v>
          </cell>
          <cell r="F1425" t="str">
            <v>13.06</v>
          </cell>
        </row>
        <row r="1426">
          <cell r="A1426" t="str">
            <v>380314</v>
          </cell>
          <cell r="B1426" t="str">
            <v>Eletroduto de ferro esmaltado pesado de 2.1/2"  - com acessorios</v>
          </cell>
          <cell r="C1426" t="str">
            <v>m</v>
          </cell>
          <cell r="D1426" t="str">
            <v>9.98</v>
          </cell>
          <cell r="E1426" t="str">
            <v>8.07</v>
          </cell>
          <cell r="F1426" t="str">
            <v>18.05</v>
          </cell>
        </row>
        <row r="1427">
          <cell r="A1427" t="str">
            <v>380316</v>
          </cell>
          <cell r="B1427" t="str">
            <v>Eletroduto de ferro esmaltado pesado de 3" - com acessorios</v>
          </cell>
          <cell r="C1427" t="str">
            <v>m</v>
          </cell>
          <cell r="D1427" t="str">
            <v>12.31</v>
          </cell>
          <cell r="E1427" t="str">
            <v>10.13</v>
          </cell>
          <cell r="F1427" t="str">
            <v>22.44</v>
          </cell>
        </row>
        <row r="1428">
          <cell r="A1428" t="str">
            <v>380318</v>
          </cell>
          <cell r="B1428" t="str">
            <v>Eletroduto de ferro esmaltado pesado de 3.1/2" - com acessorios</v>
          </cell>
          <cell r="C1428" t="str">
            <v>m</v>
          </cell>
          <cell r="D1428" t="str">
            <v>14.13</v>
          </cell>
          <cell r="E1428" t="str">
            <v>12.13</v>
          </cell>
          <cell r="F1428" t="str">
            <v>26.26</v>
          </cell>
        </row>
        <row r="1429">
          <cell r="A1429" t="str">
            <v>380320</v>
          </cell>
          <cell r="B1429" t="str">
            <v>Eletroduto de ferro esmaltado pesado de 4" - com acessorios</v>
          </cell>
          <cell r="C1429" t="str">
            <v>m</v>
          </cell>
          <cell r="D1429" t="str">
            <v>15.77</v>
          </cell>
          <cell r="E1429" t="str">
            <v>14.83</v>
          </cell>
          <cell r="F1429" t="str">
            <v>30.60</v>
          </cell>
        </row>
        <row r="1430">
          <cell r="A1430" t="str">
            <v>380400</v>
          </cell>
          <cell r="B1430" t="str">
            <v>Eletroduto em  ferro galvanizado - medio</v>
          </cell>
        </row>
        <row r="1431">
          <cell r="A1431" t="str">
            <v>380402</v>
          </cell>
          <cell r="B1431" t="str">
            <v>Eletroduto de ferro galvanizado medio de 1/2" - com acessorios</v>
          </cell>
          <cell r="C1431" t="str">
            <v>m</v>
          </cell>
          <cell r="D1431" t="str">
            <v>1.52</v>
          </cell>
          <cell r="E1431" t="str">
            <v>3.37</v>
          </cell>
          <cell r="F1431" t="str">
            <v>4.89</v>
          </cell>
        </row>
        <row r="1432">
          <cell r="A1432" t="str">
            <v>380404</v>
          </cell>
          <cell r="B1432" t="str">
            <v>Eletroduto de ferro galvanizado medio de 3/4" - com acessorios</v>
          </cell>
          <cell r="C1432" t="str">
            <v>m</v>
          </cell>
          <cell r="D1432" t="str">
            <v>2.58</v>
          </cell>
          <cell r="E1432" t="str">
            <v>4.03</v>
          </cell>
          <cell r="F1432" t="str">
            <v>6.61</v>
          </cell>
        </row>
        <row r="1433">
          <cell r="A1433" t="str">
            <v>380406</v>
          </cell>
          <cell r="B1433" t="str">
            <v>Eletroduto de ferro galvanizado medio de 1" - com acessorios</v>
          </cell>
          <cell r="C1433" t="str">
            <v>m</v>
          </cell>
          <cell r="D1433" t="str">
            <v>4.86</v>
          </cell>
          <cell r="E1433" t="str">
            <v>4.70</v>
          </cell>
          <cell r="F1433" t="str">
            <v>9.56</v>
          </cell>
        </row>
        <row r="1434">
          <cell r="A1434" t="str">
            <v>380408</v>
          </cell>
          <cell r="B1434" t="str">
            <v>Eletroduto de ferro galvanizado medio de 1.1/4" - com acessorios</v>
          </cell>
          <cell r="C1434" t="str">
            <v>m</v>
          </cell>
          <cell r="D1434" t="str">
            <v>4.92</v>
          </cell>
          <cell r="E1434" t="str">
            <v>5.38</v>
          </cell>
          <cell r="F1434" t="str">
            <v>10.30</v>
          </cell>
        </row>
        <row r="1435">
          <cell r="A1435" t="str">
            <v>380410</v>
          </cell>
          <cell r="B1435" t="str">
            <v>Eletroduto de ferro galvanizado medio de 1.1/2" - com acessorios</v>
          </cell>
          <cell r="C1435" t="str">
            <v>m</v>
          </cell>
          <cell r="D1435" t="str">
            <v>4.36</v>
          </cell>
          <cell r="E1435" t="str">
            <v>6.04</v>
          </cell>
          <cell r="F1435" t="str">
            <v>10.40</v>
          </cell>
        </row>
        <row r="1436">
          <cell r="A1436" t="str">
            <v>380412</v>
          </cell>
          <cell r="B1436" t="str">
            <v>Eletroduto de ferro galvanizado medio de 2" - com acessorios</v>
          </cell>
          <cell r="C1436" t="str">
            <v>m</v>
          </cell>
          <cell r="D1436" t="str">
            <v>7.52</v>
          </cell>
          <cell r="E1436" t="str">
            <v>6.75</v>
          </cell>
          <cell r="F1436" t="str">
            <v>14.27</v>
          </cell>
        </row>
        <row r="1437">
          <cell r="A1437" t="str">
            <v>380414</v>
          </cell>
          <cell r="B1437" t="str">
            <v>Eletroduto de ferro galvanizado medio de 2.1/2"  - com acessorios</v>
          </cell>
          <cell r="C1437" t="str">
            <v>m</v>
          </cell>
          <cell r="D1437" t="str">
            <v>10.76</v>
          </cell>
          <cell r="E1437" t="str">
            <v>8.07</v>
          </cell>
          <cell r="F1437" t="str">
            <v>18.83</v>
          </cell>
        </row>
        <row r="1438">
          <cell r="A1438" t="str">
            <v>380416</v>
          </cell>
          <cell r="B1438" t="str">
            <v>Eletroduto de ferro galvanizado medio de 3" - com acessorios</v>
          </cell>
          <cell r="C1438" t="str">
            <v>m</v>
          </cell>
          <cell r="D1438" t="str">
            <v>18.25</v>
          </cell>
          <cell r="E1438" t="str">
            <v>10.13</v>
          </cell>
          <cell r="F1438" t="str">
            <v>28.38</v>
          </cell>
        </row>
        <row r="1439">
          <cell r="A1439" t="str">
            <v>380418</v>
          </cell>
          <cell r="B1439" t="str">
            <v>Eletroduto de ferro galvanizado medio de 4" - com acessorios</v>
          </cell>
          <cell r="C1439" t="str">
            <v>m</v>
          </cell>
          <cell r="D1439" t="str">
            <v>20.28</v>
          </cell>
          <cell r="E1439" t="str">
            <v>12.13</v>
          </cell>
          <cell r="F1439" t="str">
            <v>32.41</v>
          </cell>
        </row>
        <row r="1440">
          <cell r="A1440" t="str">
            <v>380500</v>
          </cell>
          <cell r="B1440" t="str">
            <v>Eletroduto em  ferro galvanizado - pesado</v>
          </cell>
        </row>
        <row r="1441">
          <cell r="A1441" t="str">
            <v>380502</v>
          </cell>
          <cell r="B1441" t="str">
            <v>Eletroduto de ferro galvanizado pesado de 1/2" - com acessorios</v>
          </cell>
          <cell r="C1441" t="str">
            <v>m</v>
          </cell>
          <cell r="D1441" t="str">
            <v>1.75</v>
          </cell>
          <cell r="E1441" t="str">
            <v>3.37</v>
          </cell>
          <cell r="F1441" t="str">
            <v>5.12</v>
          </cell>
        </row>
        <row r="1442">
          <cell r="A1442" t="str">
            <v>380504</v>
          </cell>
          <cell r="B1442" t="str">
            <v>Eletroduto de ferro galvanizado pesado de 3/4" - com acessorios</v>
          </cell>
          <cell r="C1442" t="str">
            <v>m</v>
          </cell>
          <cell r="D1442" t="str">
            <v>2.29</v>
          </cell>
          <cell r="E1442" t="str">
            <v>4.03</v>
          </cell>
          <cell r="F1442" t="str">
            <v>6.32</v>
          </cell>
        </row>
        <row r="1443">
          <cell r="A1443" t="str">
            <v>380506</v>
          </cell>
          <cell r="B1443" t="str">
            <v>Eletroduto de ferro galvanizado pesado de 1" - com acessorios</v>
          </cell>
          <cell r="C1443" t="str">
            <v>m</v>
          </cell>
          <cell r="D1443" t="str">
            <v>2.82</v>
          </cell>
          <cell r="E1443" t="str">
            <v>4.70</v>
          </cell>
          <cell r="F1443" t="str">
            <v>7.52</v>
          </cell>
        </row>
        <row r="1444">
          <cell r="A1444" t="str">
            <v>380509</v>
          </cell>
          <cell r="B1444" t="str">
            <v>Eletroduto de ferro galvanizado pesado de 1 1/4" - com acessorios</v>
          </cell>
          <cell r="C1444" t="str">
            <v>m</v>
          </cell>
          <cell r="D1444" t="str">
            <v>4.89</v>
          </cell>
          <cell r="E1444" t="str">
            <v>5.38</v>
          </cell>
          <cell r="F1444" t="str">
            <v>10.27</v>
          </cell>
        </row>
        <row r="1445">
          <cell r="A1445" t="str">
            <v>380510</v>
          </cell>
          <cell r="B1445" t="str">
            <v>Eletroduto de ferro galvanizado pesado de 1.1/2" - com acessorios</v>
          </cell>
          <cell r="C1445" t="str">
            <v>m</v>
          </cell>
          <cell r="D1445" t="str">
            <v>5.31</v>
          </cell>
          <cell r="E1445" t="str">
            <v>6.04</v>
          </cell>
          <cell r="F1445" t="str">
            <v>11.35</v>
          </cell>
        </row>
        <row r="1446">
          <cell r="A1446" t="str">
            <v>380512</v>
          </cell>
          <cell r="B1446" t="str">
            <v>Eletroduto de ferro galvanizado pesado de 2" - com acessorios</v>
          </cell>
          <cell r="C1446" t="str">
            <v>m</v>
          </cell>
          <cell r="D1446" t="str">
            <v>6.75</v>
          </cell>
          <cell r="E1446" t="str">
            <v>6.75</v>
          </cell>
          <cell r="F1446" t="str">
            <v>13.50</v>
          </cell>
        </row>
        <row r="1447">
          <cell r="A1447" t="str">
            <v>380514</v>
          </cell>
          <cell r="B1447" t="str">
            <v>Eletroduto de ferro galvanizado pesado de 2.1/2"  - com acessorios</v>
          </cell>
          <cell r="C1447" t="str">
            <v>m</v>
          </cell>
          <cell r="D1447" t="str">
            <v>11.57</v>
          </cell>
          <cell r="E1447" t="str">
            <v>8.07</v>
          </cell>
          <cell r="F1447" t="str">
            <v>19.64</v>
          </cell>
        </row>
        <row r="1448">
          <cell r="A1448" t="str">
            <v>380516</v>
          </cell>
          <cell r="B1448" t="str">
            <v>Eletroduto de ferro galvanizado pesado de 3" - com acessorios</v>
          </cell>
          <cell r="C1448" t="str">
            <v>m</v>
          </cell>
          <cell r="D1448" t="str">
            <v>14.01</v>
          </cell>
          <cell r="E1448" t="str">
            <v>10.13</v>
          </cell>
          <cell r="F1448" t="str">
            <v>24.14</v>
          </cell>
        </row>
        <row r="1449">
          <cell r="A1449" t="str">
            <v>380518</v>
          </cell>
          <cell r="B1449" t="str">
            <v>Eletroduto de ferro galvanizado pesado de 4" - com acessorios</v>
          </cell>
          <cell r="C1449" t="str">
            <v>m</v>
          </cell>
          <cell r="D1449" t="str">
            <v>17.17</v>
          </cell>
          <cell r="E1449" t="str">
            <v>13.50</v>
          </cell>
          <cell r="F1449" t="str">
            <v>30.67</v>
          </cell>
        </row>
        <row r="1450">
          <cell r="A1450" t="str">
            <v>380600</v>
          </cell>
          <cell r="B1450" t="str">
            <v>Eletroduto em  ferro galvanizado a quente - pesado</v>
          </cell>
        </row>
        <row r="1451">
          <cell r="A1451" t="str">
            <v>380602</v>
          </cell>
          <cell r="B1451" t="str">
            <v>Eletroduto de ferro galvanizado a quente pesado de 1/2" - com acessorios</v>
          </cell>
          <cell r="C1451" t="str">
            <v>m</v>
          </cell>
          <cell r="D1451" t="str">
            <v>2.41</v>
          </cell>
          <cell r="E1451" t="str">
            <v>3.37</v>
          </cell>
          <cell r="F1451" t="str">
            <v>5.78</v>
          </cell>
        </row>
        <row r="1452">
          <cell r="A1452" t="str">
            <v>380604</v>
          </cell>
          <cell r="B1452" t="str">
            <v>Eletroduto de ferro galvanizado a quente pesado de 3/4" - com acessorios</v>
          </cell>
          <cell r="C1452" t="str">
            <v>m</v>
          </cell>
          <cell r="D1452" t="str">
            <v>2.95</v>
          </cell>
          <cell r="E1452" t="str">
            <v>4.03</v>
          </cell>
          <cell r="F1452" t="str">
            <v>6.98</v>
          </cell>
        </row>
        <row r="1453">
          <cell r="A1453" t="str">
            <v>380606</v>
          </cell>
          <cell r="B1453" t="str">
            <v>Eletroduto de ferro galvanizado a quente pesado de 1" - com acessorios</v>
          </cell>
          <cell r="C1453" t="str">
            <v>m</v>
          </cell>
          <cell r="D1453" t="str">
            <v>3.51</v>
          </cell>
          <cell r="E1453" t="str">
            <v>4.70</v>
          </cell>
          <cell r="F1453" t="str">
            <v>8.21</v>
          </cell>
        </row>
        <row r="1454">
          <cell r="A1454" t="str">
            <v>380608</v>
          </cell>
          <cell r="B1454" t="str">
            <v>Eletroduto de ferro galvanizado a quente pesado de 1.1/4" - com acessorios</v>
          </cell>
          <cell r="C1454" t="str">
            <v>m</v>
          </cell>
          <cell r="D1454" t="str">
            <v>5.75</v>
          </cell>
          <cell r="E1454" t="str">
            <v>5.38</v>
          </cell>
          <cell r="F1454" t="str">
            <v>11.13</v>
          </cell>
        </row>
        <row r="1455">
          <cell r="A1455" t="str">
            <v>380610</v>
          </cell>
          <cell r="B1455" t="str">
            <v>Eletroduto de ferro galvanizado a quente pesado de 1.1/2" - com acessorios</v>
          </cell>
          <cell r="C1455" t="str">
            <v>m</v>
          </cell>
          <cell r="D1455" t="str">
            <v>6.32</v>
          </cell>
          <cell r="E1455" t="str">
            <v>6.04</v>
          </cell>
          <cell r="F1455" t="str">
            <v>12.36</v>
          </cell>
        </row>
        <row r="1456">
          <cell r="A1456" t="str">
            <v>380612</v>
          </cell>
          <cell r="B1456" t="str">
            <v>Eletroduto de ferro galvanizado a quente pesado de 2" - com acessorios</v>
          </cell>
          <cell r="C1456" t="str">
            <v>m</v>
          </cell>
          <cell r="D1456" t="str">
            <v>8.36</v>
          </cell>
          <cell r="E1456" t="str">
            <v>6.75</v>
          </cell>
          <cell r="F1456" t="str">
            <v>15.11</v>
          </cell>
        </row>
        <row r="1457">
          <cell r="A1457" t="str">
            <v>380614</v>
          </cell>
          <cell r="B1457" t="str">
            <v>Eletroduto de ferro galvanizado a quente pesado de 2.1/2"  - com acessorios</v>
          </cell>
          <cell r="C1457" t="str">
            <v>m</v>
          </cell>
          <cell r="D1457" t="str">
            <v>12.99</v>
          </cell>
          <cell r="E1457" t="str">
            <v>8.07</v>
          </cell>
          <cell r="F1457" t="str">
            <v>21.06</v>
          </cell>
        </row>
        <row r="1458">
          <cell r="A1458" t="str">
            <v>380616</v>
          </cell>
          <cell r="B1458" t="str">
            <v>Eletroduto de ferro galvanizado a quente pesado de 3" - com acessorios</v>
          </cell>
          <cell r="C1458" t="str">
            <v>m</v>
          </cell>
          <cell r="D1458" t="str">
            <v>15.73</v>
          </cell>
          <cell r="E1458" t="str">
            <v>10.13</v>
          </cell>
          <cell r="F1458" t="str">
            <v>25.86</v>
          </cell>
        </row>
        <row r="1459">
          <cell r="A1459" t="str">
            <v>380618</v>
          </cell>
          <cell r="B1459" t="str">
            <v>Eletroduto de ferro galvanizado a quente pesado de 4" - com acessorios</v>
          </cell>
          <cell r="C1459" t="str">
            <v>m</v>
          </cell>
          <cell r="D1459" t="str">
            <v>19.30</v>
          </cell>
          <cell r="E1459" t="str">
            <v>13.50</v>
          </cell>
          <cell r="F1459" t="str">
            <v>32.80</v>
          </cell>
        </row>
        <row r="1460">
          <cell r="A1460" t="str">
            <v>380700</v>
          </cell>
          <cell r="B1460" t="str">
            <v>Perfilados e acessorios</v>
          </cell>
        </row>
        <row r="1461">
          <cell r="A1461" t="str">
            <v>380702</v>
          </cell>
          <cell r="B1461" t="str">
            <v>Abracaderia "D" nas dimensoes de eletrod. 3/4",1",1.1/4",1.1/2",2",2.1/2" e 3"</v>
          </cell>
          <cell r="C1461" t="str">
            <v>un</v>
          </cell>
          <cell r="D1461" t="str">
            <v>0.38</v>
          </cell>
          <cell r="E1461" t="str">
            <v>0.30</v>
          </cell>
          <cell r="F1461" t="str">
            <v>0.68</v>
          </cell>
        </row>
        <row r="1462">
          <cell r="A1462" t="str">
            <v>380704</v>
          </cell>
          <cell r="B1462" t="str">
            <v>Abracadeira "U" p/perf. nas dimen.de eletrod. 3/4",1",1.1/4",1.1/2",2",2.1/2" e 3"</v>
          </cell>
          <cell r="C1462" t="str">
            <v>un</v>
          </cell>
          <cell r="D1462" t="str">
            <v>0.28</v>
          </cell>
          <cell r="E1462" t="str">
            <v>0.30</v>
          </cell>
          <cell r="F1462" t="str">
            <v>0.58</v>
          </cell>
        </row>
        <row r="1463">
          <cell r="A1463" t="str">
            <v>380706</v>
          </cell>
          <cell r="B1463" t="str">
            <v>Abracadeira unha nas dimensoes de eletrod. 3/4",1",1.1/4",1.1/2",2",2.1/2" e 3"</v>
          </cell>
          <cell r="C1463" t="str">
            <v>un</v>
          </cell>
          <cell r="D1463" t="str">
            <v>0.29</v>
          </cell>
          <cell r="E1463" t="str">
            <v>0.66</v>
          </cell>
          <cell r="F1463" t="str">
            <v>0.95</v>
          </cell>
        </row>
        <row r="1464">
          <cell r="A1464" t="str">
            <v>380708</v>
          </cell>
          <cell r="B1464" t="str">
            <v>Cantoneira tipo "ZZ" de diam 3/8"</v>
          </cell>
          <cell r="C1464" t="str">
            <v>un</v>
          </cell>
          <cell r="D1464" t="str">
            <v>0.55</v>
          </cell>
          <cell r="E1464" t="str">
            <v>1.32</v>
          </cell>
          <cell r="F1464" t="str">
            <v>1.87</v>
          </cell>
        </row>
        <row r="1465">
          <cell r="A1465" t="str">
            <v>380710</v>
          </cell>
          <cell r="B1465" t="str">
            <v>Perfilado perfurado 38x38mm em  aco galvanizado, chapa No. 14 msg</v>
          </cell>
          <cell r="C1465" t="str">
            <v>m</v>
          </cell>
          <cell r="D1465" t="str">
            <v>3.17</v>
          </cell>
          <cell r="E1465" t="str">
            <v>10.79</v>
          </cell>
          <cell r="F1465" t="str">
            <v>13.96</v>
          </cell>
        </row>
        <row r="1466">
          <cell r="A1466" t="str">
            <v>380712</v>
          </cell>
          <cell r="B1466" t="str">
            <v>Saida final,  diam 3/4"</v>
          </cell>
          <cell r="C1466" t="str">
            <v>un</v>
          </cell>
          <cell r="D1466" t="str">
            <v>0.20</v>
          </cell>
          <cell r="E1466" t="str">
            <v>0.99</v>
          </cell>
          <cell r="F1466" t="str">
            <v>1.19</v>
          </cell>
        </row>
        <row r="1467">
          <cell r="A1467" t="str">
            <v>380714</v>
          </cell>
          <cell r="B1467" t="str">
            <v>Saida superior,  diam 3/4"</v>
          </cell>
          <cell r="C1467" t="str">
            <v>un</v>
          </cell>
          <cell r="D1467" t="str">
            <v>0.37</v>
          </cell>
          <cell r="E1467" t="str">
            <v>0.99</v>
          </cell>
          <cell r="F1467" t="str">
            <v>1.36</v>
          </cell>
        </row>
        <row r="1468">
          <cell r="A1468" t="str">
            <v>380716</v>
          </cell>
          <cell r="B1468" t="str">
            <v>Sapata rapida de 4 furos</v>
          </cell>
          <cell r="C1468" t="str">
            <v>un</v>
          </cell>
          <cell r="D1468" t="str">
            <v>2.28</v>
          </cell>
          <cell r="E1468" t="str">
            <v>2.00</v>
          </cell>
          <cell r="F1468" t="str">
            <v>4.28</v>
          </cell>
        </row>
        <row r="1469">
          <cell r="A1469" t="str">
            <v>380718</v>
          </cell>
          <cell r="B1469" t="str">
            <v>Suspensao para perfilado de diam 3/8" (gancho)</v>
          </cell>
          <cell r="C1469" t="str">
            <v>un</v>
          </cell>
          <cell r="D1469" t="str">
            <v>0.50</v>
          </cell>
          <cell r="E1469" t="str">
            <v>1.32</v>
          </cell>
          <cell r="F1469" t="str">
            <v>1.82</v>
          </cell>
        </row>
        <row r="1470">
          <cell r="A1470" t="str">
            <v>380720</v>
          </cell>
          <cell r="B1470" t="str">
            <v>Vergalhao com rosca, porca e arruela de diam 3/8" (tirante)</v>
          </cell>
          <cell r="C1470" t="str">
            <v>m</v>
          </cell>
          <cell r="D1470" t="str">
            <v>3.30</v>
          </cell>
          <cell r="E1470" t="str">
            <v>0.94</v>
          </cell>
          <cell r="F1470" t="str">
            <v>4.24</v>
          </cell>
        </row>
        <row r="1471">
          <cell r="A1471" t="str">
            <v>380800</v>
          </cell>
          <cell r="B1471" t="str">
            <v>Caixas de derivacao para perfilados</v>
          </cell>
        </row>
        <row r="1472">
          <cell r="A1472" t="str">
            <v>380802</v>
          </cell>
          <cell r="B1472" t="str">
            <v>Caixa de derivacao "C" para perfilado</v>
          </cell>
          <cell r="C1472" t="str">
            <v>un</v>
          </cell>
          <cell r="D1472" t="str">
            <v>2.10</v>
          </cell>
          <cell r="E1472" t="str">
            <v>8.76</v>
          </cell>
          <cell r="F1472" t="str">
            <v>10.86</v>
          </cell>
        </row>
        <row r="1473">
          <cell r="A1473" t="str">
            <v>380804</v>
          </cell>
          <cell r="B1473" t="str">
            <v>Caixa de derivacao "X" para perfilado</v>
          </cell>
          <cell r="C1473" t="str">
            <v>un</v>
          </cell>
          <cell r="D1473" t="str">
            <v>2.50</v>
          </cell>
          <cell r="E1473" t="str">
            <v>8.76</v>
          </cell>
          <cell r="F1473" t="str">
            <v>11.26</v>
          </cell>
        </row>
        <row r="1474">
          <cell r="A1474" t="str">
            <v>380900</v>
          </cell>
          <cell r="B1474" t="str">
            <v>Eletrocalhas e acessorios</v>
          </cell>
        </row>
        <row r="1475">
          <cell r="A1475" t="str">
            <v>380905</v>
          </cell>
          <cell r="B1475" t="str">
            <v>Cotovelo para eletrocalha em chapa No. 18msg (300x50)mm</v>
          </cell>
          <cell r="C1475" t="str">
            <v>un</v>
          </cell>
          <cell r="D1475" t="str">
            <v>20.61</v>
          </cell>
          <cell r="E1475" t="str">
            <v>6.04</v>
          </cell>
          <cell r="F1475" t="str">
            <v>26.65</v>
          </cell>
        </row>
        <row r="1476">
          <cell r="A1476" t="str">
            <v>380906</v>
          </cell>
          <cell r="B1476" t="str">
            <v>Tampa para cotovelo reto em chapa No. 18msg (300x50)mm</v>
          </cell>
          <cell r="C1476" t="str">
            <v>un</v>
          </cell>
          <cell r="D1476" t="str">
            <v>7.08</v>
          </cell>
          <cell r="E1476" t="str">
            <v>1.67</v>
          </cell>
          <cell r="F1476" t="str">
            <v>8.75</v>
          </cell>
        </row>
        <row r="1477">
          <cell r="A1477" t="str">
            <v>380907</v>
          </cell>
          <cell r="B1477" t="str">
            <v>Curva vertical para eletrocalha de 45o. em chapa No. 18msg (300x50)mm</v>
          </cell>
          <cell r="C1477" t="str">
            <v>un</v>
          </cell>
          <cell r="D1477" t="str">
            <v>15.25</v>
          </cell>
          <cell r="E1477" t="str">
            <v>6.75</v>
          </cell>
          <cell r="F1477" t="str">
            <v>22.00</v>
          </cell>
        </row>
        <row r="1478">
          <cell r="A1478" t="str">
            <v>380908</v>
          </cell>
          <cell r="B1478" t="str">
            <v>Curva horizontal para eletrocalha de 45o. em chapa No. 18msg (300x50)mm</v>
          </cell>
          <cell r="C1478" t="str">
            <v>un</v>
          </cell>
          <cell r="D1478" t="str">
            <v>14.14</v>
          </cell>
          <cell r="E1478" t="str">
            <v>6.75</v>
          </cell>
          <cell r="F1478" t="str">
            <v>20.89</v>
          </cell>
        </row>
        <row r="1479">
          <cell r="A1479" t="str">
            <v>380909</v>
          </cell>
          <cell r="B1479" t="str">
            <v>Tampa para curva de 45o.</v>
          </cell>
          <cell r="C1479" t="str">
            <v>un</v>
          </cell>
          <cell r="D1479" t="str">
            <v>5.66</v>
          </cell>
          <cell r="E1479" t="str">
            <v>1.67</v>
          </cell>
          <cell r="F1479" t="str">
            <v>7.33</v>
          </cell>
        </row>
        <row r="1480">
          <cell r="A1480" t="str">
            <v>380910</v>
          </cell>
          <cell r="B1480" t="str">
            <v>Curva vertical para eletroduto de 90o. em chapa No. 18msg (300x50)mm</v>
          </cell>
          <cell r="C1480" t="str">
            <v>un</v>
          </cell>
          <cell r="D1480" t="str">
            <v>19.06</v>
          </cell>
          <cell r="E1480" t="str">
            <v>6.75</v>
          </cell>
          <cell r="F1480" t="str">
            <v>25.81</v>
          </cell>
        </row>
        <row r="1481">
          <cell r="A1481" t="str">
            <v>380911</v>
          </cell>
          <cell r="B1481" t="str">
            <v>Curva horizontal para eletrocalha de 90o. em chapa No. 18msg (300x50)mm</v>
          </cell>
          <cell r="C1481" t="str">
            <v>un</v>
          </cell>
          <cell r="D1481" t="str">
            <v>17.67</v>
          </cell>
          <cell r="E1481" t="str">
            <v>6.75</v>
          </cell>
          <cell r="F1481" t="str">
            <v>24.42</v>
          </cell>
        </row>
        <row r="1482">
          <cell r="A1482" t="str">
            <v>380912</v>
          </cell>
          <cell r="B1482" t="str">
            <v>Tampa para curva vertical de 90o. em chapa No. 18msg (300x50)mm</v>
          </cell>
          <cell r="C1482" t="str">
            <v>un</v>
          </cell>
          <cell r="D1482" t="str">
            <v>7.08</v>
          </cell>
          <cell r="E1482" t="str">
            <v>1.67</v>
          </cell>
          <cell r="F1482" t="str">
            <v>8.75</v>
          </cell>
        </row>
        <row r="1483">
          <cell r="A1483" t="str">
            <v>380913</v>
          </cell>
          <cell r="B1483" t="str">
            <v>Cruzeta reta para eletrocalha em chapa No. 18msg (300x50)mm</v>
          </cell>
          <cell r="C1483" t="str">
            <v>un</v>
          </cell>
          <cell r="D1483" t="str">
            <v>27.57</v>
          </cell>
          <cell r="E1483" t="str">
            <v>6.75</v>
          </cell>
          <cell r="F1483" t="str">
            <v>34.32</v>
          </cell>
        </row>
        <row r="1484">
          <cell r="A1484" t="str">
            <v>380914</v>
          </cell>
          <cell r="B1484" t="str">
            <v>Tampa para cruzeta reta em chapa No. 18msg (300x50)mm</v>
          </cell>
          <cell r="C1484" t="str">
            <v>un</v>
          </cell>
          <cell r="D1484" t="str">
            <v>8.77</v>
          </cell>
          <cell r="E1484" t="str">
            <v>1.67</v>
          </cell>
          <cell r="F1484" t="str">
            <v>10.44</v>
          </cell>
        </row>
        <row r="1485">
          <cell r="A1485" t="str">
            <v>380915</v>
          </cell>
          <cell r="B1485" t="str">
            <v>Cruzeta horizontal para eletrocalha de 90o. em chapa No. 18msg (300x50)mm</v>
          </cell>
          <cell r="C1485" t="str">
            <v>un</v>
          </cell>
          <cell r="D1485" t="str">
            <v>31.13</v>
          </cell>
          <cell r="E1485" t="str">
            <v>6.75</v>
          </cell>
          <cell r="F1485" t="str">
            <v>37.88</v>
          </cell>
        </row>
        <row r="1486">
          <cell r="A1486" t="str">
            <v>380916</v>
          </cell>
          <cell r="B1486" t="str">
            <v>Tampa para cruzeta de 90o. em chapa No. 18msg (300x50)mm</v>
          </cell>
          <cell r="C1486" t="str">
            <v>un</v>
          </cell>
          <cell r="D1486" t="str">
            <v>9.24</v>
          </cell>
          <cell r="E1486" t="str">
            <v>1.67</v>
          </cell>
          <cell r="F1486" t="str">
            <v>10.91</v>
          </cell>
        </row>
        <row r="1487">
          <cell r="A1487" t="str">
            <v>380917</v>
          </cell>
          <cell r="B1487" t="str">
            <v>Reducao para eletrocalha em chapa No. 18msg (300x50)mm</v>
          </cell>
          <cell r="C1487" t="str">
            <v>un</v>
          </cell>
          <cell r="D1487" t="str">
            <v>19.05</v>
          </cell>
          <cell r="E1487" t="str">
            <v>4.70</v>
          </cell>
          <cell r="F1487" t="str">
            <v>23.75</v>
          </cell>
        </row>
        <row r="1488">
          <cell r="A1488" t="str">
            <v>380918</v>
          </cell>
          <cell r="B1488" t="str">
            <v>Tampa para reducao em chapa No. 18msg</v>
          </cell>
          <cell r="C1488" t="str">
            <v>un</v>
          </cell>
          <cell r="D1488" t="str">
            <v>7.07</v>
          </cell>
          <cell r="E1488" t="str">
            <v>1.67</v>
          </cell>
          <cell r="F1488" t="str">
            <v>8.74</v>
          </cell>
        </row>
        <row r="1489">
          <cell r="A1489" t="str">
            <v>380919</v>
          </cell>
          <cell r="B1489" t="str">
            <v>Te para eletrocalha em chapa No. 18msg (300x50)mm</v>
          </cell>
          <cell r="C1489" t="str">
            <v>un</v>
          </cell>
          <cell r="D1489" t="str">
            <v>23.62</v>
          </cell>
          <cell r="E1489" t="str">
            <v>5.38</v>
          </cell>
          <cell r="F1489" t="str">
            <v>29.00</v>
          </cell>
        </row>
        <row r="1490">
          <cell r="A1490" t="str">
            <v>380920</v>
          </cell>
          <cell r="B1490" t="str">
            <v>Tampa para te em chapa No. 18msg (300x50)mm</v>
          </cell>
          <cell r="C1490" t="str">
            <v>un</v>
          </cell>
          <cell r="D1490" t="str">
            <v>12.05</v>
          </cell>
          <cell r="E1490" t="str">
            <v>2.33</v>
          </cell>
          <cell r="F1490" t="str">
            <v>14.38</v>
          </cell>
        </row>
        <row r="1491">
          <cell r="A1491" t="str">
            <v>380921</v>
          </cell>
          <cell r="B1491" t="str">
            <v>Terminal de fechamento para eletrocalha (300x50)mm</v>
          </cell>
          <cell r="C1491" t="str">
            <v>un</v>
          </cell>
          <cell r="D1491" t="str">
            <v>2.77</v>
          </cell>
          <cell r="E1491" t="str">
            <v>3.37</v>
          </cell>
          <cell r="F1491" t="str">
            <v>6.14</v>
          </cell>
        </row>
        <row r="1492">
          <cell r="A1492" t="str">
            <v>390000</v>
          </cell>
          <cell r="B1492" t="str">
            <v>Eletrica, condutores/enfiacao</v>
          </cell>
        </row>
        <row r="1493">
          <cell r="A1493" t="str">
            <v>390100</v>
          </cell>
          <cell r="B1493" t="str">
            <v>Fios de cobre em  PVC - 750 V de isolacao 70o. C</v>
          </cell>
        </row>
        <row r="1494">
          <cell r="A1494" t="str">
            <v>390102</v>
          </cell>
          <cell r="B1494" t="str">
            <v>Fio de cobre em  PVC No. 1,5 mm2 - 750 V de isolacao 70o.C</v>
          </cell>
          <cell r="C1494" t="str">
            <v>m</v>
          </cell>
          <cell r="D1494" t="str">
            <v>0.11</v>
          </cell>
          <cell r="E1494" t="str">
            <v>0.24</v>
          </cell>
          <cell r="F1494" t="str">
            <v>0.35</v>
          </cell>
        </row>
        <row r="1495">
          <cell r="A1495" t="str">
            <v>390103</v>
          </cell>
          <cell r="B1495" t="str">
            <v>Fio de cobre em  PVC No. 2,5 mm2 - 750 V de isolacao 70o.C</v>
          </cell>
          <cell r="C1495" t="str">
            <v>m</v>
          </cell>
          <cell r="D1495" t="str">
            <v>0.19</v>
          </cell>
          <cell r="E1495" t="str">
            <v>0.30</v>
          </cell>
          <cell r="F1495" t="str">
            <v>0.49</v>
          </cell>
        </row>
        <row r="1496">
          <cell r="A1496" t="str">
            <v>390104</v>
          </cell>
          <cell r="B1496" t="str">
            <v>Fio de cobre em  PVC No. 4,0 mm2 - 750 V de isolacao 70o.C</v>
          </cell>
          <cell r="C1496" t="str">
            <v>m</v>
          </cell>
          <cell r="D1496" t="str">
            <v>0.29</v>
          </cell>
          <cell r="E1496" t="str">
            <v>0.35</v>
          </cell>
          <cell r="F1496" t="str">
            <v>0.64</v>
          </cell>
        </row>
        <row r="1497">
          <cell r="A1497" t="str">
            <v>390105</v>
          </cell>
          <cell r="B1497" t="str">
            <v>Fio de cobre em  PVC No. 6,0 mm2 - 750 V de isolacao 70o.C</v>
          </cell>
          <cell r="C1497" t="str">
            <v>m</v>
          </cell>
          <cell r="D1497" t="str">
            <v>0.42</v>
          </cell>
          <cell r="E1497" t="str">
            <v>0.37</v>
          </cell>
          <cell r="F1497" t="str">
            <v>0.79</v>
          </cell>
        </row>
        <row r="1498">
          <cell r="A1498" t="str">
            <v>390106</v>
          </cell>
          <cell r="B1498" t="str">
            <v>Fio de cobre em  PVC No. 10,0 mm2 - 750 V de isolacao 70o.C</v>
          </cell>
          <cell r="C1498" t="str">
            <v>m</v>
          </cell>
          <cell r="D1498" t="str">
            <v>0.76</v>
          </cell>
          <cell r="E1498" t="str">
            <v>0.57</v>
          </cell>
          <cell r="F1498" t="str">
            <v>1.33</v>
          </cell>
        </row>
        <row r="1499">
          <cell r="A1499" t="str">
            <v>390200</v>
          </cell>
          <cell r="B1499" t="str">
            <v>Cabo de cobre em  PVC - 750 V de isolacao 70o. C</v>
          </cell>
        </row>
        <row r="1500">
          <cell r="A1500" t="str">
            <v>390203</v>
          </cell>
          <cell r="B1500" t="str">
            <v>Cabo de cobre em  PVC No. 6,0 mm2 - 750 V de isolacao 70o.C</v>
          </cell>
          <cell r="C1500" t="str">
            <v>m</v>
          </cell>
          <cell r="D1500" t="str">
            <v>1.08</v>
          </cell>
          <cell r="E1500" t="str">
            <v>0.66</v>
          </cell>
          <cell r="F1500" t="str">
            <v>1.74</v>
          </cell>
        </row>
        <row r="1501">
          <cell r="A1501" t="str">
            <v>390204</v>
          </cell>
          <cell r="B1501" t="str">
            <v>Cabo de cobre em  PVC No. 10,0 mm2 - 750 V de isolacao 70o.C</v>
          </cell>
          <cell r="C1501" t="str">
            <v>m</v>
          </cell>
          <cell r="D1501" t="str">
            <v>0.99</v>
          </cell>
          <cell r="E1501" t="str">
            <v>0.99</v>
          </cell>
          <cell r="F1501" t="str">
            <v>1.98</v>
          </cell>
        </row>
        <row r="1502">
          <cell r="A1502" t="str">
            <v>390205</v>
          </cell>
          <cell r="B1502" t="str">
            <v>Cabo de cobre em  PVC No. 16,0 mm2 - 750 V de isolacao 70o.C</v>
          </cell>
          <cell r="C1502" t="str">
            <v>m</v>
          </cell>
          <cell r="D1502" t="str">
            <v>1.20</v>
          </cell>
          <cell r="E1502" t="str">
            <v>0.86</v>
          </cell>
          <cell r="F1502" t="str">
            <v>2.06</v>
          </cell>
        </row>
        <row r="1503">
          <cell r="A1503" t="str">
            <v>390206</v>
          </cell>
          <cell r="B1503" t="str">
            <v>Cabo de cobre em  PVC No. 25,0 mm2 - 750 V de isolacao 70o.C</v>
          </cell>
          <cell r="C1503" t="str">
            <v>m</v>
          </cell>
          <cell r="D1503" t="str">
            <v>1.89</v>
          </cell>
          <cell r="E1503" t="str">
            <v>1.67</v>
          </cell>
          <cell r="F1503" t="str">
            <v>3.56</v>
          </cell>
        </row>
        <row r="1504">
          <cell r="A1504" t="str">
            <v>390207</v>
          </cell>
          <cell r="B1504" t="str">
            <v>Cabo de cobre em  PVC No. 35,0 mm2 - 750 V de isolacao 70o.C</v>
          </cell>
          <cell r="C1504" t="str">
            <v>m</v>
          </cell>
          <cell r="D1504" t="str">
            <v>2.57</v>
          </cell>
          <cell r="E1504" t="str">
            <v>2.67</v>
          </cell>
          <cell r="F1504" t="str">
            <v>5.24</v>
          </cell>
        </row>
        <row r="1505">
          <cell r="A1505" t="str">
            <v>390208</v>
          </cell>
          <cell r="B1505" t="str">
            <v>Cabo de cobre em  PVC No. 50,0 mm2 - 750 V de isolacao 70o.C</v>
          </cell>
          <cell r="C1505" t="str">
            <v>m</v>
          </cell>
          <cell r="D1505" t="str">
            <v>3.52</v>
          </cell>
          <cell r="E1505" t="str">
            <v>4.03</v>
          </cell>
          <cell r="F1505" t="str">
            <v>7.55</v>
          </cell>
        </row>
        <row r="1506">
          <cell r="A1506" t="str">
            <v>390209</v>
          </cell>
          <cell r="B1506" t="str">
            <v>Cabo de cobre em  PVC No. 70,0 mm2 - 750 V de isolacao 70o.C</v>
          </cell>
          <cell r="C1506" t="str">
            <v>m</v>
          </cell>
          <cell r="D1506" t="str">
            <v>4.98</v>
          </cell>
          <cell r="E1506" t="str">
            <v>4.70</v>
          </cell>
          <cell r="F1506" t="str">
            <v>9.68</v>
          </cell>
        </row>
        <row r="1507">
          <cell r="A1507" t="str">
            <v>390210</v>
          </cell>
          <cell r="B1507" t="str">
            <v>Cabo de cobre em  PVC No. 95,0 mm2 - 750 V de isolacao 70o.C</v>
          </cell>
          <cell r="C1507" t="str">
            <v>m</v>
          </cell>
          <cell r="D1507" t="str">
            <v>6.76</v>
          </cell>
          <cell r="E1507" t="str">
            <v>7.41</v>
          </cell>
          <cell r="F1507" t="str">
            <v>14.17</v>
          </cell>
        </row>
        <row r="1508">
          <cell r="A1508" t="str">
            <v>390211</v>
          </cell>
          <cell r="B1508" t="str">
            <v>Cabo de cobre em  PVC No. 120,0 mm2 - 750 V de isolacao 70o.C</v>
          </cell>
          <cell r="C1508" t="str">
            <v>m</v>
          </cell>
          <cell r="D1508" t="str">
            <v>8.69</v>
          </cell>
          <cell r="E1508" t="str">
            <v>8.76</v>
          </cell>
          <cell r="F1508" t="str">
            <v>17.45</v>
          </cell>
        </row>
        <row r="1509">
          <cell r="A1509" t="str">
            <v>390212</v>
          </cell>
          <cell r="B1509" t="str">
            <v>Cabo de cobre em  PVC No. 150,0 mm2 - 750 V de isolacao 70o.C</v>
          </cell>
          <cell r="C1509" t="str">
            <v>m</v>
          </cell>
          <cell r="D1509" t="str">
            <v>10.72</v>
          </cell>
          <cell r="E1509" t="str">
            <v>10.13</v>
          </cell>
          <cell r="F1509" t="str">
            <v>20.85</v>
          </cell>
        </row>
        <row r="1510">
          <cell r="A1510" t="str">
            <v>390213</v>
          </cell>
          <cell r="B1510" t="str">
            <v>Cabo de cobre em  PVC No. 185,0 mm2 - 750 V de isolacao 70o.C</v>
          </cell>
          <cell r="C1510" t="str">
            <v>m</v>
          </cell>
          <cell r="D1510" t="str">
            <v>13.37</v>
          </cell>
          <cell r="E1510" t="str">
            <v>12.80</v>
          </cell>
          <cell r="F1510" t="str">
            <v>26.17</v>
          </cell>
        </row>
        <row r="1511">
          <cell r="A1511" t="str">
            <v>390214</v>
          </cell>
          <cell r="B1511" t="str">
            <v>Cabo de cobre em  PVC No. 240,0 mm2 - 750 V de isolacao 70o.C</v>
          </cell>
          <cell r="C1511" t="str">
            <v>m</v>
          </cell>
          <cell r="D1511" t="str">
            <v>17.66</v>
          </cell>
          <cell r="E1511" t="str">
            <v>14.16</v>
          </cell>
          <cell r="F1511" t="str">
            <v>31.82</v>
          </cell>
        </row>
        <row r="1512">
          <cell r="A1512" t="str">
            <v>390215</v>
          </cell>
          <cell r="B1512" t="str">
            <v>Cabo de cobre em  PVC No. 300,0 mm2 - 750 V de isolacao 70o.C</v>
          </cell>
          <cell r="C1512" t="str">
            <v>m</v>
          </cell>
          <cell r="D1512" t="str">
            <v>22.44</v>
          </cell>
          <cell r="E1512" t="str">
            <v>13.50</v>
          </cell>
          <cell r="F1512" t="str">
            <v>35.94</v>
          </cell>
        </row>
        <row r="1513">
          <cell r="A1513" t="str">
            <v>390300</v>
          </cell>
          <cell r="B1513" t="str">
            <v>Cabo de cobre em  PVC - 0.6/1KV de isolacao 70o. C</v>
          </cell>
        </row>
        <row r="1514">
          <cell r="A1514" t="str">
            <v>390302</v>
          </cell>
          <cell r="B1514" t="str">
            <v>Cabo de cobre em  PVC No. 4,0 mm2 - 0,6/1KV de isolacao 70o.C</v>
          </cell>
          <cell r="C1514" t="str">
            <v>m</v>
          </cell>
          <cell r="D1514" t="str">
            <v>0.47</v>
          </cell>
          <cell r="E1514" t="str">
            <v>0.37</v>
          </cell>
          <cell r="F1514" t="str">
            <v>0.84</v>
          </cell>
        </row>
        <row r="1515">
          <cell r="A1515" t="str">
            <v>390303</v>
          </cell>
          <cell r="B1515" t="str">
            <v>Cabo de cobre em  PVC No. 6,0 mm2 - 0,6/1KV de isolacao 70o.C</v>
          </cell>
          <cell r="C1515" t="str">
            <v>m</v>
          </cell>
          <cell r="D1515" t="str">
            <v>0.64</v>
          </cell>
          <cell r="E1515" t="str">
            <v>0.66</v>
          </cell>
          <cell r="F1515" t="str">
            <v>1.30</v>
          </cell>
        </row>
        <row r="1516">
          <cell r="A1516" t="str">
            <v>390304</v>
          </cell>
          <cell r="B1516" t="str">
            <v>Cabo de cobre em  PVC No. 10,0 mm2 - 0,6/1KV de isolacao 70o.C</v>
          </cell>
          <cell r="C1516" t="str">
            <v>m</v>
          </cell>
          <cell r="D1516" t="str">
            <v>0.96</v>
          </cell>
          <cell r="E1516" t="str">
            <v>0.99</v>
          </cell>
          <cell r="F1516" t="str">
            <v>1.95</v>
          </cell>
        </row>
        <row r="1517">
          <cell r="A1517" t="str">
            <v>390305</v>
          </cell>
          <cell r="B1517" t="str">
            <v>Cabo de cobre em  PVC No. 16,0 mm2 - 0,6/1KV de isolacao 70o.C</v>
          </cell>
          <cell r="C1517" t="str">
            <v>m</v>
          </cell>
          <cell r="D1517" t="str">
            <v>1.49</v>
          </cell>
          <cell r="E1517" t="str">
            <v>1.94</v>
          </cell>
          <cell r="F1517" t="str">
            <v>3.43</v>
          </cell>
        </row>
        <row r="1518">
          <cell r="A1518" t="str">
            <v>390306</v>
          </cell>
          <cell r="B1518" t="str">
            <v>Cabo de cobre em  PVC No. 25,0 mm2 - 0,6/1KV de isolacao 70o.C</v>
          </cell>
          <cell r="C1518" t="str">
            <v>m</v>
          </cell>
          <cell r="D1518" t="str">
            <v>2.30</v>
          </cell>
          <cell r="E1518" t="str">
            <v>3.22</v>
          </cell>
          <cell r="F1518" t="str">
            <v>5.52</v>
          </cell>
        </row>
        <row r="1519">
          <cell r="A1519" t="str">
            <v>390307</v>
          </cell>
          <cell r="B1519" t="str">
            <v>Cabo de cobre em  PVC No. 35,0 mm2 - 0,6/1KV de isolacao 70o.C</v>
          </cell>
          <cell r="C1519" t="str">
            <v>m</v>
          </cell>
          <cell r="D1519" t="str">
            <v>3.12</v>
          </cell>
          <cell r="E1519" t="str">
            <v>4.70</v>
          </cell>
          <cell r="F1519" t="str">
            <v>7.82</v>
          </cell>
        </row>
        <row r="1520">
          <cell r="A1520" t="str">
            <v>390308</v>
          </cell>
          <cell r="B1520" t="str">
            <v>Cabo de cobre em  PVC No. 50,0 mm2 - 0,6/1KV de isolacao 70o.C</v>
          </cell>
          <cell r="C1520" t="str">
            <v>m</v>
          </cell>
          <cell r="D1520" t="str">
            <v>4.19</v>
          </cell>
          <cell r="E1520" t="str">
            <v>5.38</v>
          </cell>
          <cell r="F1520" t="str">
            <v>9.57</v>
          </cell>
        </row>
        <row r="1521">
          <cell r="A1521" t="str">
            <v>390309</v>
          </cell>
          <cell r="B1521" t="str">
            <v>Cabo de cobre em  PVC No. 70,0 mm2 - 0,6/1KV de isolacao 70o.C</v>
          </cell>
          <cell r="C1521" t="str">
            <v>m</v>
          </cell>
          <cell r="D1521" t="str">
            <v>5.57</v>
          </cell>
          <cell r="E1521" t="str">
            <v>6.75</v>
          </cell>
          <cell r="F1521" t="str">
            <v>12.32</v>
          </cell>
        </row>
        <row r="1522">
          <cell r="A1522" t="str">
            <v>390310</v>
          </cell>
          <cell r="B1522" t="str">
            <v>Cabo de cobre em  PVC No. 95,0 mm2 - 0,6/1KV de isolacao 70o.C</v>
          </cell>
          <cell r="C1522" t="str">
            <v>m</v>
          </cell>
          <cell r="D1522" t="str">
            <v>9.36</v>
          </cell>
          <cell r="E1522" t="str">
            <v>8.76</v>
          </cell>
          <cell r="F1522" t="str">
            <v>18.12</v>
          </cell>
        </row>
        <row r="1523">
          <cell r="A1523" t="str">
            <v>390311</v>
          </cell>
          <cell r="B1523" t="str">
            <v>Cabo de cobre em  PVC No. 120,0 mm2 - 0,6/1KV de isolacao 70o.C</v>
          </cell>
          <cell r="C1523" t="str">
            <v>m</v>
          </cell>
          <cell r="D1523" t="str">
            <v>10.11</v>
          </cell>
          <cell r="E1523" t="str">
            <v>10.13</v>
          </cell>
          <cell r="F1523" t="str">
            <v>20.24</v>
          </cell>
        </row>
        <row r="1524">
          <cell r="A1524" t="str">
            <v>390312</v>
          </cell>
          <cell r="B1524" t="str">
            <v>Cabo de cobre em  PVC No. 150,0 mm2 - 0,6/1KV de isolacao 70o.C</v>
          </cell>
          <cell r="C1524" t="str">
            <v>m</v>
          </cell>
          <cell r="D1524" t="str">
            <v>12.46</v>
          </cell>
          <cell r="E1524" t="str">
            <v>11.45</v>
          </cell>
          <cell r="F1524" t="str">
            <v>23.91</v>
          </cell>
        </row>
        <row r="1525">
          <cell r="A1525" t="str">
            <v>390313</v>
          </cell>
          <cell r="B1525" t="str">
            <v>Cabo de cobre em  PVC No. 185,0 mm2 - 0,6/1KV de isolacao 70o.C</v>
          </cell>
          <cell r="C1525" t="str">
            <v>m</v>
          </cell>
          <cell r="D1525" t="str">
            <v>15.55</v>
          </cell>
          <cell r="E1525" t="str">
            <v>13.50</v>
          </cell>
          <cell r="F1525" t="str">
            <v>29.05</v>
          </cell>
        </row>
        <row r="1526">
          <cell r="A1526" t="str">
            <v>390314</v>
          </cell>
          <cell r="B1526" t="str">
            <v>Cabo de cobre em  PVC No. 240,0 mm2 - 0,6/1KV de isolacao 70o.C</v>
          </cell>
          <cell r="C1526" t="str">
            <v>m</v>
          </cell>
          <cell r="D1526" t="str">
            <v>20.61</v>
          </cell>
          <cell r="E1526" t="str">
            <v>14.83</v>
          </cell>
          <cell r="F1526" t="str">
            <v>35.44</v>
          </cell>
        </row>
        <row r="1527">
          <cell r="A1527" t="str">
            <v>390315</v>
          </cell>
          <cell r="B1527" t="str">
            <v>Cabo de cobre em  PVC No. 300,0 mm2 - 0,6/1KV de isolacao 70o.C</v>
          </cell>
          <cell r="C1527" t="str">
            <v>m</v>
          </cell>
          <cell r="D1527" t="str">
            <v>27.06</v>
          </cell>
          <cell r="E1527" t="str">
            <v>16.88</v>
          </cell>
          <cell r="F1527" t="str">
            <v>43.94</v>
          </cell>
        </row>
        <row r="1528">
          <cell r="A1528" t="str">
            <v>390400</v>
          </cell>
          <cell r="B1528" t="str">
            <v>Cabo de cobre nu</v>
          </cell>
        </row>
        <row r="1529">
          <cell r="A1529" t="str">
            <v>390405</v>
          </cell>
          <cell r="B1529" t="str">
            <v>Cabo de cobre nu No. 16,0mm2</v>
          </cell>
          <cell r="C1529" t="str">
            <v>m</v>
          </cell>
          <cell r="D1529" t="str">
            <v>1.06</v>
          </cell>
          <cell r="E1529" t="str">
            <v>1.32</v>
          </cell>
          <cell r="F1529" t="str">
            <v>2.38</v>
          </cell>
        </row>
        <row r="1530">
          <cell r="A1530" t="str">
            <v>390406</v>
          </cell>
          <cell r="B1530" t="str">
            <v>Cabo de cobre nu No. 25,0mm2</v>
          </cell>
          <cell r="C1530" t="str">
            <v>m</v>
          </cell>
          <cell r="D1530" t="str">
            <v>1.62</v>
          </cell>
          <cell r="E1530" t="str">
            <v>1.32</v>
          </cell>
          <cell r="F1530" t="str">
            <v>2.94</v>
          </cell>
        </row>
        <row r="1531">
          <cell r="A1531" t="str">
            <v>390407</v>
          </cell>
          <cell r="B1531" t="str">
            <v>Cabo de cobre nu No. 35,0mm2</v>
          </cell>
          <cell r="C1531" t="str">
            <v>m</v>
          </cell>
          <cell r="D1531" t="str">
            <v>2.23</v>
          </cell>
          <cell r="E1531" t="str">
            <v>1.32</v>
          </cell>
          <cell r="F1531" t="str">
            <v>3.55</v>
          </cell>
        </row>
        <row r="1532">
          <cell r="A1532" t="str">
            <v>390408</v>
          </cell>
          <cell r="B1532" t="str">
            <v>Cabo de cobre nu No. 50,0mm2</v>
          </cell>
          <cell r="C1532" t="str">
            <v>m</v>
          </cell>
          <cell r="D1532" t="str">
            <v>3.15</v>
          </cell>
          <cell r="E1532" t="str">
            <v>1.32</v>
          </cell>
          <cell r="F1532" t="str">
            <v>4.47</v>
          </cell>
        </row>
        <row r="1533">
          <cell r="A1533" t="str">
            <v>390500</v>
          </cell>
          <cell r="B1533" t="str">
            <v>Cabo seco tripolar (thv-sintenax) 8,7/15KV para 70o. C</v>
          </cell>
        </row>
        <row r="1534">
          <cell r="A1534" t="str">
            <v>390505</v>
          </cell>
          <cell r="B1534" t="str">
            <v>Cabo tripolar (thv sintenax) 3 x No. 16,0mm2  8,7/15KV 70o.C</v>
          </cell>
          <cell r="C1534" t="str">
            <v>m</v>
          </cell>
          <cell r="D1534" t="str">
            <v>46.82</v>
          </cell>
          <cell r="E1534" t="str">
            <v>3.75</v>
          </cell>
          <cell r="F1534" t="str">
            <v>50.57</v>
          </cell>
        </row>
        <row r="1535">
          <cell r="A1535" t="str">
            <v>390506</v>
          </cell>
          <cell r="B1535" t="str">
            <v>Cabo tripolar (thv sintenax) 3 x No. 25,0mm2  8,7/15KV 70o.C</v>
          </cell>
          <cell r="C1535" t="str">
            <v>m</v>
          </cell>
          <cell r="D1535" t="str">
            <v>52.04</v>
          </cell>
          <cell r="E1535" t="str">
            <v>5.00</v>
          </cell>
          <cell r="F1535" t="str">
            <v>57.04</v>
          </cell>
        </row>
        <row r="1536">
          <cell r="A1536" t="str">
            <v>390507</v>
          </cell>
          <cell r="B1536" t="str">
            <v>Cabo tripolar (thv sintenax) 3 x No. 35,0mm2  8,7/15KV 70o.C</v>
          </cell>
          <cell r="C1536" t="str">
            <v>m</v>
          </cell>
          <cell r="D1536" t="str">
            <v>60.21</v>
          </cell>
          <cell r="E1536" t="str">
            <v>6.28</v>
          </cell>
          <cell r="F1536" t="str">
            <v>66.49</v>
          </cell>
        </row>
        <row r="1537">
          <cell r="A1537" t="str">
            <v>390600</v>
          </cell>
          <cell r="B1537" t="str">
            <v>Cabo seco unipolar (thv-sintenax) 8,7/15KV para 70o. C</v>
          </cell>
        </row>
        <row r="1538">
          <cell r="A1538" t="str">
            <v>390605</v>
          </cell>
          <cell r="B1538" t="str">
            <v>Cabo unipolar (thv sintenax) 1 x No. 16,0mm2  8,7/15KV 70o.C</v>
          </cell>
          <cell r="C1538" t="str">
            <v>m</v>
          </cell>
          <cell r="D1538" t="str">
            <v>15.93</v>
          </cell>
          <cell r="E1538" t="str">
            <v>2.49</v>
          </cell>
          <cell r="F1538" t="str">
            <v>18.42</v>
          </cell>
        </row>
        <row r="1539">
          <cell r="A1539" t="str">
            <v>390606</v>
          </cell>
          <cell r="B1539" t="str">
            <v>Cabo unipolar (thv sintenax) 1 x No. 25,0mm2  8,7/15KV 70o.C</v>
          </cell>
          <cell r="C1539" t="str">
            <v>m</v>
          </cell>
          <cell r="D1539" t="str">
            <v>17.58</v>
          </cell>
          <cell r="E1539" t="str">
            <v>3.75</v>
          </cell>
          <cell r="F1539" t="str">
            <v>21.33</v>
          </cell>
        </row>
        <row r="1540">
          <cell r="A1540" t="str">
            <v>390607</v>
          </cell>
          <cell r="B1540" t="str">
            <v>Cabo unipolar (thv sintenax) 1 x No. 35,0mm2  8,7/15KV 70o.C</v>
          </cell>
          <cell r="C1540" t="str">
            <v>m</v>
          </cell>
          <cell r="D1540" t="str">
            <v>20.02</v>
          </cell>
          <cell r="E1540" t="str">
            <v>5.00</v>
          </cell>
          <cell r="F1540" t="str">
            <v>25.02</v>
          </cell>
        </row>
        <row r="1541">
          <cell r="A1541" t="str">
            <v>390700</v>
          </cell>
          <cell r="B1541" t="str">
            <v>Cabo de cobre em  EPR - 0,6/1KV de isolacao 90o. C</v>
          </cell>
        </row>
        <row r="1542">
          <cell r="A1542" t="str">
            <v>390702</v>
          </cell>
          <cell r="B1542" t="str">
            <v>Cabo de cobre em   EPR, No. 2,5mm2 - 0,6/1KV 90o.C</v>
          </cell>
          <cell r="C1542" t="str">
            <v>m</v>
          </cell>
          <cell r="D1542" t="str">
            <v>0.36</v>
          </cell>
          <cell r="E1542" t="str">
            <v>0.30</v>
          </cell>
          <cell r="F1542" t="str">
            <v>0.66</v>
          </cell>
        </row>
        <row r="1543">
          <cell r="A1543" t="str">
            <v>390703</v>
          </cell>
          <cell r="B1543" t="str">
            <v>Cabo de cobre em   EPR, No. 4,0mm2 - 0,6/1KV 90o.C</v>
          </cell>
          <cell r="C1543" t="str">
            <v>m</v>
          </cell>
          <cell r="D1543" t="str">
            <v>0.54</v>
          </cell>
          <cell r="E1543" t="str">
            <v>0.37</v>
          </cell>
          <cell r="F1543" t="str">
            <v>0.91</v>
          </cell>
        </row>
        <row r="1544">
          <cell r="A1544" t="str">
            <v>390704</v>
          </cell>
          <cell r="B1544" t="str">
            <v>Cabo de cobre em   EPR, No. 6,0mm2 - 0,6/1KV 90o.C</v>
          </cell>
          <cell r="C1544" t="str">
            <v>m</v>
          </cell>
          <cell r="D1544" t="str">
            <v>0.76</v>
          </cell>
          <cell r="E1544" t="str">
            <v>0.66</v>
          </cell>
          <cell r="F1544" t="str">
            <v>1.42</v>
          </cell>
        </row>
        <row r="1545">
          <cell r="A1545" t="str">
            <v>390705</v>
          </cell>
          <cell r="B1545" t="str">
            <v>Cabo de cobre em   EPR, No. 10,0mm2 - 0,6/1KV 90o.C</v>
          </cell>
          <cell r="C1545" t="str">
            <v>m</v>
          </cell>
          <cell r="D1545" t="str">
            <v>1.16</v>
          </cell>
          <cell r="E1545" t="str">
            <v>0.99</v>
          </cell>
          <cell r="F1545" t="str">
            <v>2.15</v>
          </cell>
        </row>
        <row r="1546">
          <cell r="A1546" t="str">
            <v>390706</v>
          </cell>
          <cell r="B1546" t="str">
            <v>Cabo de cobre em   EPR, No. 16,0mm2 - 0,6/1KV 90o.C</v>
          </cell>
          <cell r="C1546" t="str">
            <v>m</v>
          </cell>
          <cell r="D1546" t="str">
            <v>1.75</v>
          </cell>
          <cell r="E1546" t="str">
            <v>1.94</v>
          </cell>
          <cell r="F1546" t="str">
            <v>3.69</v>
          </cell>
        </row>
        <row r="1547">
          <cell r="A1547" t="str">
            <v>390707</v>
          </cell>
          <cell r="B1547" t="str">
            <v>Cabo de cobre em   EPR, No. 25,0mm2 - 0,6/1KV 90o.C</v>
          </cell>
          <cell r="C1547" t="str">
            <v>m</v>
          </cell>
          <cell r="D1547" t="str">
            <v>2.72</v>
          </cell>
          <cell r="E1547" t="str">
            <v>3.22</v>
          </cell>
          <cell r="F1547" t="str">
            <v>5.94</v>
          </cell>
        </row>
        <row r="1548">
          <cell r="A1548" t="str">
            <v>390708</v>
          </cell>
          <cell r="B1548" t="str">
            <v>Cabo de cobre em   EPR, No. 35,0mm2 - 0,6/1KV 90o.C</v>
          </cell>
          <cell r="C1548" t="str">
            <v>m</v>
          </cell>
          <cell r="D1548" t="str">
            <v>3.67</v>
          </cell>
          <cell r="E1548" t="str">
            <v>4.70</v>
          </cell>
          <cell r="F1548" t="str">
            <v>8.37</v>
          </cell>
        </row>
        <row r="1549">
          <cell r="A1549" t="str">
            <v>390709</v>
          </cell>
          <cell r="B1549" t="str">
            <v>Cabo de cobre em   EPR, No. 50,0mm2 - 0,6/1KV 90o.C</v>
          </cell>
          <cell r="C1549" t="str">
            <v>m</v>
          </cell>
          <cell r="D1549" t="str">
            <v>4.95</v>
          </cell>
          <cell r="E1549" t="str">
            <v>5.38</v>
          </cell>
          <cell r="F1549" t="str">
            <v>10.33</v>
          </cell>
        </row>
        <row r="1550">
          <cell r="A1550" t="str">
            <v>390710</v>
          </cell>
          <cell r="B1550" t="str">
            <v>Cabo de cobre em   EPR, No. 70,0mm2 - 0,6/1KV 90o.C</v>
          </cell>
          <cell r="C1550" t="str">
            <v>m</v>
          </cell>
          <cell r="D1550" t="str">
            <v>6.95</v>
          </cell>
          <cell r="E1550" t="str">
            <v>6.75</v>
          </cell>
          <cell r="F1550" t="str">
            <v>13.70</v>
          </cell>
        </row>
        <row r="1551">
          <cell r="A1551" t="str">
            <v>390711</v>
          </cell>
          <cell r="B1551" t="str">
            <v>Cabo de cobre em   EPR, No. 95,0mm2 - 0,6/1KV 90o.C</v>
          </cell>
          <cell r="C1551" t="str">
            <v>m</v>
          </cell>
          <cell r="D1551" t="str">
            <v>9.57</v>
          </cell>
          <cell r="E1551" t="str">
            <v>8.76</v>
          </cell>
          <cell r="F1551" t="str">
            <v>18.33</v>
          </cell>
        </row>
        <row r="1552">
          <cell r="A1552" t="str">
            <v>390712</v>
          </cell>
          <cell r="B1552" t="str">
            <v>Cabo de cobre em   EPR, No. 120,0mm2 - 0,6/1KV 90o.C</v>
          </cell>
          <cell r="C1552" t="str">
            <v>m</v>
          </cell>
          <cell r="D1552" t="str">
            <v>11.95</v>
          </cell>
          <cell r="E1552" t="str">
            <v>10.13</v>
          </cell>
          <cell r="F1552" t="str">
            <v>22.08</v>
          </cell>
        </row>
        <row r="1553">
          <cell r="A1553" t="str">
            <v>390713</v>
          </cell>
          <cell r="B1553" t="str">
            <v>Cabo de cobre em   EPR, No. 150,0mm2 - 0,6/1KV 90o.C</v>
          </cell>
          <cell r="C1553" t="str">
            <v>m</v>
          </cell>
          <cell r="D1553" t="str">
            <v>14.74</v>
          </cell>
          <cell r="E1553" t="str">
            <v>11.45</v>
          </cell>
          <cell r="F1553" t="str">
            <v>26.19</v>
          </cell>
        </row>
        <row r="1554">
          <cell r="A1554" t="str">
            <v>390714</v>
          </cell>
          <cell r="B1554" t="str">
            <v>Cabo de cobre em   EPR, No. 185,0mm2 - 0,6/1KV 90o.C</v>
          </cell>
          <cell r="C1554" t="str">
            <v>m</v>
          </cell>
          <cell r="D1554" t="str">
            <v>18.40</v>
          </cell>
          <cell r="E1554" t="str">
            <v>13.50</v>
          </cell>
          <cell r="F1554" t="str">
            <v>31.90</v>
          </cell>
        </row>
        <row r="1555">
          <cell r="A1555" t="str">
            <v>390715</v>
          </cell>
          <cell r="B1555" t="str">
            <v>Cabo de cobre em   EPR, No. 240,0mm2 - 0,6/1KV 90o.C</v>
          </cell>
          <cell r="C1555" t="str">
            <v>m</v>
          </cell>
          <cell r="D1555" t="str">
            <v>24.39</v>
          </cell>
          <cell r="E1555" t="str">
            <v>14.83</v>
          </cell>
          <cell r="F1555" t="str">
            <v>39.22</v>
          </cell>
        </row>
        <row r="1556">
          <cell r="A1556" t="str">
            <v>390716</v>
          </cell>
          <cell r="B1556" t="str">
            <v>Cabo de cobre em   EPR, No. 300,0mm2 - 0,6/1KV 90o.C</v>
          </cell>
          <cell r="C1556" t="str">
            <v>m</v>
          </cell>
          <cell r="D1556" t="str">
            <v>30.51</v>
          </cell>
          <cell r="E1556" t="str">
            <v>16.88</v>
          </cell>
          <cell r="F1556" t="str">
            <v>47.39</v>
          </cell>
        </row>
        <row r="1557">
          <cell r="A1557" t="str">
            <v>390800</v>
          </cell>
          <cell r="B1557" t="str">
            <v>Cabo de cobre tripolar em   EPR, - 0,6/1KV de isolacao 90o. C</v>
          </cell>
        </row>
        <row r="1558">
          <cell r="A1558" t="str">
            <v>390802</v>
          </cell>
          <cell r="B1558" t="str">
            <v>Cabo de  cobre em   EPR 3 x No.2,5 - 0,6/1KV 90o.C</v>
          </cell>
          <cell r="C1558" t="str">
            <v>m</v>
          </cell>
          <cell r="D1558" t="str">
            <v>1.20</v>
          </cell>
          <cell r="E1558" t="str">
            <v>0.99</v>
          </cell>
          <cell r="F1558" t="str">
            <v>2.19</v>
          </cell>
        </row>
        <row r="1559">
          <cell r="A1559" t="str">
            <v>390803</v>
          </cell>
          <cell r="B1559" t="str">
            <v>Cabo de  cobre em   EPR 3 x No.4,0 - 0,6/1KV 90o.C</v>
          </cell>
          <cell r="C1559" t="str">
            <v>m</v>
          </cell>
          <cell r="D1559" t="str">
            <v>1.85</v>
          </cell>
          <cell r="E1559" t="str">
            <v>1.19</v>
          </cell>
          <cell r="F1559" t="str">
            <v>3.04</v>
          </cell>
        </row>
        <row r="1560">
          <cell r="A1560" t="str">
            <v>390804</v>
          </cell>
          <cell r="B1560" t="str">
            <v>Cabo de  cobre em   EPR 3 x No.6,0 - 0,6/1KV 90o.C</v>
          </cell>
          <cell r="C1560" t="str">
            <v>m</v>
          </cell>
          <cell r="D1560" t="str">
            <v>2.56</v>
          </cell>
          <cell r="E1560" t="str">
            <v>2.00</v>
          </cell>
          <cell r="F1560" t="str">
            <v>4.56</v>
          </cell>
        </row>
        <row r="1561">
          <cell r="A1561" t="str">
            <v>390805</v>
          </cell>
          <cell r="B1561" t="str">
            <v>Cabo de  cobre em   EPR 3 x No.10,0 - 0,6/1KV 90o.C</v>
          </cell>
          <cell r="C1561" t="str">
            <v>m</v>
          </cell>
          <cell r="D1561" t="str">
            <v>3.89</v>
          </cell>
          <cell r="E1561" t="str">
            <v>3.02</v>
          </cell>
          <cell r="F1561" t="str">
            <v>6.91</v>
          </cell>
        </row>
        <row r="1562">
          <cell r="A1562" t="str">
            <v>390806</v>
          </cell>
          <cell r="B1562" t="str">
            <v>Cabo de  cobre em   EPR 3 x No.16,0 - 0,6/1KV  90o.C</v>
          </cell>
          <cell r="C1562" t="str">
            <v>m</v>
          </cell>
          <cell r="D1562" t="str">
            <v>6.00</v>
          </cell>
          <cell r="E1562" t="str">
            <v>5.84</v>
          </cell>
          <cell r="F1562" t="str">
            <v>11.84</v>
          </cell>
        </row>
        <row r="1563">
          <cell r="A1563" t="str">
            <v>390807</v>
          </cell>
          <cell r="B1563" t="str">
            <v>Cabo de  cobre em   EPR 3 x No.25,0 - 0,6/1KV  90o.C</v>
          </cell>
          <cell r="C1563" t="str">
            <v>m</v>
          </cell>
          <cell r="D1563" t="str">
            <v>9.16</v>
          </cell>
          <cell r="E1563" t="str">
            <v>9.71</v>
          </cell>
          <cell r="F1563" t="str">
            <v>18.87</v>
          </cell>
        </row>
        <row r="1564">
          <cell r="A1564" t="str">
            <v>390808</v>
          </cell>
          <cell r="B1564" t="str">
            <v>Cabo de  cobre em   EPR 3 x No.35,0 - 0,6/1KV  90o.C</v>
          </cell>
          <cell r="C1564" t="str">
            <v>m</v>
          </cell>
          <cell r="D1564" t="str">
            <v>12.33</v>
          </cell>
          <cell r="E1564" t="str">
            <v>14.16</v>
          </cell>
          <cell r="F1564" t="str">
            <v>26.49</v>
          </cell>
        </row>
        <row r="1565">
          <cell r="A1565" t="str">
            <v>390900</v>
          </cell>
          <cell r="B1565" t="str">
            <v>Conectores</v>
          </cell>
        </row>
        <row r="1566">
          <cell r="A1566" t="str">
            <v>390902</v>
          </cell>
          <cell r="B1566" t="str">
            <v>Conector split-bolt para cabo de 25mm2, latao, simples</v>
          </cell>
          <cell r="C1566" t="str">
            <v>un</v>
          </cell>
          <cell r="D1566" t="str">
            <v>0.98</v>
          </cell>
          <cell r="E1566" t="str">
            <v>0.66</v>
          </cell>
          <cell r="F1566" t="str">
            <v>1.64</v>
          </cell>
        </row>
        <row r="1567">
          <cell r="A1567" t="str">
            <v>390904</v>
          </cell>
          <cell r="B1567" t="str">
            <v>Conector split-bolt para cabo de 35mm2, latao, simples</v>
          </cell>
          <cell r="C1567" t="str">
            <v>un</v>
          </cell>
          <cell r="D1567" t="str">
            <v>1.22</v>
          </cell>
          <cell r="E1567" t="str">
            <v>0.66</v>
          </cell>
          <cell r="F1567" t="str">
            <v>1.88</v>
          </cell>
        </row>
        <row r="1568">
          <cell r="A1568" t="str">
            <v>390906</v>
          </cell>
          <cell r="B1568" t="str">
            <v>Conector split-bolt para cabo de 50mm2, latao, simples</v>
          </cell>
          <cell r="C1568" t="str">
            <v>un</v>
          </cell>
          <cell r="D1568" t="str">
            <v>1.66</v>
          </cell>
          <cell r="E1568" t="str">
            <v>0.66</v>
          </cell>
          <cell r="F1568" t="str">
            <v>2.32</v>
          </cell>
        </row>
        <row r="1569">
          <cell r="A1569" t="str">
            <v>390908</v>
          </cell>
          <cell r="B1569" t="str">
            <v>Conector split-bolt para cabo de 70mm2, latao, simples</v>
          </cell>
          <cell r="C1569" t="str">
            <v>un</v>
          </cell>
          <cell r="D1569" t="str">
            <v>2.55</v>
          </cell>
          <cell r="E1569" t="str">
            <v>0.66</v>
          </cell>
          <cell r="F1569" t="str">
            <v>3.21</v>
          </cell>
        </row>
        <row r="1570">
          <cell r="A1570" t="str">
            <v>390910</v>
          </cell>
          <cell r="B1570" t="str">
            <v>Conector split-bolt para cabo de 25mm2, latao, com rabicho</v>
          </cell>
          <cell r="C1570" t="str">
            <v>un</v>
          </cell>
          <cell r="D1570" t="str">
            <v>2.02</v>
          </cell>
          <cell r="E1570" t="str">
            <v>0.66</v>
          </cell>
          <cell r="F1570" t="str">
            <v>2.68</v>
          </cell>
        </row>
        <row r="1571">
          <cell r="A1571" t="str">
            <v>390912</v>
          </cell>
          <cell r="B1571" t="str">
            <v>Conector split-bolt para cabo de 35mm2, latao, com rabicho</v>
          </cell>
          <cell r="C1571" t="str">
            <v>un</v>
          </cell>
          <cell r="D1571" t="str">
            <v>2.67</v>
          </cell>
          <cell r="E1571" t="str">
            <v>0.66</v>
          </cell>
          <cell r="F1571" t="str">
            <v>3.33</v>
          </cell>
        </row>
        <row r="1572">
          <cell r="A1572" t="str">
            <v>390914</v>
          </cell>
          <cell r="B1572" t="str">
            <v>Conector split-bolt para cabo de 50mm2, latao, com rabicho</v>
          </cell>
          <cell r="C1572" t="str">
            <v>un</v>
          </cell>
          <cell r="D1572" t="str">
            <v>3.43</v>
          </cell>
          <cell r="E1572" t="str">
            <v>0.66</v>
          </cell>
          <cell r="F1572" t="str">
            <v>4.09</v>
          </cell>
        </row>
        <row r="1573">
          <cell r="A1573" t="str">
            <v>390916</v>
          </cell>
          <cell r="B1573" t="str">
            <v>Conector split-bolt para cabo de 70mm2, latao, com rabicho</v>
          </cell>
          <cell r="C1573" t="str">
            <v>un</v>
          </cell>
          <cell r="D1573" t="str">
            <v>5.81</v>
          </cell>
          <cell r="E1573" t="str">
            <v>0.66</v>
          </cell>
          <cell r="F1573" t="str">
            <v>6.47</v>
          </cell>
        </row>
        <row r="1574">
          <cell r="A1574" t="str">
            <v>390918</v>
          </cell>
          <cell r="B1574" t="str">
            <v>Conector para ligacao entre haste e o cabo de aterramento</v>
          </cell>
          <cell r="C1574" t="str">
            <v>un</v>
          </cell>
          <cell r="D1574" t="str">
            <v>2.03</v>
          </cell>
          <cell r="E1574" t="str">
            <v>0.66</v>
          </cell>
          <cell r="F1574" t="str">
            <v>2.69</v>
          </cell>
        </row>
        <row r="1575">
          <cell r="A1575" t="str">
            <v>391000</v>
          </cell>
          <cell r="B1575" t="str">
            <v>Terminais de pressao</v>
          </cell>
        </row>
        <row r="1576">
          <cell r="A1576" t="str">
            <v>391012</v>
          </cell>
          <cell r="B1576" t="str">
            <v>Terminal de pressao para cabo No. 25 mm2</v>
          </cell>
          <cell r="C1576" t="str">
            <v>un</v>
          </cell>
          <cell r="D1576" t="str">
            <v>0.67</v>
          </cell>
          <cell r="E1576" t="str">
            <v>2.00</v>
          </cell>
          <cell r="F1576" t="str">
            <v>2.67</v>
          </cell>
        </row>
        <row r="1577">
          <cell r="A1577" t="str">
            <v>391002</v>
          </cell>
          <cell r="B1577" t="str">
            <v>Terminal de pressao para cabo No. 4 mm2</v>
          </cell>
          <cell r="C1577" t="str">
            <v>un</v>
          </cell>
          <cell r="D1577" t="str">
            <v>0.56</v>
          </cell>
          <cell r="E1577" t="str">
            <v>0.99</v>
          </cell>
          <cell r="F1577" t="str">
            <v>1.55</v>
          </cell>
        </row>
        <row r="1578">
          <cell r="A1578" t="str">
            <v>400000</v>
          </cell>
          <cell r="B1578" t="str">
            <v>Eletrica, distribuicao de forca e comando</v>
          </cell>
        </row>
        <row r="1579">
          <cell r="A1579" t="str">
            <v>400400</v>
          </cell>
          <cell r="B1579" t="str">
            <v>Tomadas</v>
          </cell>
        </row>
        <row r="1580">
          <cell r="A1580" t="str">
            <v>400402</v>
          </cell>
          <cell r="B1580" t="str">
            <v>Tomada universal 2P+T, 15A - 125V/250V - com placa</v>
          </cell>
          <cell r="C1580" t="str">
            <v>un</v>
          </cell>
          <cell r="D1580" t="str">
            <v>4.47</v>
          </cell>
          <cell r="E1580" t="str">
            <v>2.00</v>
          </cell>
          <cell r="F1580" t="str">
            <v>6.47</v>
          </cell>
        </row>
        <row r="1581">
          <cell r="A1581" t="str">
            <v>400404</v>
          </cell>
          <cell r="B1581" t="str">
            <v>Tomada universal 2P - 10A/250V - com placa</v>
          </cell>
          <cell r="C1581" t="str">
            <v>un</v>
          </cell>
          <cell r="D1581" t="str">
            <v>3.12</v>
          </cell>
          <cell r="E1581" t="str">
            <v>1.67</v>
          </cell>
          <cell r="F1581" t="str">
            <v>4.79</v>
          </cell>
        </row>
        <row r="1582">
          <cell r="A1582" t="str">
            <v>400408</v>
          </cell>
          <cell r="B1582" t="str">
            <v>Tomada para telefone 4P - padrao telebras</v>
          </cell>
          <cell r="C1582" t="str">
            <v>un</v>
          </cell>
          <cell r="D1582" t="str">
            <v>5.91</v>
          </cell>
          <cell r="E1582" t="str">
            <v>2.00</v>
          </cell>
          <cell r="F1582" t="str">
            <v>7.91</v>
          </cell>
        </row>
        <row r="1583">
          <cell r="A1583" t="str">
            <v>400410</v>
          </cell>
          <cell r="B1583" t="str">
            <v>Conjunto de duas tomadas 2x2P, universal 10A/250V - com placa</v>
          </cell>
          <cell r="C1583" t="str">
            <v>un</v>
          </cell>
          <cell r="D1583" t="str">
            <v>4.57</v>
          </cell>
          <cell r="E1583" t="str">
            <v>2.00</v>
          </cell>
          <cell r="F1583" t="str">
            <v>6.57</v>
          </cell>
        </row>
        <row r="1584">
          <cell r="A1584" t="str">
            <v>401000</v>
          </cell>
          <cell r="B1584" t="str">
            <v>Contator</v>
          </cell>
        </row>
        <row r="1585">
          <cell r="A1585" t="str">
            <v>401002</v>
          </cell>
          <cell r="B1585" t="str">
            <v>Contator de potencia 220V/60Hz - 2na+2nf - 9a</v>
          </cell>
          <cell r="C1585" t="str">
            <v>un</v>
          </cell>
          <cell r="D1585" t="str">
            <v>39.33</v>
          </cell>
          <cell r="E1585" t="str">
            <v>3.37</v>
          </cell>
          <cell r="F1585" t="str">
            <v>42.70</v>
          </cell>
        </row>
        <row r="1586">
          <cell r="A1586" t="str">
            <v>401004</v>
          </cell>
          <cell r="B1586" t="str">
            <v>Contator de potencia 220V/60Hz - 2na+2nf - 12a</v>
          </cell>
          <cell r="C1586" t="str">
            <v>un</v>
          </cell>
          <cell r="D1586" t="str">
            <v>41.30</v>
          </cell>
          <cell r="E1586" t="str">
            <v>3.37</v>
          </cell>
          <cell r="F1586" t="str">
            <v>44.67</v>
          </cell>
        </row>
        <row r="1587">
          <cell r="A1587" t="str">
            <v>401006</v>
          </cell>
          <cell r="B1587" t="str">
            <v>Contator de potencia 220V/60Hz - 2na+2nf - 16a</v>
          </cell>
          <cell r="C1587" t="str">
            <v>un</v>
          </cell>
          <cell r="D1587" t="str">
            <v>45.30</v>
          </cell>
          <cell r="E1587" t="str">
            <v>3.37</v>
          </cell>
          <cell r="F1587" t="str">
            <v>48.67</v>
          </cell>
        </row>
        <row r="1588">
          <cell r="A1588" t="str">
            <v>401008</v>
          </cell>
          <cell r="B1588" t="str">
            <v>Contator de potencia 220V/60Hz - 2na+2nf - 22a</v>
          </cell>
          <cell r="C1588" t="str">
            <v>un</v>
          </cell>
          <cell r="D1588" t="str">
            <v>54.73</v>
          </cell>
          <cell r="E1588" t="str">
            <v>3.37</v>
          </cell>
          <cell r="F1588" t="str">
            <v>58.10</v>
          </cell>
        </row>
        <row r="1589">
          <cell r="A1589" t="str">
            <v>401010</v>
          </cell>
          <cell r="B1589" t="str">
            <v>Contator de potencia 220V/60Hz - 2na+2nf - 32a</v>
          </cell>
          <cell r="C1589" t="str">
            <v>un</v>
          </cell>
          <cell r="D1589" t="str">
            <v>84.26</v>
          </cell>
          <cell r="E1589" t="str">
            <v>3.37</v>
          </cell>
          <cell r="F1589" t="str">
            <v>87.63</v>
          </cell>
        </row>
        <row r="1590">
          <cell r="A1590" t="str">
            <v>401012</v>
          </cell>
          <cell r="B1590" t="str">
            <v>Contator de potencia 220V/60Hz - 2na+2nf - 38a</v>
          </cell>
          <cell r="C1590" t="str">
            <v>un</v>
          </cell>
          <cell r="D1590" t="str">
            <v>113.90</v>
          </cell>
          <cell r="E1590" t="str">
            <v>3.37</v>
          </cell>
          <cell r="F1590" t="str">
            <v>117.27</v>
          </cell>
        </row>
        <row r="1591">
          <cell r="A1591" t="str">
            <v>401100</v>
          </cell>
          <cell r="B1591" t="str">
            <v>Rele</v>
          </cell>
        </row>
        <row r="1592">
          <cell r="A1592" t="str">
            <v>401102</v>
          </cell>
          <cell r="B1592" t="str">
            <v>Rele bimetalico em carga p/acoplamento direto, faixa de ajuste 0,10 ate 12,5a</v>
          </cell>
          <cell r="C1592" t="str">
            <v>un</v>
          </cell>
          <cell r="D1592" t="str">
            <v>29.00</v>
          </cell>
          <cell r="E1592" t="str">
            <v>6.75</v>
          </cell>
          <cell r="F1592" t="str">
            <v>35.75</v>
          </cell>
        </row>
        <row r="1593">
          <cell r="A1593" t="str">
            <v>401104</v>
          </cell>
          <cell r="B1593" t="str">
            <v>Rele de tempo eletronico de  0,06 - 0,6seg.  220V - 50/90Hz</v>
          </cell>
          <cell r="C1593" t="str">
            <v>un</v>
          </cell>
          <cell r="D1593" t="str">
            <v>36.93</v>
          </cell>
          <cell r="E1593" t="str">
            <v>6.75</v>
          </cell>
          <cell r="F1593" t="str">
            <v>43.68</v>
          </cell>
        </row>
        <row r="1594">
          <cell r="A1594" t="str">
            <v>401106</v>
          </cell>
          <cell r="B1594" t="str">
            <v>Rele de tempo eletronico de  0,6 - 6seg.  220V - 50/90Hz</v>
          </cell>
          <cell r="C1594" t="str">
            <v>un</v>
          </cell>
          <cell r="D1594" t="str">
            <v>36.93</v>
          </cell>
          <cell r="E1594" t="str">
            <v>6.75</v>
          </cell>
          <cell r="F1594" t="str">
            <v>43.68</v>
          </cell>
        </row>
        <row r="1595">
          <cell r="A1595" t="str">
            <v>401108</v>
          </cell>
          <cell r="B1595" t="str">
            <v>Rele de tempo eletronico de  2 - 20seg.  220V - 50/90Hz</v>
          </cell>
          <cell r="C1595" t="str">
            <v>un</v>
          </cell>
          <cell r="D1595" t="str">
            <v>36.93</v>
          </cell>
          <cell r="E1595" t="str">
            <v>6.75</v>
          </cell>
          <cell r="F1595" t="str">
            <v>43.68</v>
          </cell>
        </row>
        <row r="1596">
          <cell r="A1596" t="str">
            <v>402000</v>
          </cell>
          <cell r="B1596" t="str">
            <v>Reparos, conservacoes e complementos</v>
          </cell>
        </row>
        <row r="1597">
          <cell r="A1597" t="str">
            <v>402006</v>
          </cell>
          <cell r="B1597" t="str">
            <v>Botao de comando duplo sem sinalizacao</v>
          </cell>
          <cell r="C1597" t="str">
            <v>un</v>
          </cell>
          <cell r="D1597" t="str">
            <v>14.20</v>
          </cell>
          <cell r="E1597" t="str">
            <v>5.38</v>
          </cell>
          <cell r="F1597" t="str">
            <v>19.58</v>
          </cell>
        </row>
        <row r="1598">
          <cell r="A1598" t="str">
            <v>402008</v>
          </cell>
          <cell r="B1598" t="str">
            <v>Botao de rearme de rele-bimetalico</v>
          </cell>
          <cell r="C1598" t="str">
            <v>un</v>
          </cell>
          <cell r="D1598" t="str">
            <v>1.30</v>
          </cell>
          <cell r="E1598" t="str">
            <v>2.00</v>
          </cell>
          <cell r="F1598" t="str">
            <v>3.30</v>
          </cell>
        </row>
        <row r="1599">
          <cell r="A1599" t="str">
            <v>402010</v>
          </cell>
          <cell r="B1599" t="str">
            <v>Botoeira de comando liga-desliga</v>
          </cell>
          <cell r="C1599" t="str">
            <v>un</v>
          </cell>
          <cell r="D1599" t="str">
            <v>23.05</v>
          </cell>
          <cell r="E1599" t="str">
            <v>2.00</v>
          </cell>
          <cell r="F1599" t="str">
            <v>25.05</v>
          </cell>
        </row>
        <row r="1600">
          <cell r="A1600" t="str">
            <v>402012</v>
          </cell>
          <cell r="B1600" t="str">
            <v>Tampa plastica cega de 4"x2"</v>
          </cell>
          <cell r="C1600" t="str">
            <v>un</v>
          </cell>
          <cell r="D1600" t="str">
            <v>0.86</v>
          </cell>
          <cell r="E1600" t="str">
            <v>0.22</v>
          </cell>
          <cell r="F1600" t="str">
            <v>1.08</v>
          </cell>
        </row>
        <row r="1601">
          <cell r="A1601" t="str">
            <v>402014</v>
          </cell>
          <cell r="B1601" t="str">
            <v>Tampa plastica cega de 4"x4"</v>
          </cell>
          <cell r="C1601" t="str">
            <v>un</v>
          </cell>
          <cell r="D1601" t="str">
            <v>2.08</v>
          </cell>
          <cell r="E1601" t="str">
            <v>0.22</v>
          </cell>
          <cell r="F1601" t="str">
            <v>2.30</v>
          </cell>
        </row>
        <row r="1602">
          <cell r="A1602" t="str">
            <v>402016</v>
          </cell>
          <cell r="B1602" t="str">
            <v>Tampa plastica redonda cega de 3"</v>
          </cell>
          <cell r="C1602" t="str">
            <v>un</v>
          </cell>
          <cell r="D1602" t="str">
            <v>0.86</v>
          </cell>
          <cell r="E1602" t="str">
            <v>0.22</v>
          </cell>
          <cell r="F1602" t="str">
            <v>1.08</v>
          </cell>
        </row>
        <row r="1603">
          <cell r="A1603" t="str">
            <v>402018</v>
          </cell>
          <cell r="B1603" t="str">
            <v>Tampa plastica redonda cega de 4"</v>
          </cell>
          <cell r="C1603" t="str">
            <v>un</v>
          </cell>
          <cell r="D1603" t="str">
            <v>2.08</v>
          </cell>
          <cell r="E1603" t="str">
            <v>0.22</v>
          </cell>
          <cell r="F1603" t="str">
            <v>2.30</v>
          </cell>
        </row>
        <row r="1604">
          <cell r="A1604" t="str">
            <v>410000</v>
          </cell>
          <cell r="B1604" t="str">
            <v>Eletrica, iluminacao</v>
          </cell>
        </row>
        <row r="1605">
          <cell r="A1605" t="str">
            <v>410100</v>
          </cell>
          <cell r="B1605" t="str">
            <v>Aparelhos de iluminacao</v>
          </cell>
        </row>
        <row r="1606">
          <cell r="A1606" t="str">
            <v>410180</v>
          </cell>
          <cell r="B1606" t="str">
            <v>Il-09 luminaria para 2 lampadas fluorescentes - 40 w</v>
          </cell>
          <cell r="C1606" t="str">
            <v>un</v>
          </cell>
          <cell r="D1606" t="str">
            <v>26.12</v>
          </cell>
          <cell r="E1606" t="str">
            <v>10.13</v>
          </cell>
          <cell r="F1606" t="str">
            <v>36.25</v>
          </cell>
        </row>
        <row r="1607">
          <cell r="A1607" t="str">
            <v>410181</v>
          </cell>
          <cell r="B1607" t="str">
            <v>Il-10 luminaria para 4 lampadas fluorescentes - 40 w</v>
          </cell>
          <cell r="C1607" t="str">
            <v>un</v>
          </cell>
          <cell r="D1607" t="str">
            <v>55.59</v>
          </cell>
          <cell r="E1607" t="str">
            <v>13.50</v>
          </cell>
          <cell r="F1607" t="str">
            <v>69.09</v>
          </cell>
        </row>
        <row r="1608">
          <cell r="A1608" t="str">
            <v>410182</v>
          </cell>
          <cell r="B1608" t="str">
            <v>Lumin em calha para embutir dif plast lamp fluor 2x40 w</v>
          </cell>
          <cell r="C1608" t="str">
            <v>un</v>
          </cell>
          <cell r="D1608" t="str">
            <v>47.93</v>
          </cell>
          <cell r="E1608" t="str">
            <v>10.13</v>
          </cell>
          <cell r="F1608" t="str">
            <v>58.06</v>
          </cell>
        </row>
        <row r="1609">
          <cell r="A1609" t="str">
            <v>410183</v>
          </cell>
          <cell r="B1609" t="str">
            <v>Lumin em calha para embutir dif plast lamp fluor 4x40 w</v>
          </cell>
          <cell r="C1609" t="str">
            <v>un</v>
          </cell>
          <cell r="D1609" t="str">
            <v>68.29</v>
          </cell>
          <cell r="E1609" t="str">
            <v>13.50</v>
          </cell>
          <cell r="F1609" t="str">
            <v>81.79</v>
          </cell>
        </row>
        <row r="1610">
          <cell r="A1610" t="str">
            <v>410184</v>
          </cell>
          <cell r="B1610" t="str">
            <v>Il-14 refletor com tela para lampada incandescente 300 w</v>
          </cell>
          <cell r="C1610" t="str">
            <v>un</v>
          </cell>
          <cell r="D1610" t="str">
            <v>26.98</v>
          </cell>
          <cell r="E1610" t="str">
            <v>5.38</v>
          </cell>
          <cell r="F1610" t="str">
            <v>32.36</v>
          </cell>
        </row>
        <row r="1611">
          <cell r="A1611" t="str">
            <v>410185</v>
          </cell>
          <cell r="B1611" t="str">
            <v>Il-28 iluminacao autonoma de emergencia</v>
          </cell>
          <cell r="C1611" t="str">
            <v>un</v>
          </cell>
          <cell r="D1611" t="str">
            <v>136.21</v>
          </cell>
          <cell r="E1611" t="str">
            <v>7.41</v>
          </cell>
          <cell r="F1611" t="str">
            <v>143.62</v>
          </cell>
        </row>
        <row r="1612">
          <cell r="A1612" t="str">
            <v>410186</v>
          </cell>
          <cell r="B1612" t="str">
            <v>Plafonier tipo drops com 1 lamp de 60 w</v>
          </cell>
          <cell r="C1612" t="str">
            <v>un</v>
          </cell>
          <cell r="D1612" t="str">
            <v>2.88</v>
          </cell>
          <cell r="E1612" t="str">
            <v>5.38</v>
          </cell>
          <cell r="F1612" t="str">
            <v>8.26</v>
          </cell>
        </row>
        <row r="1613">
          <cell r="A1613" t="str">
            <v>410187</v>
          </cell>
          <cell r="B1613" t="str">
            <v>Plafonier tipo drops com 2 lamps de 60 w</v>
          </cell>
          <cell r="C1613" t="str">
            <v>un</v>
          </cell>
          <cell r="D1613" t="str">
            <v>9.54</v>
          </cell>
          <cell r="E1613" t="str">
            <v>5.38</v>
          </cell>
          <cell r="F1613" t="str">
            <v>14.92</v>
          </cell>
        </row>
        <row r="1614">
          <cell r="A1614" t="str">
            <v>410188</v>
          </cell>
          <cell r="B1614" t="str">
            <v>Il-23 lumi lamp v.merc.1x250w c/poste curvo aco go 3.1/2x</v>
          </cell>
          <cell r="C1614" t="str">
            <v>un</v>
          </cell>
          <cell r="D1614" t="str">
            <v>208.14</v>
          </cell>
          <cell r="E1614" t="str">
            <v>68.70</v>
          </cell>
          <cell r="F1614" t="str">
            <v>276.84</v>
          </cell>
        </row>
        <row r="1615">
          <cell r="A1615" t="str">
            <v>410189</v>
          </cell>
          <cell r="B1615" t="str">
            <v>Il-34 luminaria em poste h=6;00 m c/lamp. de vapor merc.</v>
          </cell>
          <cell r="C1615" t="str">
            <v>un</v>
          </cell>
          <cell r="D1615" t="str">
            <v>441.07</v>
          </cell>
          <cell r="E1615" t="str">
            <v>68.70</v>
          </cell>
          <cell r="F1615" t="str">
            <v>509.77</v>
          </cell>
        </row>
        <row r="1616">
          <cell r="A1616" t="str">
            <v>410200</v>
          </cell>
          <cell r="B1616" t="str">
            <v>Lampadas</v>
          </cell>
        </row>
        <row r="1617">
          <cell r="A1617" t="str">
            <v>410202</v>
          </cell>
          <cell r="B1617" t="str">
            <v>Lampada fluorescente de 40w</v>
          </cell>
          <cell r="C1617" t="str">
            <v>un</v>
          </cell>
          <cell r="D1617" t="str">
            <v>3.23</v>
          </cell>
          <cell r="E1617" t="str">
            <v>0.57</v>
          </cell>
          <cell r="F1617" t="str">
            <v>3.80</v>
          </cell>
        </row>
        <row r="1618">
          <cell r="A1618" t="str">
            <v>410204</v>
          </cell>
          <cell r="B1618" t="str">
            <v>Lampada incandescente de 60w</v>
          </cell>
          <cell r="C1618" t="str">
            <v>un</v>
          </cell>
          <cell r="D1618" t="str">
            <v>0.64</v>
          </cell>
          <cell r="E1618" t="str">
            <v>0.57</v>
          </cell>
          <cell r="F1618" t="str">
            <v>1.21</v>
          </cell>
        </row>
        <row r="1619">
          <cell r="A1619" t="str">
            <v>410206</v>
          </cell>
          <cell r="B1619" t="str">
            <v>Lampada incandescente de 100w</v>
          </cell>
          <cell r="C1619" t="str">
            <v>un</v>
          </cell>
          <cell r="D1619" t="str">
            <v>0.94</v>
          </cell>
          <cell r="E1619" t="str">
            <v>0.57</v>
          </cell>
          <cell r="F1619" t="str">
            <v>1.51</v>
          </cell>
        </row>
        <row r="1620">
          <cell r="A1620" t="str">
            <v>410208</v>
          </cell>
          <cell r="B1620" t="str">
            <v>Lampada incandescente de 150w</v>
          </cell>
          <cell r="C1620" t="str">
            <v>un</v>
          </cell>
          <cell r="D1620" t="str">
            <v>1.03</v>
          </cell>
          <cell r="E1620" t="str">
            <v>0.57</v>
          </cell>
          <cell r="F1620" t="str">
            <v>1.60</v>
          </cell>
        </row>
        <row r="1621">
          <cell r="A1621" t="str">
            <v>410210</v>
          </cell>
          <cell r="B1621" t="str">
            <v>Lampada incandescente de 200w</v>
          </cell>
          <cell r="C1621" t="str">
            <v>un</v>
          </cell>
          <cell r="D1621" t="str">
            <v>1.63</v>
          </cell>
          <cell r="E1621" t="str">
            <v>0.57</v>
          </cell>
          <cell r="F1621" t="str">
            <v>2.20</v>
          </cell>
        </row>
        <row r="1622">
          <cell r="A1622" t="str">
            <v>410212</v>
          </cell>
          <cell r="B1622" t="str">
            <v>Lampada mista  - 220v/160w</v>
          </cell>
          <cell r="C1622" t="str">
            <v>un</v>
          </cell>
          <cell r="D1622" t="str">
            <v>12.73</v>
          </cell>
          <cell r="E1622" t="str">
            <v>2.00</v>
          </cell>
          <cell r="F1622" t="str">
            <v>14.73</v>
          </cell>
        </row>
        <row r="1623">
          <cell r="A1623" t="str">
            <v>410214</v>
          </cell>
          <cell r="B1623" t="str">
            <v>Lampada mista  - 220v/250w</v>
          </cell>
          <cell r="C1623" t="str">
            <v>un</v>
          </cell>
          <cell r="D1623" t="str">
            <v>17.15</v>
          </cell>
          <cell r="E1623" t="str">
            <v>2.00</v>
          </cell>
          <cell r="F1623" t="str">
            <v>19.15</v>
          </cell>
        </row>
        <row r="1624">
          <cell r="A1624" t="str">
            <v>410216</v>
          </cell>
          <cell r="B1624" t="str">
            <v>Lampada mista  - 220v/500w</v>
          </cell>
          <cell r="C1624" t="str">
            <v>un</v>
          </cell>
          <cell r="D1624" t="str">
            <v>25.95</v>
          </cell>
          <cell r="E1624" t="str">
            <v>2.00</v>
          </cell>
          <cell r="F1624" t="str">
            <v>27.95</v>
          </cell>
        </row>
        <row r="1625">
          <cell r="A1625" t="str">
            <v>410218</v>
          </cell>
          <cell r="B1625" t="str">
            <v>Lampada vapor de mercurio - 220v/125w</v>
          </cell>
          <cell r="C1625" t="str">
            <v>un</v>
          </cell>
          <cell r="D1625" t="str">
            <v>10.08</v>
          </cell>
          <cell r="E1625" t="str">
            <v>2.00</v>
          </cell>
          <cell r="F1625" t="str">
            <v>12.08</v>
          </cell>
        </row>
        <row r="1626">
          <cell r="A1626" t="str">
            <v>410220</v>
          </cell>
          <cell r="B1626" t="str">
            <v>Lampada vapor de mercurio - 220v/250w</v>
          </cell>
          <cell r="C1626" t="str">
            <v>un</v>
          </cell>
          <cell r="D1626" t="str">
            <v>20.91</v>
          </cell>
          <cell r="E1626" t="str">
            <v>2.00</v>
          </cell>
          <cell r="F1626" t="str">
            <v>22.91</v>
          </cell>
        </row>
        <row r="1627">
          <cell r="A1627" t="str">
            <v>410222</v>
          </cell>
          <cell r="B1627" t="str">
            <v>Lampada vapor de mercurio - 220v/400w</v>
          </cell>
          <cell r="C1627" t="str">
            <v>un</v>
          </cell>
          <cell r="D1627" t="str">
            <v>35.18</v>
          </cell>
          <cell r="E1627" t="str">
            <v>2.00</v>
          </cell>
          <cell r="F1627" t="str">
            <v>37.18</v>
          </cell>
        </row>
        <row r="1628">
          <cell r="A1628" t="str">
            <v>410300</v>
          </cell>
          <cell r="B1628" t="str">
            <v>Reatores</v>
          </cell>
        </row>
        <row r="1629">
          <cell r="A1629" t="str">
            <v>410302</v>
          </cell>
          <cell r="B1629" t="str">
            <v>Reator duplo para lampada fluorescente partida rapida afp - 110v/40w</v>
          </cell>
          <cell r="C1629" t="str">
            <v>un</v>
          </cell>
          <cell r="D1629" t="str">
            <v>13.24</v>
          </cell>
          <cell r="E1629" t="str">
            <v>10.13</v>
          </cell>
          <cell r="F1629" t="str">
            <v>23.37</v>
          </cell>
        </row>
        <row r="1630">
          <cell r="A1630" t="str">
            <v>410304</v>
          </cell>
          <cell r="B1630" t="str">
            <v>Reator duplo para lampada fluorescente partida rapida afp - 220v/40w</v>
          </cell>
          <cell r="C1630" t="str">
            <v>un</v>
          </cell>
          <cell r="D1630" t="str">
            <v>13.66</v>
          </cell>
          <cell r="E1630" t="str">
            <v>10.13</v>
          </cell>
          <cell r="F1630" t="str">
            <v>23.79</v>
          </cell>
        </row>
        <row r="1631">
          <cell r="A1631" t="str">
            <v>410306</v>
          </cell>
          <cell r="B1631" t="str">
            <v>Reator para lampada vapor de mercurio - 220v/125w</v>
          </cell>
          <cell r="C1631" t="str">
            <v>un</v>
          </cell>
          <cell r="D1631" t="str">
            <v>21.37</v>
          </cell>
          <cell r="E1631" t="str">
            <v>6.75</v>
          </cell>
          <cell r="F1631" t="str">
            <v>28.12</v>
          </cell>
        </row>
        <row r="1632">
          <cell r="A1632" t="str">
            <v>410308</v>
          </cell>
          <cell r="B1632" t="str">
            <v>Reator para lampada vapor de mercurio - 220v/250w</v>
          </cell>
          <cell r="C1632" t="str">
            <v>un</v>
          </cell>
          <cell r="D1632" t="str">
            <v>22.59</v>
          </cell>
          <cell r="E1632" t="str">
            <v>6.75</v>
          </cell>
          <cell r="F1632" t="str">
            <v>29.34</v>
          </cell>
        </row>
        <row r="1633">
          <cell r="A1633" t="str">
            <v>410310</v>
          </cell>
          <cell r="B1633" t="str">
            <v>Reator para lampada vapor de mercurio - 220v/400w</v>
          </cell>
          <cell r="C1633" t="str">
            <v>un</v>
          </cell>
          <cell r="D1633" t="str">
            <v>40.59</v>
          </cell>
          <cell r="E1633" t="str">
            <v>6.75</v>
          </cell>
          <cell r="F1633" t="str">
            <v>47.34</v>
          </cell>
        </row>
        <row r="1634">
          <cell r="A1634" t="str">
            <v>410312</v>
          </cell>
          <cell r="B1634" t="str">
            <v>Reator para lampada vapor de sodio - 220v/150w</v>
          </cell>
          <cell r="C1634" t="str">
            <v>un</v>
          </cell>
          <cell r="D1634" t="str">
            <v>27.26</v>
          </cell>
          <cell r="E1634" t="str">
            <v>6.75</v>
          </cell>
          <cell r="F1634" t="str">
            <v>34.01</v>
          </cell>
        </row>
        <row r="1635">
          <cell r="A1635" t="str">
            <v>410314</v>
          </cell>
          <cell r="B1635" t="str">
            <v>Reator para lampada vapor de sodio - 220v/250w</v>
          </cell>
          <cell r="C1635" t="str">
            <v>un</v>
          </cell>
          <cell r="D1635" t="str">
            <v>35.76</v>
          </cell>
          <cell r="E1635" t="str">
            <v>6.75</v>
          </cell>
          <cell r="F1635" t="str">
            <v>42.51</v>
          </cell>
        </row>
        <row r="1636">
          <cell r="A1636" t="str">
            <v>410316</v>
          </cell>
          <cell r="B1636" t="str">
            <v>Reator para lampada vapor de sodio - 220v/400w</v>
          </cell>
          <cell r="C1636" t="str">
            <v>un</v>
          </cell>
          <cell r="D1636" t="str">
            <v>43.66</v>
          </cell>
          <cell r="E1636" t="str">
            <v>6.75</v>
          </cell>
          <cell r="F1636" t="str">
            <v>50.41</v>
          </cell>
        </row>
        <row r="1637">
          <cell r="A1637" t="str">
            <v>410318</v>
          </cell>
          <cell r="B1637" t="str">
            <v>Reator simples para lampada fluorescente partida rapida afp - 110v/40w</v>
          </cell>
          <cell r="C1637" t="str">
            <v>un</v>
          </cell>
          <cell r="D1637" t="str">
            <v>8.71</v>
          </cell>
          <cell r="E1637" t="str">
            <v>6.75</v>
          </cell>
          <cell r="F1637" t="str">
            <v>15.46</v>
          </cell>
        </row>
        <row r="1638">
          <cell r="A1638" t="str">
            <v>410320</v>
          </cell>
          <cell r="B1638" t="str">
            <v>Reator simples para lampada fluorescente partida rapida afp - 220v/40w</v>
          </cell>
          <cell r="C1638" t="str">
            <v>un</v>
          </cell>
          <cell r="D1638" t="str">
            <v>9.05</v>
          </cell>
          <cell r="E1638" t="str">
            <v>6.75</v>
          </cell>
          <cell r="F1638" t="str">
            <v>15.80</v>
          </cell>
        </row>
        <row r="1639">
          <cell r="A1639" t="str">
            <v>410322</v>
          </cell>
          <cell r="B1639" t="str">
            <v>Reator simples para lampada fluorescente convencional afp - 220v/40w</v>
          </cell>
          <cell r="C1639" t="str">
            <v>un</v>
          </cell>
          <cell r="D1639" t="str">
            <v>9.05</v>
          </cell>
          <cell r="E1639" t="str">
            <v>6.75</v>
          </cell>
          <cell r="F1639" t="str">
            <v>15.80</v>
          </cell>
        </row>
        <row r="1640">
          <cell r="A1640" t="str">
            <v>410400</v>
          </cell>
          <cell r="B1640" t="str">
            <v>Acessorios de iluminacao</v>
          </cell>
        </row>
        <row r="1641">
          <cell r="A1641" t="str">
            <v>410402</v>
          </cell>
          <cell r="B1641" t="str">
            <v>Receptaculo de porcelana com parafuso de fixacao com rosca E-27</v>
          </cell>
          <cell r="C1641" t="str">
            <v>un</v>
          </cell>
          <cell r="D1641" t="str">
            <v>0.53</v>
          </cell>
          <cell r="E1641" t="str">
            <v>2.00</v>
          </cell>
          <cell r="F1641" t="str">
            <v>2.53</v>
          </cell>
        </row>
        <row r="1642">
          <cell r="A1642" t="str">
            <v>410404</v>
          </cell>
          <cell r="B1642" t="str">
            <v>Receptaculo de porcelana com parafuso de fixacao com rosca E-40</v>
          </cell>
          <cell r="C1642" t="str">
            <v>un</v>
          </cell>
          <cell r="D1642" t="str">
            <v>3.11</v>
          </cell>
          <cell r="E1642" t="str">
            <v>3.37</v>
          </cell>
          <cell r="F1642" t="str">
            <v>6.48</v>
          </cell>
        </row>
        <row r="1643">
          <cell r="A1643" t="str">
            <v>410406</v>
          </cell>
          <cell r="B1643" t="str">
            <v>Soquete convencional para lampada fluorescente</v>
          </cell>
          <cell r="C1643" t="str">
            <v>un</v>
          </cell>
          <cell r="D1643" t="str">
            <v>0.48</v>
          </cell>
          <cell r="E1643" t="str">
            <v>0.66</v>
          </cell>
          <cell r="F1643" t="str">
            <v>1.14</v>
          </cell>
        </row>
        <row r="1644">
          <cell r="A1644" t="str">
            <v>410408</v>
          </cell>
          <cell r="B1644" t="str">
            <v>Soquete convencional conjugado com base starter para lampada fluorescente</v>
          </cell>
          <cell r="C1644" t="str">
            <v>un</v>
          </cell>
          <cell r="D1644" t="str">
            <v>1.09</v>
          </cell>
          <cell r="E1644" t="str">
            <v>1.32</v>
          </cell>
          <cell r="F1644" t="str">
            <v>2.41</v>
          </cell>
        </row>
        <row r="1645">
          <cell r="A1645" t="str">
            <v>410410</v>
          </cell>
          <cell r="B1645" t="str">
            <v>Soquete antivibratorio para lampada fluorescente com placa de pressao e fixacao</v>
          </cell>
          <cell r="C1645" t="str">
            <v>un</v>
          </cell>
          <cell r="D1645" t="str">
            <v>1.78</v>
          </cell>
          <cell r="E1645" t="str">
            <v>1.32</v>
          </cell>
          <cell r="F1645" t="str">
            <v>3.10</v>
          </cell>
        </row>
        <row r="1646">
          <cell r="A1646" t="str">
            <v>410412</v>
          </cell>
          <cell r="B1646" t="str">
            <v>Soquete antivibratorio com placa de pressao e fixacao e base de starter</v>
          </cell>
          <cell r="C1646" t="str">
            <v>un</v>
          </cell>
          <cell r="D1646" t="str">
            <v>2.90</v>
          </cell>
          <cell r="E1646" t="str">
            <v>1.67</v>
          </cell>
          <cell r="F1646" t="str">
            <v>4.57</v>
          </cell>
        </row>
        <row r="1647">
          <cell r="A1647" t="str">
            <v>410414</v>
          </cell>
          <cell r="B1647" t="str">
            <v>Starter para lampada fluorescente de 40w</v>
          </cell>
          <cell r="C1647" t="str">
            <v>un</v>
          </cell>
          <cell r="D1647" t="str">
            <v>0.32</v>
          </cell>
          <cell r="E1647" t="str">
            <v>1.32</v>
          </cell>
          <cell r="F1647" t="str">
            <v>1.64</v>
          </cell>
        </row>
        <row r="1648">
          <cell r="A1648" t="str">
            <v>411000</v>
          </cell>
          <cell r="B1648" t="str">
            <v>Postes e acessorios</v>
          </cell>
        </row>
        <row r="1649">
          <cell r="A1649" t="str">
            <v>411006</v>
          </cell>
          <cell r="B1649" t="str">
            <v>Braco de tubo de ferro galvanizado de 1" x 1,00 m</v>
          </cell>
          <cell r="C1649" t="str">
            <v>un</v>
          </cell>
          <cell r="D1649" t="str">
            <v>7.81</v>
          </cell>
          <cell r="E1649" t="str">
            <v>13.50</v>
          </cell>
          <cell r="F1649" t="str">
            <v>21.31</v>
          </cell>
        </row>
        <row r="1650">
          <cell r="A1650" t="str">
            <v>411012</v>
          </cell>
          <cell r="B1650" t="str">
            <v>Poste de concreto tubular oco, altura de 7,0m</v>
          </cell>
          <cell r="C1650" t="str">
            <v>un</v>
          </cell>
          <cell r="D1650" t="str">
            <v>234.81</v>
          </cell>
          <cell r="E1650" t="str">
            <v>41.53</v>
          </cell>
          <cell r="F1650" t="str">
            <v>276.34</v>
          </cell>
        </row>
        <row r="1651">
          <cell r="A1651" t="str">
            <v>411014</v>
          </cell>
          <cell r="B1651" t="str">
            <v>Poste de concreto tubular oco, altura de 8,0m</v>
          </cell>
          <cell r="C1651" t="str">
            <v>un</v>
          </cell>
          <cell r="D1651" t="str">
            <v>254.81</v>
          </cell>
          <cell r="E1651" t="str">
            <v>41.53</v>
          </cell>
          <cell r="F1651" t="str">
            <v>296.34</v>
          </cell>
        </row>
        <row r="1652">
          <cell r="A1652" t="str">
            <v>411016</v>
          </cell>
          <cell r="B1652" t="str">
            <v>Poste de concreto tubular oco, altura de 10,0m</v>
          </cell>
          <cell r="C1652" t="str">
            <v>un</v>
          </cell>
          <cell r="D1652" t="str">
            <v>321.81</v>
          </cell>
          <cell r="E1652" t="str">
            <v>41.53</v>
          </cell>
          <cell r="F1652" t="str">
            <v>363.34</v>
          </cell>
        </row>
        <row r="1653">
          <cell r="A1653" t="str">
            <v>411018</v>
          </cell>
          <cell r="B1653" t="str">
            <v>Poste teleconico p/engastar em  concreto, altura de 7,0m</v>
          </cell>
          <cell r="C1653" t="str">
            <v>un</v>
          </cell>
          <cell r="D1653" t="str">
            <v>252.50</v>
          </cell>
          <cell r="E1653" t="str">
            <v>81.04</v>
          </cell>
          <cell r="F1653" t="str">
            <v>333.54</v>
          </cell>
        </row>
        <row r="1654">
          <cell r="A1654" t="str">
            <v>411020</v>
          </cell>
          <cell r="B1654" t="str">
            <v>Poste teleconico p/engastar em  concreto, altura de 8,0m</v>
          </cell>
          <cell r="C1654" t="str">
            <v>un</v>
          </cell>
          <cell r="D1654" t="str">
            <v>138.00</v>
          </cell>
          <cell r="E1654" t="str">
            <v>94.54</v>
          </cell>
          <cell r="F1654" t="str">
            <v>232.54</v>
          </cell>
        </row>
        <row r="1655">
          <cell r="A1655" t="str">
            <v>411022</v>
          </cell>
          <cell r="B1655" t="str">
            <v>Poste teleconico p/engastar em  concreto, altura de 10,0m</v>
          </cell>
          <cell r="C1655" t="str">
            <v>un</v>
          </cell>
          <cell r="D1655" t="str">
            <v>221.72</v>
          </cell>
          <cell r="E1655" t="str">
            <v>121.56</v>
          </cell>
          <cell r="F1655" t="str">
            <v>343.28</v>
          </cell>
        </row>
        <row r="1656">
          <cell r="A1656" t="str">
            <v>411024</v>
          </cell>
          <cell r="B1656" t="str">
            <v>Poste teleconico p/engastar em  ferro galvanizado curvo, altura de 7,0m</v>
          </cell>
          <cell r="C1656" t="str">
            <v>un</v>
          </cell>
          <cell r="D1656" t="str">
            <v>170.00</v>
          </cell>
          <cell r="E1656" t="str">
            <v>40.52</v>
          </cell>
          <cell r="F1656" t="str">
            <v>210.52</v>
          </cell>
        </row>
        <row r="1657">
          <cell r="A1657" t="str">
            <v>411026</v>
          </cell>
          <cell r="B1657" t="str">
            <v>Poste teleconico p/engastar em  ferro galvanizado curvo, altura de 8,0m</v>
          </cell>
          <cell r="C1657" t="str">
            <v>un</v>
          </cell>
          <cell r="D1657" t="str">
            <v>135.30</v>
          </cell>
          <cell r="E1657" t="str">
            <v>47.27</v>
          </cell>
          <cell r="F1657" t="str">
            <v>182.57</v>
          </cell>
        </row>
        <row r="1658">
          <cell r="A1658" t="str">
            <v>411028</v>
          </cell>
          <cell r="B1658" t="str">
            <v>Poste teleconico p/engastar em  ferro galvanizado curvo, altura de 10,0m</v>
          </cell>
          <cell r="C1658" t="str">
            <v>un</v>
          </cell>
          <cell r="D1658" t="str">
            <v>221.72</v>
          </cell>
          <cell r="E1658" t="str">
            <v>60.78</v>
          </cell>
          <cell r="F1658" t="str">
            <v>282.50</v>
          </cell>
        </row>
        <row r="1659">
          <cell r="A1659" t="str">
            <v>420000</v>
          </cell>
          <cell r="B1659" t="str">
            <v>Eletrica, para-raios para edificacoes</v>
          </cell>
        </row>
        <row r="1660">
          <cell r="A1660" t="str">
            <v>420100</v>
          </cell>
          <cell r="B1660" t="str">
            <v>Complementos para para-raios</v>
          </cell>
        </row>
        <row r="1661">
          <cell r="A1661" t="str">
            <v>420102</v>
          </cell>
          <cell r="B1661" t="str">
            <v>Captor tipo Franklin, h= 300mm, 4 pontos, 1 descida, acabamento cromado</v>
          </cell>
          <cell r="C1661" t="str">
            <v>un</v>
          </cell>
          <cell r="D1661" t="str">
            <v>10.40</v>
          </cell>
          <cell r="E1661" t="str">
            <v>1.67</v>
          </cell>
          <cell r="F1661" t="str">
            <v>12.07</v>
          </cell>
        </row>
        <row r="1662">
          <cell r="A1662" t="str">
            <v>420104</v>
          </cell>
          <cell r="B1662" t="str">
            <v>Captor tipo Franklin, h= 300mm, 4 pontos, 2 descidas, acabamento cromado</v>
          </cell>
          <cell r="C1662" t="str">
            <v>un</v>
          </cell>
          <cell r="D1662" t="str">
            <v>17.14</v>
          </cell>
          <cell r="E1662" t="str">
            <v>1.67</v>
          </cell>
          <cell r="F1662" t="str">
            <v>18.81</v>
          </cell>
        </row>
        <row r="1663">
          <cell r="A1663" t="str">
            <v>420106</v>
          </cell>
          <cell r="B1663" t="str">
            <v>Luva de reducao galvanizado, diam 3/4"</v>
          </cell>
          <cell r="C1663" t="str">
            <v>un</v>
          </cell>
          <cell r="D1663" t="str">
            <v>1.50</v>
          </cell>
          <cell r="E1663" t="str">
            <v>1.67</v>
          </cell>
          <cell r="F1663" t="str">
            <v>3.17</v>
          </cell>
        </row>
        <row r="1664">
          <cell r="A1664" t="str">
            <v>420108</v>
          </cell>
          <cell r="B1664" t="str">
            <v>Niple duplo galvanizado</v>
          </cell>
          <cell r="C1664" t="str">
            <v>un</v>
          </cell>
          <cell r="D1664" t="str">
            <v>4.78</v>
          </cell>
          <cell r="E1664" t="str">
            <v>1.67</v>
          </cell>
          <cell r="F1664" t="str">
            <v>6.45</v>
          </cell>
        </row>
        <row r="1665">
          <cell r="A1665" t="str">
            <v>420200</v>
          </cell>
          <cell r="B1665" t="str">
            <v>Isoladores galvanizado uso geral:</v>
          </cell>
        </row>
        <row r="1666">
          <cell r="A1666" t="str">
            <v>420202</v>
          </cell>
          <cell r="B1666" t="str">
            <v>Isolador galvanizado uso geral reforcado para fixacao a 90o.</v>
          </cell>
          <cell r="C1666" t="str">
            <v>un</v>
          </cell>
          <cell r="D1666" t="str">
            <v>3.78</v>
          </cell>
          <cell r="E1666" t="str">
            <v>1.67</v>
          </cell>
          <cell r="F1666" t="str">
            <v>5.45</v>
          </cell>
        </row>
        <row r="1667">
          <cell r="A1667" t="str">
            <v>420204</v>
          </cell>
          <cell r="B1667" t="str">
            <v>Isolador galvanizado uso geral, chapa de encosto</v>
          </cell>
          <cell r="C1667" t="str">
            <v>un</v>
          </cell>
          <cell r="D1667" t="str">
            <v>1.14</v>
          </cell>
          <cell r="E1667" t="str">
            <v>1.67</v>
          </cell>
          <cell r="F1667" t="str">
            <v>2.81</v>
          </cell>
        </row>
        <row r="1668">
          <cell r="A1668" t="str">
            <v>420206</v>
          </cell>
          <cell r="B1668" t="str">
            <v>Isolador galvanizado uso geral, chapa de encosto</v>
          </cell>
          <cell r="C1668" t="str">
            <v>un</v>
          </cell>
          <cell r="D1668" t="str">
            <v>1.67</v>
          </cell>
          <cell r="E1668" t="str">
            <v>1.67</v>
          </cell>
          <cell r="F1668" t="str">
            <v>3.34</v>
          </cell>
        </row>
        <row r="1669">
          <cell r="A1669" t="str">
            <v>420208</v>
          </cell>
          <cell r="B1669" t="str">
            <v>Isolador galvanizado uso geral, chapa de encosto, reforcado</v>
          </cell>
          <cell r="C1669" t="str">
            <v>un</v>
          </cell>
          <cell r="D1669" t="str">
            <v>2.71</v>
          </cell>
          <cell r="E1669" t="str">
            <v>1.67</v>
          </cell>
          <cell r="F1669" t="str">
            <v>4.38</v>
          </cell>
        </row>
        <row r="1670">
          <cell r="A1670" t="str">
            <v>420210</v>
          </cell>
          <cell r="B1670" t="str">
            <v>Isolador galvanizado uso geral, com calha para telha ondulada</v>
          </cell>
          <cell r="C1670" t="str">
            <v>un</v>
          </cell>
          <cell r="D1670" t="str">
            <v>3.49</v>
          </cell>
          <cell r="E1670" t="str">
            <v>1.67</v>
          </cell>
          <cell r="F1670" t="str">
            <v>5.16</v>
          </cell>
        </row>
        <row r="1671">
          <cell r="A1671" t="str">
            <v>420212</v>
          </cell>
          <cell r="B1671" t="str">
            <v>Isolador galvanizado uso geral, com calha para telha ondulada, reforcada</v>
          </cell>
          <cell r="C1671" t="str">
            <v>un</v>
          </cell>
          <cell r="D1671" t="str">
            <v>0.29</v>
          </cell>
          <cell r="E1671" t="str">
            <v>1.67</v>
          </cell>
          <cell r="F1671" t="str">
            <v>1.96</v>
          </cell>
        </row>
        <row r="1672">
          <cell r="A1672" t="str">
            <v>420214</v>
          </cell>
          <cell r="B1672" t="str">
            <v>Isolador galvanizado uso geral, grapa para chumbar</v>
          </cell>
          <cell r="C1672" t="str">
            <v>un</v>
          </cell>
          <cell r="D1672" t="str">
            <v>1.63</v>
          </cell>
          <cell r="E1672" t="str">
            <v>1.54</v>
          </cell>
          <cell r="F1672" t="str">
            <v>3.17</v>
          </cell>
        </row>
        <row r="1673">
          <cell r="A1673" t="str">
            <v>420300</v>
          </cell>
          <cell r="B1673" t="str">
            <v>Isoladores galvanizado para mastros:</v>
          </cell>
        </row>
        <row r="1674">
          <cell r="A1674" t="str">
            <v>420302</v>
          </cell>
          <cell r="B1674" t="str">
            <v>Izolador galvanizado para mastro de diam 2" -  com uma descida</v>
          </cell>
          <cell r="C1674" t="str">
            <v>un</v>
          </cell>
          <cell r="D1674" t="str">
            <v>2.21</v>
          </cell>
          <cell r="E1674" t="str">
            <v>1.67</v>
          </cell>
          <cell r="F1674" t="str">
            <v>3.88</v>
          </cell>
        </row>
        <row r="1675">
          <cell r="A1675" t="str">
            <v>420304</v>
          </cell>
          <cell r="B1675" t="str">
            <v>Isolador galvanizado para mastro de diam 2" -  com 2 descidas</v>
          </cell>
          <cell r="C1675" t="str">
            <v>un</v>
          </cell>
          <cell r="D1675" t="str">
            <v>3.54</v>
          </cell>
          <cell r="E1675" t="str">
            <v>1.67</v>
          </cell>
          <cell r="F1675" t="str">
            <v>5.21</v>
          </cell>
        </row>
        <row r="1676">
          <cell r="A1676" t="str">
            <v>420306</v>
          </cell>
          <cell r="B1676" t="str">
            <v>Isolador galvanizado para mastro de diam 2" -  reforcado com 1 descida</v>
          </cell>
          <cell r="C1676" t="str">
            <v>un</v>
          </cell>
          <cell r="D1676" t="str">
            <v>2.70</v>
          </cell>
          <cell r="E1676" t="str">
            <v>1.67</v>
          </cell>
          <cell r="F1676" t="str">
            <v>4.37</v>
          </cell>
        </row>
        <row r="1677">
          <cell r="A1677" t="str">
            <v>420308</v>
          </cell>
          <cell r="B1677" t="str">
            <v>Isolador galvanizado para mastro de diam 2" - reforcada com 2 descidas</v>
          </cell>
          <cell r="C1677" t="str">
            <v>un</v>
          </cell>
          <cell r="D1677" t="str">
            <v>3.54</v>
          </cell>
          <cell r="E1677" t="str">
            <v>1.67</v>
          </cell>
          <cell r="F1677" t="str">
            <v>5.21</v>
          </cell>
        </row>
        <row r="1678">
          <cell r="A1678" t="str">
            <v>420400</v>
          </cell>
          <cell r="B1678" t="str">
            <v>Componentes de sustentacao galvanizado:</v>
          </cell>
        </row>
        <row r="1679">
          <cell r="A1679" t="str">
            <v>420402</v>
          </cell>
          <cell r="B1679" t="str">
            <v>Abracadeira de contraventagem para mastro de diam 2"</v>
          </cell>
          <cell r="C1679" t="str">
            <v>un</v>
          </cell>
          <cell r="D1679" t="str">
            <v>2.11</v>
          </cell>
          <cell r="E1679" t="str">
            <v>1.67</v>
          </cell>
          <cell r="F1679" t="str">
            <v>3.78</v>
          </cell>
        </row>
        <row r="1680">
          <cell r="A1680" t="str">
            <v>420404</v>
          </cell>
          <cell r="B1680" t="str">
            <v>Apolo para mastro de diam 2"</v>
          </cell>
          <cell r="C1680" t="str">
            <v>un</v>
          </cell>
          <cell r="D1680" t="str">
            <v>1.57</v>
          </cell>
          <cell r="E1680" t="str">
            <v>1.67</v>
          </cell>
          <cell r="F1680" t="str">
            <v>3.24</v>
          </cell>
        </row>
        <row r="1681">
          <cell r="A1681" t="str">
            <v>420406</v>
          </cell>
          <cell r="B1681" t="str">
            <v>Base para mastro de diam 2"</v>
          </cell>
          <cell r="C1681" t="str">
            <v>un</v>
          </cell>
          <cell r="D1681" t="str">
            <v>13.45</v>
          </cell>
          <cell r="E1681" t="str">
            <v>1.67</v>
          </cell>
          <cell r="F1681" t="str">
            <v>15.12</v>
          </cell>
        </row>
        <row r="1682">
          <cell r="A1682" t="str">
            <v>420408</v>
          </cell>
          <cell r="B1682" t="str">
            <v>Contraventagem com cabo para mastro de diam 2"</v>
          </cell>
          <cell r="C1682" t="str">
            <v>un</v>
          </cell>
          <cell r="D1682" t="str">
            <v>52.81</v>
          </cell>
          <cell r="E1682" t="str">
            <v>2.00</v>
          </cell>
          <cell r="F1682" t="str">
            <v>54.81</v>
          </cell>
        </row>
        <row r="1683">
          <cell r="A1683" t="str">
            <v>420410</v>
          </cell>
          <cell r="B1683" t="str">
            <v>Contraventagem com tubo para mastro de diam 2"</v>
          </cell>
          <cell r="C1683" t="str">
            <v>un</v>
          </cell>
          <cell r="D1683" t="str">
            <v>28.26</v>
          </cell>
          <cell r="E1683" t="str">
            <v>2.00</v>
          </cell>
          <cell r="F1683" t="str">
            <v>30.26</v>
          </cell>
        </row>
        <row r="1684">
          <cell r="A1684" t="str">
            <v>420412</v>
          </cell>
          <cell r="B1684" t="str">
            <v>Mastro simples galvanizados de diam 2" -  altura de 3 e 6 m</v>
          </cell>
          <cell r="C1684" t="str">
            <v>m</v>
          </cell>
          <cell r="D1684" t="str">
            <v>14.12</v>
          </cell>
          <cell r="E1684" t="str">
            <v>2.00</v>
          </cell>
          <cell r="F1684" t="str">
            <v>16.12</v>
          </cell>
        </row>
        <row r="1685">
          <cell r="A1685" t="str">
            <v>420414</v>
          </cell>
          <cell r="B1685" t="str">
            <v>Suporte porta bandeira simples para mastro de diam 2"</v>
          </cell>
          <cell r="C1685" t="str">
            <v>un</v>
          </cell>
          <cell r="D1685" t="str">
            <v>2.39</v>
          </cell>
          <cell r="E1685" t="str">
            <v>1.67</v>
          </cell>
          <cell r="F1685" t="str">
            <v>4.06</v>
          </cell>
        </row>
        <row r="1686">
          <cell r="A1686" t="str">
            <v>420416</v>
          </cell>
          <cell r="B1686" t="str">
            <v>Suporte porta bandeira simples para mastro de diam 2", reforcado</v>
          </cell>
          <cell r="C1686" t="str">
            <v>un</v>
          </cell>
          <cell r="D1686" t="str">
            <v>4.77</v>
          </cell>
          <cell r="E1686" t="str">
            <v>1.67</v>
          </cell>
          <cell r="F1686" t="str">
            <v>6.44</v>
          </cell>
        </row>
        <row r="1687">
          <cell r="A1687" t="str">
            <v>420500</v>
          </cell>
          <cell r="B1687" t="str">
            <v>Componentes para cabo de descida:</v>
          </cell>
        </row>
        <row r="1688">
          <cell r="A1688" t="str">
            <v>420502</v>
          </cell>
          <cell r="B1688" t="str">
            <v>Abracadeira para fixacao do aparelho sinalizador para mastro, diam 2"</v>
          </cell>
          <cell r="C1688" t="str">
            <v>un</v>
          </cell>
          <cell r="D1688" t="str">
            <v>2.00</v>
          </cell>
          <cell r="E1688" t="str">
            <v>1.67</v>
          </cell>
          <cell r="F1688" t="str">
            <v>3.67</v>
          </cell>
        </row>
        <row r="1689">
          <cell r="A1689" t="str">
            <v>420504</v>
          </cell>
          <cell r="B1689" t="str">
            <v>Aparelho sinalizador de obstaculo, duplo sem celula fotoeletrica</v>
          </cell>
          <cell r="C1689" t="str">
            <v>un</v>
          </cell>
          <cell r="D1689" t="str">
            <v>25.83</v>
          </cell>
          <cell r="E1689" t="str">
            <v>2.00</v>
          </cell>
          <cell r="F1689" t="str">
            <v>27.83</v>
          </cell>
        </row>
        <row r="1690">
          <cell r="A1690" t="str">
            <v>420506</v>
          </cell>
          <cell r="B1690" t="str">
            <v>Aparelho sinalizador de obstaculo, simples sem celula fotoeletrica</v>
          </cell>
          <cell r="C1690" t="str">
            <v>un</v>
          </cell>
          <cell r="D1690" t="str">
            <v>9.14</v>
          </cell>
          <cell r="E1690" t="str">
            <v>1.67</v>
          </cell>
          <cell r="F1690" t="str">
            <v>10.81</v>
          </cell>
        </row>
        <row r="1691">
          <cell r="A1691" t="str">
            <v>420508</v>
          </cell>
          <cell r="B1691" t="str">
            <v>Caixa de inspecao do terra, cilindrica, cimento amianto, h= 400mm</v>
          </cell>
          <cell r="C1691" t="str">
            <v>un</v>
          </cell>
          <cell r="D1691" t="str">
            <v>12.45</v>
          </cell>
          <cell r="E1691" t="str">
            <v>6.75</v>
          </cell>
          <cell r="F1691" t="str">
            <v>19.20</v>
          </cell>
        </row>
        <row r="1692">
          <cell r="A1692" t="str">
            <v>420510</v>
          </cell>
          <cell r="B1692" t="str">
            <v>Caixa de inspecao suspensa</v>
          </cell>
          <cell r="C1692" t="str">
            <v>un</v>
          </cell>
          <cell r="D1692" t="str">
            <v>9.20</v>
          </cell>
          <cell r="E1692" t="str">
            <v>6.75</v>
          </cell>
          <cell r="F1692" t="str">
            <v>15.95</v>
          </cell>
        </row>
        <row r="1693">
          <cell r="A1693" t="str">
            <v>420512</v>
          </cell>
          <cell r="B1693" t="str">
            <v>Conector de emenda para cabo de ate No. 50mm2, latao, 4 parafusos</v>
          </cell>
          <cell r="C1693" t="str">
            <v>un</v>
          </cell>
          <cell r="D1693" t="str">
            <v>9.49</v>
          </cell>
          <cell r="E1693" t="str">
            <v>0.66</v>
          </cell>
          <cell r="F1693" t="str">
            <v>10.15</v>
          </cell>
        </row>
        <row r="1694">
          <cell r="A1694" t="str">
            <v>420514</v>
          </cell>
          <cell r="B1694" t="str">
            <v>Conector olhal cabo/haste de 3/4"</v>
          </cell>
          <cell r="C1694" t="str">
            <v>un</v>
          </cell>
          <cell r="D1694" t="str">
            <v>1.58</v>
          </cell>
          <cell r="E1694" t="str">
            <v>0.66</v>
          </cell>
          <cell r="F1694" t="str">
            <v>2.24</v>
          </cell>
        </row>
        <row r="1695">
          <cell r="A1695" t="str">
            <v>420516</v>
          </cell>
          <cell r="B1695" t="str">
            <v>Conector olhal cabo/haste de 5/8"</v>
          </cell>
          <cell r="C1695" t="str">
            <v>un</v>
          </cell>
          <cell r="D1695" t="str">
            <v>0.60</v>
          </cell>
          <cell r="E1695" t="str">
            <v>0.66</v>
          </cell>
          <cell r="F1695" t="str">
            <v>1.26</v>
          </cell>
        </row>
        <row r="1696">
          <cell r="A1696" t="str">
            <v>420518</v>
          </cell>
          <cell r="B1696" t="str">
            <v>Esticador para cabo de cobre, latao</v>
          </cell>
          <cell r="C1696" t="str">
            <v>un</v>
          </cell>
          <cell r="D1696" t="str">
            <v>3.85</v>
          </cell>
          <cell r="E1696" t="str">
            <v>1.67</v>
          </cell>
          <cell r="F1696" t="str">
            <v>5.52</v>
          </cell>
        </row>
        <row r="1697">
          <cell r="A1697" t="str">
            <v>420520</v>
          </cell>
          <cell r="B1697" t="str">
            <v>Haste de aterramento de 5/8" x  2,40 m</v>
          </cell>
          <cell r="C1697" t="str">
            <v>un</v>
          </cell>
          <cell r="D1697" t="str">
            <v>8.13</v>
          </cell>
          <cell r="E1697" t="str">
            <v>3.37</v>
          </cell>
          <cell r="F1697" t="str">
            <v>11.50</v>
          </cell>
        </row>
        <row r="1698">
          <cell r="A1698" t="str">
            <v>420522</v>
          </cell>
          <cell r="B1698" t="str">
            <v>Mastro para sinalizador de obstaculo, de 1,50m x 3/4"</v>
          </cell>
          <cell r="C1698" t="str">
            <v>un</v>
          </cell>
          <cell r="D1698" t="str">
            <v>169.91</v>
          </cell>
          <cell r="E1698" t="str">
            <v>1.67</v>
          </cell>
          <cell r="F1698" t="str">
            <v>171.58</v>
          </cell>
        </row>
        <row r="1699">
          <cell r="A1699" t="str">
            <v>420524</v>
          </cell>
          <cell r="B1699" t="str">
            <v>Suporte para tubo de protecao com chapa de encosto, diam 2"</v>
          </cell>
          <cell r="C1699" t="str">
            <v>un</v>
          </cell>
          <cell r="D1699" t="str">
            <v>1.76</v>
          </cell>
          <cell r="E1699" t="str">
            <v>1.67</v>
          </cell>
          <cell r="F1699" t="str">
            <v>3.43</v>
          </cell>
        </row>
        <row r="1700">
          <cell r="A1700" t="str">
            <v>420526</v>
          </cell>
          <cell r="B1700" t="str">
            <v>Suporte para tubo de protecao com grapa para chumbar, diam 2"</v>
          </cell>
          <cell r="C1700" t="str">
            <v>un</v>
          </cell>
          <cell r="D1700" t="str">
            <v>1.82</v>
          </cell>
          <cell r="E1700" t="str">
            <v>1.67</v>
          </cell>
          <cell r="F1700" t="str">
            <v>3.49</v>
          </cell>
        </row>
        <row r="1701">
          <cell r="A1701" t="str">
            <v>420528</v>
          </cell>
          <cell r="B1701" t="str">
            <v>Suporte para tubo de protecao com rosca soberba, diam 2"</v>
          </cell>
          <cell r="C1701" t="str">
            <v>un</v>
          </cell>
          <cell r="D1701" t="str">
            <v>1.69</v>
          </cell>
          <cell r="E1701" t="str">
            <v>1.67</v>
          </cell>
          <cell r="F1701" t="str">
            <v>3.36</v>
          </cell>
        </row>
        <row r="1702">
          <cell r="A1702" t="str">
            <v>420530</v>
          </cell>
          <cell r="B1702" t="str">
            <v>Tampa para caixa de inspecao cilindrica, aco galvanizado</v>
          </cell>
          <cell r="C1702" t="str">
            <v>un</v>
          </cell>
          <cell r="D1702" t="str">
            <v>13.83</v>
          </cell>
          <cell r="E1702" t="str">
            <v>0.30</v>
          </cell>
          <cell r="F1702" t="str">
            <v>14.13</v>
          </cell>
        </row>
        <row r="1703">
          <cell r="A1703" t="str">
            <v>430000</v>
          </cell>
          <cell r="B1703" t="str">
            <v>Aparelhos eletricos e hidraulicos</v>
          </cell>
        </row>
        <row r="1704">
          <cell r="A1704" t="str">
            <v>430100</v>
          </cell>
          <cell r="B1704" t="str">
            <v>Bebedouros</v>
          </cell>
        </row>
        <row r="1705">
          <cell r="A1705" t="str">
            <v>430102</v>
          </cell>
          <cell r="B1705" t="str">
            <v>Bebedouro eletrico com capacidade de 40 l</v>
          </cell>
          <cell r="C1705" t="str">
            <v>un</v>
          </cell>
          <cell r="D1705" t="str">
            <v>361.46</v>
          </cell>
          <cell r="E1705" t="str">
            <v>13.57</v>
          </cell>
          <cell r="F1705" t="str">
            <v>375.03</v>
          </cell>
        </row>
        <row r="1706">
          <cell r="A1706" t="str">
            <v>430200</v>
          </cell>
          <cell r="B1706" t="str">
            <v>Chuveiros</v>
          </cell>
        </row>
        <row r="1707">
          <cell r="A1707" t="str">
            <v>430202</v>
          </cell>
          <cell r="B1707" t="str">
            <v>Chuveiro com braco e articulacao de 15 cm - linha DECA</v>
          </cell>
          <cell r="C1707" t="str">
            <v>un</v>
          </cell>
          <cell r="D1707" t="str">
            <v>93.16</v>
          </cell>
          <cell r="E1707" t="str">
            <v>3.39</v>
          </cell>
          <cell r="F1707" t="str">
            <v>96.55</v>
          </cell>
        </row>
        <row r="1708">
          <cell r="A1708" t="str">
            <v>430204</v>
          </cell>
          <cell r="B1708" t="str">
            <v>Chuveiro eletrico de 220 V - plastico comum</v>
          </cell>
          <cell r="C1708" t="str">
            <v>un</v>
          </cell>
          <cell r="D1708" t="str">
            <v>16.95</v>
          </cell>
          <cell r="E1708" t="str">
            <v>5.31</v>
          </cell>
          <cell r="F1708" t="str">
            <v>22.26</v>
          </cell>
        </row>
        <row r="1709">
          <cell r="A1709" t="str">
            <v>430206</v>
          </cell>
          <cell r="B1709" t="str">
            <v>Chuveiro fixo de metal cromado comum - linha DECA</v>
          </cell>
          <cell r="C1709" t="str">
            <v>un</v>
          </cell>
          <cell r="D1709" t="str">
            <v>97.79</v>
          </cell>
          <cell r="E1709" t="str">
            <v>3.39</v>
          </cell>
          <cell r="F1709" t="str">
            <v>101.18</v>
          </cell>
        </row>
        <row r="1710">
          <cell r="A1710" t="str">
            <v>430300</v>
          </cell>
          <cell r="B1710" t="str">
            <v>Aquecedores</v>
          </cell>
        </row>
        <row r="1711">
          <cell r="A1711" t="str">
            <v>430302</v>
          </cell>
          <cell r="B1711" t="str">
            <v>Aquecedor eletrico de agua capacidade 75 l</v>
          </cell>
          <cell r="C1711" t="str">
            <v>un</v>
          </cell>
          <cell r="D1711" t="str">
            <v>632.55</v>
          </cell>
          <cell r="E1711" t="str">
            <v>34.03</v>
          </cell>
          <cell r="F1711" t="str">
            <v>666.58</v>
          </cell>
        </row>
        <row r="1712">
          <cell r="A1712" t="str">
            <v>430304</v>
          </cell>
          <cell r="B1712" t="str">
            <v>Aquecedor eletrico de agua capacidade 100 l</v>
          </cell>
          <cell r="C1712" t="str">
            <v>un</v>
          </cell>
          <cell r="D1712" t="str">
            <v>677.27</v>
          </cell>
          <cell r="E1712" t="str">
            <v>34.03</v>
          </cell>
          <cell r="F1712" t="str">
            <v>711.30</v>
          </cell>
        </row>
        <row r="1713">
          <cell r="A1713" t="str">
            <v>430306</v>
          </cell>
          <cell r="B1713" t="str">
            <v>Aquecedor eletrico de agua capacidade 150 l</v>
          </cell>
          <cell r="C1713" t="str">
            <v>un</v>
          </cell>
          <cell r="D1713" t="str">
            <v>808.02</v>
          </cell>
          <cell r="E1713" t="str">
            <v>34.03</v>
          </cell>
          <cell r="F1713" t="str">
            <v>842.05</v>
          </cell>
        </row>
        <row r="1714">
          <cell r="A1714" t="str">
            <v>430308</v>
          </cell>
          <cell r="B1714" t="str">
            <v>Aquecedor eletrico de agua capacidade 200 l</v>
          </cell>
          <cell r="C1714" t="str">
            <v>un</v>
          </cell>
          <cell r="D1714" t="str">
            <v>1080.80</v>
          </cell>
          <cell r="E1714" t="str">
            <v>34.03</v>
          </cell>
          <cell r="F1714" t="str">
            <v>1114.83</v>
          </cell>
        </row>
        <row r="1715">
          <cell r="A1715" t="str">
            <v>430400</v>
          </cell>
          <cell r="B1715" t="str">
            <v>Torneiras eletricas</v>
          </cell>
        </row>
        <row r="1716">
          <cell r="A1716" t="str">
            <v>430402</v>
          </cell>
          <cell r="B1716" t="str">
            <v>Torneira eletrica</v>
          </cell>
          <cell r="C1716" t="str">
            <v>un</v>
          </cell>
          <cell r="D1716" t="str">
            <v>43.41</v>
          </cell>
          <cell r="E1716" t="str">
            <v>5.31</v>
          </cell>
          <cell r="F1716" t="str">
            <v>48.72</v>
          </cell>
        </row>
        <row r="1717">
          <cell r="A1717" t="str">
            <v>430500</v>
          </cell>
          <cell r="B1717" t="str">
            <v>Exaustor</v>
          </cell>
        </row>
        <row r="1718">
          <cell r="A1718" t="str">
            <v>430502</v>
          </cell>
          <cell r="B1718" t="str">
            <v>Exaustor eletrico tipo domiciliar</v>
          </cell>
          <cell r="C1718" t="str">
            <v>un</v>
          </cell>
          <cell r="D1718" t="str">
            <v>84.89</v>
          </cell>
          <cell r="E1718" t="str">
            <v>19.64</v>
          </cell>
          <cell r="F1718" t="str">
            <v>104.53</v>
          </cell>
        </row>
        <row r="1719">
          <cell r="A1719" t="str">
            <v>431000</v>
          </cell>
          <cell r="B1719" t="str">
            <v>Bombas</v>
          </cell>
        </row>
        <row r="1720">
          <cell r="A1720" t="str">
            <v>431002</v>
          </cell>
          <cell r="B1720" t="str">
            <v>Conj motor-bomba (centrifuga) 1/4 hp (3000 l/h-20 mca)</v>
          </cell>
          <cell r="C1720" t="str">
            <v>un</v>
          </cell>
          <cell r="D1720" t="str">
            <v>170.00</v>
          </cell>
          <cell r="E1720" t="str">
            <v>54.55</v>
          </cell>
          <cell r="F1720" t="str">
            <v>224.55</v>
          </cell>
        </row>
        <row r="1721">
          <cell r="A1721" t="str">
            <v>431004</v>
          </cell>
          <cell r="B1721" t="str">
            <v>Conj motor-bomba (centrifuga) 1/2 hp (3400 l/h-20 mca)</v>
          </cell>
          <cell r="C1721" t="str">
            <v>un</v>
          </cell>
          <cell r="D1721" t="str">
            <v>150.00</v>
          </cell>
          <cell r="E1721" t="str">
            <v>54.55</v>
          </cell>
          <cell r="F1721" t="str">
            <v>204.55</v>
          </cell>
        </row>
        <row r="1722">
          <cell r="A1722" t="str">
            <v>431006</v>
          </cell>
          <cell r="B1722" t="str">
            <v>Conj motor-bomba (centrifuga) 3/4 hp (7400 l/h-20 mca)</v>
          </cell>
          <cell r="C1722" t="str">
            <v>un</v>
          </cell>
          <cell r="D1722" t="str">
            <v>182.00</v>
          </cell>
          <cell r="E1722" t="str">
            <v>54.55</v>
          </cell>
          <cell r="F1722" t="str">
            <v>236.55</v>
          </cell>
        </row>
        <row r="1723">
          <cell r="A1723" t="str">
            <v>431008</v>
          </cell>
          <cell r="B1723" t="str">
            <v>Conj motor-bomba (centrifuga) 1,0 hp (8500 l/h-20 mca)</v>
          </cell>
          <cell r="C1723" t="str">
            <v>un</v>
          </cell>
          <cell r="D1723" t="str">
            <v>182.00</v>
          </cell>
          <cell r="E1723" t="str">
            <v>54.55</v>
          </cell>
          <cell r="F1723" t="str">
            <v>236.55</v>
          </cell>
        </row>
        <row r="1724">
          <cell r="A1724" t="str">
            <v>431010</v>
          </cell>
          <cell r="B1724" t="str">
            <v>Conj motor-bomba (centrifuga) 1,5 hp (10000 l/h-20 mca)</v>
          </cell>
          <cell r="C1724" t="str">
            <v>un</v>
          </cell>
          <cell r="D1724" t="str">
            <v>240.00</v>
          </cell>
          <cell r="E1724" t="str">
            <v>54.55</v>
          </cell>
          <cell r="F1724" t="str">
            <v>294.55</v>
          </cell>
        </row>
        <row r="1725">
          <cell r="A1725" t="str">
            <v>431012</v>
          </cell>
          <cell r="B1725" t="str">
            <v>Conj motor-bomba (centrifuga) 2,0 hp (13900 l/h-20 mca)</v>
          </cell>
          <cell r="C1725" t="str">
            <v>un</v>
          </cell>
          <cell r="D1725" t="str">
            <v>250.00</v>
          </cell>
          <cell r="E1725" t="str">
            <v>54.55</v>
          </cell>
          <cell r="F1725" t="str">
            <v>304.55</v>
          </cell>
        </row>
        <row r="1726">
          <cell r="A1726" t="str">
            <v>431014</v>
          </cell>
          <cell r="B1726" t="str">
            <v>Conj motor-bomba (centrifuga) 3,0 hp (25000 l/h-20 mca)</v>
          </cell>
          <cell r="C1726" t="str">
            <v>un</v>
          </cell>
          <cell r="D1726" t="str">
            <v>260.00</v>
          </cell>
          <cell r="E1726" t="str">
            <v>54.55</v>
          </cell>
          <cell r="F1726" t="str">
            <v>314.55</v>
          </cell>
        </row>
        <row r="1727">
          <cell r="A1727" t="str">
            <v>431016</v>
          </cell>
          <cell r="B1727" t="str">
            <v>Conj motor-bomba (centrifuga) 4,0 hp (31200 l/h-20 mca)</v>
          </cell>
          <cell r="C1727" t="str">
            <v>un</v>
          </cell>
          <cell r="D1727" t="str">
            <v>270.00</v>
          </cell>
          <cell r="E1727" t="str">
            <v>54.55</v>
          </cell>
          <cell r="F1727" t="str">
            <v>324.55</v>
          </cell>
        </row>
        <row r="1728">
          <cell r="A1728" t="str">
            <v>431018</v>
          </cell>
          <cell r="B1728" t="str">
            <v>Conj motor-bomba (centrifuga) 5,0 hp (31200l/h-20 mca)</v>
          </cell>
          <cell r="C1728" t="str">
            <v>un</v>
          </cell>
          <cell r="D1728" t="str">
            <v>280.00</v>
          </cell>
          <cell r="E1728" t="str">
            <v>54.55</v>
          </cell>
          <cell r="F1728" t="str">
            <v>334.55</v>
          </cell>
        </row>
        <row r="1729">
          <cell r="A1729" t="str">
            <v>431020</v>
          </cell>
          <cell r="B1729" t="str">
            <v>Conj motor-bomba submersivel 1,0hp (extr 700 a 2000 l/h, hm=120 a 80 m)</v>
          </cell>
          <cell r="C1729" t="str">
            <v>un</v>
          </cell>
          <cell r="D1729" t="str">
            <v>1688.88</v>
          </cell>
          <cell r="E1729" t="str">
            <v>57.40</v>
          </cell>
          <cell r="F1729" t="str">
            <v>1746.28</v>
          </cell>
        </row>
        <row r="1730">
          <cell r="A1730" t="str">
            <v>431022</v>
          </cell>
          <cell r="B1730" t="str">
            <v>Conj motor-bomba submersivel 1,5hp (extr 1700 a 2600l/h, hm=140 a 80m)</v>
          </cell>
          <cell r="C1730" t="str">
            <v>un</v>
          </cell>
          <cell r="D1730" t="str">
            <v>1926.80</v>
          </cell>
          <cell r="E1730" t="str">
            <v>57.40</v>
          </cell>
          <cell r="F1730" t="str">
            <v>1984.20</v>
          </cell>
        </row>
        <row r="1731">
          <cell r="A1731" t="str">
            <v>431024</v>
          </cell>
          <cell r="B1731" t="str">
            <v>Conj motor-bomba submersivel 2,0hp (extr 2200 a 4000 l/h, hm=160 a 100m)</v>
          </cell>
          <cell r="C1731" t="str">
            <v>un</v>
          </cell>
          <cell r="D1731" t="str">
            <v>2211.17</v>
          </cell>
          <cell r="E1731" t="str">
            <v>57.40</v>
          </cell>
          <cell r="F1731" t="str">
            <v>2268.57</v>
          </cell>
        </row>
        <row r="1732">
          <cell r="A1732" t="str">
            <v>431026</v>
          </cell>
          <cell r="B1732" t="str">
            <v>Conj motor-bomba submersivel 3,0hp (extr 2600 a 4900 l/h, hm=160 a 100m)</v>
          </cell>
          <cell r="C1732" t="str">
            <v>un</v>
          </cell>
          <cell r="D1732" t="str">
            <v>2450.42</v>
          </cell>
          <cell r="E1732" t="str">
            <v>57.40</v>
          </cell>
          <cell r="F1732" t="str">
            <v>2507.82</v>
          </cell>
        </row>
        <row r="1733">
          <cell r="A1733" t="str">
            <v>431028</v>
          </cell>
          <cell r="B1733" t="str">
            <v>Conj motor-bomba submersivel 5,0hp (extr 3000 a 5700 l/h, hm=180 a 100m)</v>
          </cell>
          <cell r="C1733" t="str">
            <v>un</v>
          </cell>
          <cell r="D1733" t="str">
            <v>5776.21</v>
          </cell>
          <cell r="E1733" t="str">
            <v>57.40</v>
          </cell>
          <cell r="F1733" t="str">
            <v>5833.61</v>
          </cell>
        </row>
        <row r="1734">
          <cell r="A1734" t="str">
            <v>440000</v>
          </cell>
          <cell r="B1734" t="str">
            <v>Aparelhos e metais sanitarios</v>
          </cell>
        </row>
        <row r="1735">
          <cell r="A1735" t="str">
            <v>440100</v>
          </cell>
          <cell r="B1735" t="str">
            <v>Loucas sanitarias</v>
          </cell>
        </row>
        <row r="1736">
          <cell r="A1736" t="str">
            <v>440101</v>
          </cell>
          <cell r="B1736" t="str">
            <v>Bacia sifonada de louca com tampa e metais</v>
          </cell>
          <cell r="C1736" t="str">
            <v>un</v>
          </cell>
          <cell r="D1736" t="str">
            <v>53.79</v>
          </cell>
          <cell r="E1736" t="str">
            <v>20.45</v>
          </cell>
          <cell r="F1736" t="str">
            <v>74.24</v>
          </cell>
        </row>
        <row r="1737">
          <cell r="A1737" t="str">
            <v>440102</v>
          </cell>
          <cell r="B1737" t="str">
            <v>Bacia sifonada com caixa de descarga acoplada e tampa e metais</v>
          </cell>
          <cell r="C1737" t="str">
            <v>un</v>
          </cell>
          <cell r="D1737" t="str">
            <v>114.46</v>
          </cell>
          <cell r="E1737" t="str">
            <v>20.45</v>
          </cell>
          <cell r="F1737" t="str">
            <v>134.91</v>
          </cell>
        </row>
        <row r="1738">
          <cell r="A1738" t="str">
            <v>440103</v>
          </cell>
          <cell r="B1738" t="str">
            <v>Bacia turca de louca</v>
          </cell>
          <cell r="C1738" t="str">
            <v>un</v>
          </cell>
          <cell r="D1738" t="str">
            <v>39.38</v>
          </cell>
          <cell r="E1738" t="str">
            <v>26.52</v>
          </cell>
          <cell r="F1738" t="str">
            <v>65.90</v>
          </cell>
        </row>
        <row r="1739">
          <cell r="A1739" t="str">
            <v>440110</v>
          </cell>
          <cell r="B1739" t="str">
            <v>Lavatorio de louca sem coluna com metais</v>
          </cell>
          <cell r="C1739" t="str">
            <v>un</v>
          </cell>
          <cell r="D1739" t="str">
            <v>68.88</v>
          </cell>
          <cell r="E1739" t="str">
            <v>17.03</v>
          </cell>
          <cell r="F1739" t="str">
            <v>85.91</v>
          </cell>
        </row>
        <row r="1740">
          <cell r="A1740" t="str">
            <v>440111</v>
          </cell>
          <cell r="B1740" t="str">
            <v>Lavatorio de louca com coluna e metais</v>
          </cell>
          <cell r="C1740" t="str">
            <v>un</v>
          </cell>
          <cell r="D1740" t="str">
            <v>150.57</v>
          </cell>
          <cell r="E1740" t="str">
            <v>20.45</v>
          </cell>
          <cell r="F1740" t="str">
            <v>171.02</v>
          </cell>
        </row>
        <row r="1741">
          <cell r="A1741" t="str">
            <v>440120</v>
          </cell>
          <cell r="B1741" t="str">
            <v>Mictorio de louca sifonado/auto aspirante com metais</v>
          </cell>
          <cell r="C1741" t="str">
            <v>un</v>
          </cell>
          <cell r="D1741" t="str">
            <v>57.69</v>
          </cell>
          <cell r="E1741" t="str">
            <v>17.03</v>
          </cell>
          <cell r="F1741" t="str">
            <v>74.72</v>
          </cell>
        </row>
        <row r="1742">
          <cell r="A1742" t="str">
            <v>440121</v>
          </cell>
          <cell r="B1742" t="str">
            <v>Mictorio coletivo de aco inoxidavel com metais</v>
          </cell>
          <cell r="C1742" t="str">
            <v>m</v>
          </cell>
          <cell r="D1742" t="str">
            <v>189.43</v>
          </cell>
          <cell r="E1742" t="str">
            <v>17.03</v>
          </cell>
          <cell r="F1742" t="str">
            <v>206.46</v>
          </cell>
        </row>
        <row r="1743">
          <cell r="A1743" t="str">
            <v>440130</v>
          </cell>
          <cell r="B1743" t="str">
            <v>Tanque de louca pequeno com metais</v>
          </cell>
          <cell r="C1743" t="str">
            <v>un</v>
          </cell>
          <cell r="D1743" t="str">
            <v>79.84</v>
          </cell>
          <cell r="E1743" t="str">
            <v>20.45</v>
          </cell>
          <cell r="F1743" t="str">
            <v>100.29</v>
          </cell>
        </row>
        <row r="1744">
          <cell r="A1744" t="str">
            <v>440131</v>
          </cell>
          <cell r="B1744" t="str">
            <v>Tanque de louca grande com metais</v>
          </cell>
          <cell r="C1744" t="str">
            <v>un</v>
          </cell>
          <cell r="D1744" t="str">
            <v>83.71</v>
          </cell>
          <cell r="E1744" t="str">
            <v>20.45</v>
          </cell>
          <cell r="F1744" t="str">
            <v>104.16</v>
          </cell>
        </row>
        <row r="1745">
          <cell r="A1745" t="str">
            <v>440132</v>
          </cell>
          <cell r="B1745" t="str">
            <v>Tanque simples de concreto pre-moldado 600x600mm com apoio e metais</v>
          </cell>
          <cell r="C1745" t="str">
            <v>un</v>
          </cell>
          <cell r="D1745" t="str">
            <v>27.54</v>
          </cell>
          <cell r="E1745" t="str">
            <v>29.46</v>
          </cell>
          <cell r="F1745" t="str">
            <v>57.00</v>
          </cell>
        </row>
        <row r="1746">
          <cell r="A1746" t="str">
            <v>440133</v>
          </cell>
          <cell r="B1746" t="str">
            <v>Tanque de aco inoxidavel com metais</v>
          </cell>
          <cell r="C1746" t="str">
            <v>un</v>
          </cell>
          <cell r="D1746" t="str">
            <v>208.22</v>
          </cell>
          <cell r="E1746" t="str">
            <v>20.45</v>
          </cell>
          <cell r="F1746" t="str">
            <v>228.67</v>
          </cell>
        </row>
        <row r="1747">
          <cell r="A1747" t="str">
            <v>440140</v>
          </cell>
          <cell r="B1747" t="str">
            <v>Cuba de aco inoxidavel 435x270x140mm com pertences</v>
          </cell>
          <cell r="C1747" t="str">
            <v>un</v>
          </cell>
          <cell r="D1747" t="str">
            <v>88.12</v>
          </cell>
          <cell r="E1747" t="str">
            <v>13.63</v>
          </cell>
          <cell r="F1747" t="str">
            <v>101.75</v>
          </cell>
        </row>
        <row r="1748">
          <cell r="A1748" t="str">
            <v>440141</v>
          </cell>
          <cell r="B1748" t="str">
            <v>Cuba de aco inoxidavel 465x300x140mm com pertences</v>
          </cell>
          <cell r="C1748" t="str">
            <v>un</v>
          </cell>
          <cell r="D1748" t="str">
            <v>88.12</v>
          </cell>
          <cell r="E1748" t="str">
            <v>13.63</v>
          </cell>
          <cell r="F1748" t="str">
            <v>101.75</v>
          </cell>
        </row>
        <row r="1749">
          <cell r="A1749" t="str">
            <v>440142</v>
          </cell>
          <cell r="B1749" t="str">
            <v>Cuba de aco inoxidavel dupla com metais</v>
          </cell>
          <cell r="C1749" t="str">
            <v>un</v>
          </cell>
          <cell r="D1749" t="str">
            <v>291.39</v>
          </cell>
          <cell r="E1749" t="str">
            <v>23.85</v>
          </cell>
          <cell r="F1749" t="str">
            <v>315.24</v>
          </cell>
        </row>
        <row r="1750">
          <cell r="A1750" t="str">
            <v>440143</v>
          </cell>
          <cell r="B1750" t="str">
            <v>Cuba de louca  de embutir com metais</v>
          </cell>
          <cell r="C1750" t="str">
            <v>un</v>
          </cell>
          <cell r="D1750" t="str">
            <v>76.06</v>
          </cell>
          <cell r="E1750" t="str">
            <v>10.21</v>
          </cell>
          <cell r="F1750" t="str">
            <v>86.27</v>
          </cell>
        </row>
        <row r="1751">
          <cell r="A1751" t="str">
            <v>440200</v>
          </cell>
          <cell r="B1751" t="str">
            <v>Bancadas</v>
          </cell>
        </row>
        <row r="1752">
          <cell r="A1752" t="str">
            <v>440202</v>
          </cell>
          <cell r="B1752" t="str">
            <v>Tampo em  aco inoxidavel chapa 16</v>
          </cell>
          <cell r="C1752" t="str">
            <v>m2</v>
          </cell>
          <cell r="D1752" t="str">
            <v>202.79</v>
          </cell>
          <cell r="E1752" t="str">
            <v>12.88</v>
          </cell>
          <cell r="F1752" t="str">
            <v>215.67</v>
          </cell>
        </row>
        <row r="1753">
          <cell r="A1753" t="str">
            <v>440204</v>
          </cell>
          <cell r="B1753" t="str">
            <v>Tampo em  aco inoxidavel chapa 18</v>
          </cell>
          <cell r="C1753" t="str">
            <v>m2</v>
          </cell>
          <cell r="D1753" t="str">
            <v>162.53</v>
          </cell>
          <cell r="E1753" t="str">
            <v>12.88</v>
          </cell>
          <cell r="F1753" t="str">
            <v>175.41</v>
          </cell>
        </row>
        <row r="1754">
          <cell r="A1754" t="str">
            <v>440206</v>
          </cell>
          <cell r="B1754" t="str">
            <v>Tampo em  granito espessura de 3 cm</v>
          </cell>
          <cell r="C1754" t="str">
            <v>m2</v>
          </cell>
          <cell r="D1754" t="str">
            <v>140.26</v>
          </cell>
          <cell r="E1754" t="str">
            <v>12.88</v>
          </cell>
          <cell r="F1754" t="str">
            <v>153.14</v>
          </cell>
        </row>
        <row r="1755">
          <cell r="A1755" t="str">
            <v>440208</v>
          </cell>
          <cell r="B1755" t="str">
            <v>Tampo em  granilite</v>
          </cell>
          <cell r="C1755" t="str">
            <v>m2</v>
          </cell>
          <cell r="D1755" t="str">
            <v>54.37</v>
          </cell>
          <cell r="E1755" t="str">
            <v>12.88</v>
          </cell>
          <cell r="F1755" t="str">
            <v>67.25</v>
          </cell>
        </row>
        <row r="1756">
          <cell r="A1756" t="str">
            <v>440210</v>
          </cell>
          <cell r="B1756" t="str">
            <v>Tampo em  marmore nacional espessura de 3 cm</v>
          </cell>
          <cell r="C1756" t="str">
            <v>m2</v>
          </cell>
          <cell r="D1756" t="str">
            <v>98.76</v>
          </cell>
          <cell r="E1756" t="str">
            <v>12.88</v>
          </cell>
          <cell r="F1756" t="str">
            <v>111.64</v>
          </cell>
        </row>
        <row r="1757">
          <cell r="A1757" t="str">
            <v>440300</v>
          </cell>
          <cell r="B1757" t="str">
            <v>Acessorios e metais sanitarios</v>
          </cell>
        </row>
        <row r="1758">
          <cell r="A1758" t="str">
            <v>440302</v>
          </cell>
          <cell r="B1758" t="str">
            <v>Saboneteira de louca de 7,5x15 cm</v>
          </cell>
          <cell r="C1758" t="str">
            <v>un</v>
          </cell>
          <cell r="D1758" t="str">
            <v>4.65</v>
          </cell>
          <cell r="E1758" t="str">
            <v>7.23</v>
          </cell>
          <cell r="F1758" t="str">
            <v>11.88</v>
          </cell>
        </row>
        <row r="1759">
          <cell r="A1759" t="str">
            <v>440304</v>
          </cell>
          <cell r="B1759" t="str">
            <v>Saboneteira de louca de 15x15 cm</v>
          </cell>
          <cell r="C1759" t="str">
            <v>un</v>
          </cell>
          <cell r="D1759" t="str">
            <v>4.85</v>
          </cell>
          <cell r="E1759" t="str">
            <v>7.23</v>
          </cell>
          <cell r="F1759" t="str">
            <v>12.08</v>
          </cell>
        </row>
        <row r="1760">
          <cell r="A1760" t="str">
            <v>440306</v>
          </cell>
          <cell r="B1760" t="str">
            <v>Saboneteira de louca de 15x15 cm com alca</v>
          </cell>
          <cell r="C1760" t="str">
            <v>un</v>
          </cell>
          <cell r="D1760" t="str">
            <v>7.69</v>
          </cell>
          <cell r="E1760" t="str">
            <v>7.23</v>
          </cell>
          <cell r="F1760" t="str">
            <v>14.92</v>
          </cell>
        </row>
        <row r="1761">
          <cell r="A1761" t="str">
            <v>440308</v>
          </cell>
          <cell r="B1761" t="str">
            <v>Porta-papel de louca 15x15 cm</v>
          </cell>
          <cell r="C1761" t="str">
            <v>un</v>
          </cell>
          <cell r="D1761" t="str">
            <v>8.02</v>
          </cell>
          <cell r="E1761" t="str">
            <v>7.23</v>
          </cell>
          <cell r="F1761" t="str">
            <v>15.25</v>
          </cell>
        </row>
        <row r="1762">
          <cell r="A1762" t="str">
            <v>440310</v>
          </cell>
          <cell r="B1762" t="str">
            <v>Cabide de louca com 2 ganchos</v>
          </cell>
          <cell r="C1762" t="str">
            <v>un</v>
          </cell>
          <cell r="D1762" t="str">
            <v>1.90</v>
          </cell>
          <cell r="E1762" t="str">
            <v>7.23</v>
          </cell>
          <cell r="F1762" t="str">
            <v>9.13</v>
          </cell>
        </row>
        <row r="1763">
          <cell r="A1763" t="str">
            <v>440312</v>
          </cell>
          <cell r="B1763" t="str">
            <v>Porta-toalhas com bastao</v>
          </cell>
          <cell r="C1763" t="str">
            <v>un</v>
          </cell>
          <cell r="D1763" t="str">
            <v>3.12</v>
          </cell>
          <cell r="E1763" t="str">
            <v>7.23</v>
          </cell>
          <cell r="F1763" t="str">
            <v>10.35</v>
          </cell>
        </row>
        <row r="1764">
          <cell r="A1764" t="str">
            <v>440322</v>
          </cell>
          <cell r="B1764" t="str">
            <v>Porta-papel de parede tipo LALEKLA</v>
          </cell>
          <cell r="C1764" t="str">
            <v>un</v>
          </cell>
          <cell r="D1764" t="str">
            <v>47.00</v>
          </cell>
          <cell r="E1764" t="str">
            <v>1.76</v>
          </cell>
          <cell r="F1764" t="str">
            <v>48.76</v>
          </cell>
        </row>
        <row r="1765">
          <cell r="A1765" t="str">
            <v>440324</v>
          </cell>
          <cell r="B1765" t="str">
            <v>Saboneteira para sabao liquido</v>
          </cell>
          <cell r="C1765" t="str">
            <v>un</v>
          </cell>
          <cell r="D1765" t="str">
            <v>31.90</v>
          </cell>
          <cell r="E1765" t="str">
            <v>1.76</v>
          </cell>
          <cell r="F1765" t="str">
            <v>33.66</v>
          </cell>
        </row>
        <row r="1766">
          <cell r="A1766" t="str">
            <v>440326</v>
          </cell>
          <cell r="B1766" t="str">
            <v>Armario para lavatorio de embutir plastico</v>
          </cell>
          <cell r="C1766" t="str">
            <v>un</v>
          </cell>
          <cell r="D1766" t="str">
            <v>20.96</v>
          </cell>
          <cell r="E1766" t="str">
            <v>7.23</v>
          </cell>
          <cell r="F1766" t="str">
            <v>28.19</v>
          </cell>
        </row>
        <row r="1767">
          <cell r="A1767" t="str">
            <v>440328</v>
          </cell>
          <cell r="B1767" t="str">
            <v>Caixa de descarga capacidade 18 l de plastico de sobrepor</v>
          </cell>
          <cell r="C1767" t="str">
            <v>un</v>
          </cell>
          <cell r="D1767" t="str">
            <v>52.08</v>
          </cell>
          <cell r="E1767" t="str">
            <v>17.03</v>
          </cell>
          <cell r="F1767" t="str">
            <v>69.11</v>
          </cell>
        </row>
        <row r="1768">
          <cell r="A1768" t="str">
            <v>440332</v>
          </cell>
          <cell r="B1768" t="str">
            <v>Torneira de lavagem com canopla de 1/2"</v>
          </cell>
          <cell r="C1768" t="str">
            <v>un</v>
          </cell>
          <cell r="D1768" t="str">
            <v>7.11</v>
          </cell>
          <cell r="E1768" t="str">
            <v>3.39</v>
          </cell>
          <cell r="F1768" t="str">
            <v>10.50</v>
          </cell>
        </row>
        <row r="1769">
          <cell r="A1769" t="str">
            <v>440334</v>
          </cell>
          <cell r="B1769" t="str">
            <v>Torneira de jardim de 3/4"</v>
          </cell>
          <cell r="C1769" t="str">
            <v>un</v>
          </cell>
          <cell r="D1769" t="str">
            <v>8.34</v>
          </cell>
          <cell r="E1769" t="str">
            <v>3.39</v>
          </cell>
          <cell r="F1769" t="str">
            <v>11.73</v>
          </cell>
        </row>
        <row r="1770">
          <cell r="A1770" t="str">
            <v>440336</v>
          </cell>
          <cell r="B1770" t="str">
            <v>Ducha manual cromada linha ACTIVA da DECA</v>
          </cell>
          <cell r="C1770" t="str">
            <v>un</v>
          </cell>
          <cell r="D1770" t="str">
            <v>68.46</v>
          </cell>
          <cell r="E1770" t="str">
            <v>3.39</v>
          </cell>
          <cell r="F1770" t="str">
            <v>71.85</v>
          </cell>
        </row>
        <row r="1771">
          <cell r="A1771" t="str">
            <v>440400</v>
          </cell>
          <cell r="B1771" t="str">
            <v>Prateleiras</v>
          </cell>
        </row>
        <row r="1772">
          <cell r="A1772" t="str">
            <v>440402</v>
          </cell>
          <cell r="B1772" t="str">
            <v>Prateleira de marmore</v>
          </cell>
          <cell r="C1772" t="str">
            <v>m2</v>
          </cell>
          <cell r="D1772" t="str">
            <v>49.51</v>
          </cell>
          <cell r="E1772" t="str">
            <v>12.88</v>
          </cell>
          <cell r="F1772" t="str">
            <v>62.39</v>
          </cell>
        </row>
        <row r="1773">
          <cell r="A1773" t="str">
            <v>440404</v>
          </cell>
          <cell r="B1773" t="str">
            <v>Prateleira de granilite</v>
          </cell>
          <cell r="C1773" t="str">
            <v>m2</v>
          </cell>
          <cell r="D1773" t="str">
            <v>57.84</v>
          </cell>
          <cell r="E1773" t="str">
            <v>12.88</v>
          </cell>
          <cell r="F1773" t="str">
            <v>70.72</v>
          </cell>
        </row>
        <row r="1774">
          <cell r="A1774" t="str">
            <v>442000</v>
          </cell>
          <cell r="B1774" t="str">
            <v>Reparos, conservacoes e complementos</v>
          </cell>
        </row>
        <row r="1775">
          <cell r="A1775" t="str">
            <v>442002</v>
          </cell>
          <cell r="B1775" t="str">
            <v>Recolocacao de torneiras</v>
          </cell>
          <cell r="C1775" t="str">
            <v>un</v>
          </cell>
          <cell r="D1775" t="str">
            <v>0.01</v>
          </cell>
          <cell r="E1775" t="str">
            <v>3.39</v>
          </cell>
          <cell r="F1775" t="str">
            <v>3.40</v>
          </cell>
        </row>
        <row r="1776">
          <cell r="A1776" t="str">
            <v>442004</v>
          </cell>
          <cell r="B1776" t="str">
            <v>Recolocacao de sifoes</v>
          </cell>
          <cell r="C1776" t="str">
            <v>un</v>
          </cell>
          <cell r="D1776" t="str">
            <v>0.01</v>
          </cell>
          <cell r="E1776" t="str">
            <v>3.39</v>
          </cell>
          <cell r="F1776" t="str">
            <v>3.40</v>
          </cell>
        </row>
        <row r="1777">
          <cell r="A1777" t="str">
            <v>442006</v>
          </cell>
          <cell r="B1777" t="str">
            <v>Recolocacao de aparelhos sanitarios incluindo acessorios</v>
          </cell>
          <cell r="C1777" t="str">
            <v>un</v>
          </cell>
          <cell r="D1777" t="str">
            <v>13.13</v>
          </cell>
          <cell r="E1777" t="str">
            <v>20.45</v>
          </cell>
          <cell r="F1777" t="str">
            <v>33.58</v>
          </cell>
        </row>
        <row r="1778">
          <cell r="A1778" t="str">
            <v>442008</v>
          </cell>
          <cell r="B1778" t="str">
            <v>Recolocacao de caixas de descarga de sobrepor</v>
          </cell>
          <cell r="C1778" t="str">
            <v>un</v>
          </cell>
          <cell r="D1778" t="str">
            <v>0.00</v>
          </cell>
          <cell r="E1778" t="str">
            <v>17.03</v>
          </cell>
          <cell r="F1778" t="str">
            <v>17.03</v>
          </cell>
        </row>
        <row r="1779">
          <cell r="A1779" t="str">
            <v>442012</v>
          </cell>
          <cell r="B1779" t="str">
            <v>Canopla para valvula de descarga</v>
          </cell>
          <cell r="C1779" t="str">
            <v>un</v>
          </cell>
          <cell r="D1779" t="str">
            <v>6.44</v>
          </cell>
          <cell r="E1779" t="str">
            <v>0.48</v>
          </cell>
          <cell r="F1779" t="str">
            <v>6.92</v>
          </cell>
        </row>
        <row r="1780">
          <cell r="A1780" t="str">
            <v>442014</v>
          </cell>
          <cell r="B1780" t="str">
            <v>Volante cromado para registro</v>
          </cell>
          <cell r="C1780" t="str">
            <v>un</v>
          </cell>
          <cell r="D1780" t="str">
            <v>13.50</v>
          </cell>
          <cell r="E1780" t="str">
            <v>0.48</v>
          </cell>
          <cell r="F1780" t="str">
            <v>13.98</v>
          </cell>
        </row>
        <row r="1781">
          <cell r="A1781" t="str">
            <v>442016</v>
          </cell>
          <cell r="B1781" t="str">
            <v>Botao para valvula de descarga</v>
          </cell>
          <cell r="C1781" t="str">
            <v>un</v>
          </cell>
          <cell r="D1781" t="str">
            <v>4.86</v>
          </cell>
          <cell r="E1781" t="str">
            <v>0.48</v>
          </cell>
          <cell r="F1781" t="str">
            <v>5.34</v>
          </cell>
        </row>
        <row r="1782">
          <cell r="A1782" t="str">
            <v>442018</v>
          </cell>
          <cell r="B1782" t="str">
            <v>Reparo para valvula de descarga</v>
          </cell>
          <cell r="C1782" t="str">
            <v>un</v>
          </cell>
          <cell r="D1782" t="str">
            <v>7.20</v>
          </cell>
          <cell r="E1782" t="str">
            <v>6.11</v>
          </cell>
          <cell r="F1782" t="str">
            <v>13.31</v>
          </cell>
        </row>
        <row r="1783">
          <cell r="A1783" t="str">
            <v>442020</v>
          </cell>
          <cell r="B1783" t="str">
            <v>Sifao de metal cromado tipo pesado 2"</v>
          </cell>
          <cell r="C1783" t="str">
            <v>un</v>
          </cell>
          <cell r="D1783" t="str">
            <v>27.85</v>
          </cell>
          <cell r="E1783" t="str">
            <v>3.39</v>
          </cell>
          <cell r="F1783" t="str">
            <v>31.24</v>
          </cell>
        </row>
        <row r="1784">
          <cell r="A1784" t="str">
            <v>442022</v>
          </cell>
          <cell r="B1784" t="str">
            <v>Sifao de metal cromado tipo pesado de 1.1/2"</v>
          </cell>
          <cell r="C1784" t="str">
            <v>un</v>
          </cell>
          <cell r="D1784" t="str">
            <v>21.28</v>
          </cell>
          <cell r="E1784" t="str">
            <v>3.39</v>
          </cell>
          <cell r="F1784" t="str">
            <v>24.67</v>
          </cell>
        </row>
        <row r="1785">
          <cell r="A1785" t="str">
            <v>442024</v>
          </cell>
          <cell r="B1785" t="str">
            <v>Sifao plastico com copo tipo reforcado, rigido de 1.1/2"</v>
          </cell>
          <cell r="C1785" t="str">
            <v>un</v>
          </cell>
          <cell r="D1785" t="str">
            <v>3.05</v>
          </cell>
          <cell r="E1785" t="str">
            <v>2.69</v>
          </cell>
          <cell r="F1785" t="str">
            <v>5.74</v>
          </cell>
        </row>
        <row r="1786">
          <cell r="A1786" t="str">
            <v>442026</v>
          </cell>
          <cell r="B1786" t="str">
            <v>Sifao plastico com copo tipo reforcado. rigido de 2"</v>
          </cell>
          <cell r="C1786" t="str">
            <v>un</v>
          </cell>
          <cell r="D1786" t="str">
            <v>3.05</v>
          </cell>
          <cell r="E1786" t="str">
            <v>2.69</v>
          </cell>
          <cell r="F1786" t="str">
            <v>5.74</v>
          </cell>
        </row>
        <row r="1787">
          <cell r="A1787" t="str">
            <v>442028</v>
          </cell>
          <cell r="B1787" t="str">
            <v>Tampa de plastico para bacia sanitaria</v>
          </cell>
          <cell r="C1787" t="str">
            <v>un</v>
          </cell>
          <cell r="D1787" t="str">
            <v>8.00</v>
          </cell>
          <cell r="E1787" t="str">
            <v>0.41</v>
          </cell>
          <cell r="F1787" t="str">
            <v>8.41</v>
          </cell>
        </row>
        <row r="1788">
          <cell r="A1788" t="str">
            <v>442030</v>
          </cell>
          <cell r="B1788" t="str">
            <v>Bolsa para bacia sanitaria</v>
          </cell>
          <cell r="C1788" t="str">
            <v>un</v>
          </cell>
          <cell r="D1788" t="str">
            <v>0.62</v>
          </cell>
          <cell r="E1788" t="str">
            <v>1.14</v>
          </cell>
          <cell r="F1788" t="str">
            <v>1.76</v>
          </cell>
        </row>
        <row r="1789">
          <cell r="A1789" t="str">
            <v>442032</v>
          </cell>
          <cell r="B1789" t="str">
            <v>Filtro de pressao tipo lete de ferro esmaltado para 20 l/h</v>
          </cell>
          <cell r="C1789" t="str">
            <v>un</v>
          </cell>
          <cell r="D1789" t="str">
            <v>13.80</v>
          </cell>
          <cell r="E1789" t="str">
            <v>10.21</v>
          </cell>
          <cell r="F1789" t="str">
            <v>24.01</v>
          </cell>
        </row>
        <row r="1790">
          <cell r="A1790" t="str">
            <v>442034</v>
          </cell>
          <cell r="B1790" t="str">
            <v>Filtro de pressao tipo lete de ferro esmaltado para 40 l/h</v>
          </cell>
          <cell r="C1790" t="str">
            <v>un</v>
          </cell>
          <cell r="D1790" t="str">
            <v>24.05</v>
          </cell>
          <cell r="E1790" t="str">
            <v>10.21</v>
          </cell>
          <cell r="F1790" t="str">
            <v>34.26</v>
          </cell>
        </row>
        <row r="1791">
          <cell r="A1791" t="str">
            <v>442036</v>
          </cell>
          <cell r="B1791" t="str">
            <v>Filtro de pressao tipo cuno AMF de poliestireno para 400 l/h</v>
          </cell>
          <cell r="C1791" t="str">
            <v>un</v>
          </cell>
          <cell r="D1791" t="str">
            <v>61.32</v>
          </cell>
          <cell r="E1791" t="str">
            <v>10.21</v>
          </cell>
          <cell r="F1791" t="str">
            <v>71.53</v>
          </cell>
        </row>
        <row r="1792">
          <cell r="A1792" t="str">
            <v>442040</v>
          </cell>
          <cell r="B1792" t="str">
            <v>Vela de filtro tipo lete, inclusive guarnicoes borracha para 20 l/h</v>
          </cell>
          <cell r="C1792" t="str">
            <v>un</v>
          </cell>
          <cell r="D1792" t="str">
            <v>3.80</v>
          </cell>
          <cell r="E1792" t="str">
            <v>0.97</v>
          </cell>
          <cell r="F1792" t="str">
            <v>4.77</v>
          </cell>
        </row>
        <row r="1793">
          <cell r="A1793" t="str">
            <v>442042</v>
          </cell>
          <cell r="B1793" t="str">
            <v>Vela de filtro tipo lete, inclusive guarnicoes borracha para 40 l/h</v>
          </cell>
          <cell r="C1793" t="str">
            <v>un</v>
          </cell>
          <cell r="D1793" t="str">
            <v>6.33</v>
          </cell>
          <cell r="E1793" t="str">
            <v>0.97</v>
          </cell>
          <cell r="F1793" t="str">
            <v>7.30</v>
          </cell>
        </row>
        <row r="1794">
          <cell r="A1794" t="str">
            <v>442044</v>
          </cell>
          <cell r="B1794" t="str">
            <v>Vela de filtro tipo cuno AMF carvao ativado para 400 l/h</v>
          </cell>
          <cell r="C1794" t="str">
            <v>un</v>
          </cell>
          <cell r="D1794" t="str">
            <v>13.64</v>
          </cell>
          <cell r="E1794" t="str">
            <v>0.97</v>
          </cell>
          <cell r="F1794" t="str">
            <v>14.61</v>
          </cell>
        </row>
        <row r="1795">
          <cell r="A1795" t="str">
            <v>442052</v>
          </cell>
          <cell r="B1795" t="str">
            <v>Cuba de aco inoxidavel 465x300x140mm simples - sem pertences</v>
          </cell>
          <cell r="C1795" t="str">
            <v>un</v>
          </cell>
          <cell r="D1795" t="str">
            <v>32.88</v>
          </cell>
          <cell r="E1795" t="str">
            <v>6.81</v>
          </cell>
          <cell r="F1795" t="str">
            <v>39.69</v>
          </cell>
        </row>
        <row r="1796">
          <cell r="A1796" t="str">
            <v>442054</v>
          </cell>
          <cell r="B1796" t="str">
            <v>Cuba de aco inoxidavel 560x330x140mm simples - sem pertences</v>
          </cell>
          <cell r="C1796" t="str">
            <v>un</v>
          </cell>
          <cell r="D1796" t="str">
            <v>25.83</v>
          </cell>
          <cell r="E1796" t="str">
            <v>6.81</v>
          </cell>
          <cell r="F1796" t="str">
            <v>32.64</v>
          </cell>
        </row>
        <row r="1797">
          <cell r="A1797" t="str">
            <v>442056</v>
          </cell>
          <cell r="B1797" t="str">
            <v>Cuba de aco inoxidavel 400x340x140mm simples - sem pertences</v>
          </cell>
          <cell r="C1797" t="str">
            <v>un</v>
          </cell>
          <cell r="D1797" t="str">
            <v>37.68</v>
          </cell>
          <cell r="E1797" t="str">
            <v>6.81</v>
          </cell>
          <cell r="F1797" t="str">
            <v>44.49</v>
          </cell>
        </row>
        <row r="1798">
          <cell r="A1798" t="str">
            <v>442058</v>
          </cell>
          <cell r="B1798" t="str">
            <v>Cuba de aco inoxidavel 835x340x140mm dupla - sem pertences</v>
          </cell>
          <cell r="C1798" t="str">
            <v>un</v>
          </cell>
          <cell r="D1798" t="str">
            <v>77.99</v>
          </cell>
          <cell r="E1798" t="str">
            <v>10.21</v>
          </cell>
          <cell r="F1798" t="str">
            <v>88.20</v>
          </cell>
        </row>
        <row r="1799">
          <cell r="A1799" t="str">
            <v>442060</v>
          </cell>
          <cell r="B1799" t="str">
            <v>Cuba de aco inoxidavel 715x400x140mm dupla - sem pertences</v>
          </cell>
          <cell r="C1799" t="str">
            <v>un</v>
          </cell>
          <cell r="D1799" t="str">
            <v>57.34</v>
          </cell>
          <cell r="E1799" t="str">
            <v>10.21</v>
          </cell>
          <cell r="F1799" t="str">
            <v>67.55</v>
          </cell>
        </row>
        <row r="1800">
          <cell r="A1800" t="str">
            <v>442062</v>
          </cell>
          <cell r="B1800" t="str">
            <v>Valvula americana</v>
          </cell>
          <cell r="C1800" t="str">
            <v>un</v>
          </cell>
          <cell r="D1800" t="str">
            <v>9.28</v>
          </cell>
          <cell r="E1800" t="str">
            <v>0.28</v>
          </cell>
          <cell r="F1800" t="str">
            <v>9.56</v>
          </cell>
        </row>
        <row r="1801">
          <cell r="A1801" t="str">
            <v>442064</v>
          </cell>
          <cell r="B1801" t="str">
            <v>Valvula de metal cromado de 1.1/2"</v>
          </cell>
          <cell r="C1801" t="str">
            <v>un</v>
          </cell>
          <cell r="D1801" t="str">
            <v>23.46</v>
          </cell>
          <cell r="E1801" t="str">
            <v>3.39</v>
          </cell>
          <cell r="F1801" t="str">
            <v>26.85</v>
          </cell>
        </row>
        <row r="1802">
          <cell r="A1802" t="str">
            <v>442070</v>
          </cell>
          <cell r="B1802" t="str">
            <v>Espargidor de ferro galvanizado para mictorio tipo cocho</v>
          </cell>
          <cell r="C1802" t="str">
            <v>m</v>
          </cell>
          <cell r="D1802" t="str">
            <v>4.15</v>
          </cell>
          <cell r="E1802" t="str">
            <v>7.48</v>
          </cell>
          <cell r="F1802" t="str">
            <v>11.63</v>
          </cell>
        </row>
        <row r="1803">
          <cell r="A1803" t="str">
            <v>450000</v>
          </cell>
          <cell r="B1803" t="str">
            <v>Hidraulica, Entrada de agua/incendio e gas</v>
          </cell>
        </row>
        <row r="1804">
          <cell r="A1804" t="str">
            <v>450100</v>
          </cell>
          <cell r="B1804" t="str">
            <v>Entrada de agua</v>
          </cell>
        </row>
        <row r="1805">
          <cell r="A1805" t="str">
            <v>450102</v>
          </cell>
          <cell r="B1805" t="str">
            <v>Entrada completa de agua diam 3/4" com abrigo</v>
          </cell>
          <cell r="C1805" t="str">
            <v>un</v>
          </cell>
          <cell r="D1805" t="str">
            <v>63.62</v>
          </cell>
          <cell r="E1805" t="str">
            <v>85.78</v>
          </cell>
          <cell r="F1805" t="str">
            <v>149.40</v>
          </cell>
        </row>
        <row r="1806">
          <cell r="A1806" t="str">
            <v>450104</v>
          </cell>
          <cell r="B1806" t="str">
            <v>Entrada completa de agua diam 1" com abrigo</v>
          </cell>
          <cell r="C1806" t="str">
            <v>un</v>
          </cell>
          <cell r="D1806" t="str">
            <v>73.16</v>
          </cell>
          <cell r="E1806" t="str">
            <v>85.78</v>
          </cell>
          <cell r="F1806" t="str">
            <v>158.94</v>
          </cell>
        </row>
        <row r="1807">
          <cell r="A1807" t="str">
            <v>450106</v>
          </cell>
          <cell r="B1807" t="str">
            <v>Entrada completa de agua diam 1.1/2" com abrigo</v>
          </cell>
          <cell r="C1807" t="str">
            <v>un</v>
          </cell>
          <cell r="D1807" t="str">
            <v>119.06</v>
          </cell>
          <cell r="E1807" t="str">
            <v>151.46</v>
          </cell>
          <cell r="F1807" t="str">
            <v>270.52</v>
          </cell>
        </row>
        <row r="1808">
          <cell r="A1808" t="str">
            <v>450200</v>
          </cell>
          <cell r="B1808" t="str">
            <v>Entrada de gas</v>
          </cell>
        </row>
        <row r="1809">
          <cell r="A1809" t="str">
            <v>450202</v>
          </cell>
          <cell r="B1809" t="str">
            <v>Entrada completa de gas (glp) domiciliar com 2 bujoes de 13kg</v>
          </cell>
          <cell r="C1809" t="str">
            <v>un</v>
          </cell>
          <cell r="D1809" t="str">
            <v>254.60</v>
          </cell>
          <cell r="E1809" t="str">
            <v>110.65</v>
          </cell>
          <cell r="F1809" t="str">
            <v>365.25</v>
          </cell>
        </row>
        <row r="1810">
          <cell r="A1810" t="str">
            <v>450204</v>
          </cell>
          <cell r="B1810" t="str">
            <v>Entrada completa de gas (glp) com 2 cilindros de 45kg</v>
          </cell>
          <cell r="C1810" t="str">
            <v>un</v>
          </cell>
          <cell r="D1810" t="str">
            <v>815.39</v>
          </cell>
          <cell r="E1810" t="str">
            <v>237.16</v>
          </cell>
          <cell r="F1810" t="str">
            <v>1052.55</v>
          </cell>
        </row>
        <row r="1811">
          <cell r="A1811" t="str">
            <v>450206</v>
          </cell>
          <cell r="B1811" t="str">
            <v>Entrada completa de gas (glp) com 4 cilindros de 45kg</v>
          </cell>
          <cell r="C1811" t="str">
            <v>un</v>
          </cell>
          <cell r="D1811" t="str">
            <v>1297.81</v>
          </cell>
          <cell r="E1811" t="str">
            <v>312.68</v>
          </cell>
          <cell r="F1811" t="str">
            <v>1610.49</v>
          </cell>
        </row>
        <row r="1812">
          <cell r="A1812" t="str">
            <v>450208</v>
          </cell>
          <cell r="B1812" t="str">
            <v>Entrada completa de gas (glp) com 6 cilindros de 45kg</v>
          </cell>
          <cell r="C1812" t="str">
            <v>un</v>
          </cell>
          <cell r="D1812" t="str">
            <v>1746.81</v>
          </cell>
          <cell r="E1812" t="str">
            <v>379.16</v>
          </cell>
          <cell r="F1812" t="str">
            <v>2125.97</v>
          </cell>
        </row>
        <row r="1813">
          <cell r="A1813" t="str">
            <v>450220</v>
          </cell>
          <cell r="B1813" t="str">
            <v>Abrigo padronizado de gas (glp) encanado</v>
          </cell>
          <cell r="C1813" t="str">
            <v>un</v>
          </cell>
          <cell r="D1813" t="str">
            <v>86.97</v>
          </cell>
          <cell r="E1813" t="str">
            <v>74.50</v>
          </cell>
          <cell r="F1813" t="str">
            <v>161.47</v>
          </cell>
        </row>
        <row r="1814">
          <cell r="A1814" t="str">
            <v>460000</v>
          </cell>
          <cell r="B1814" t="str">
            <v>Hidraulica, Tubulacoes</v>
          </cell>
        </row>
        <row r="1815">
          <cell r="A1815" t="str">
            <v>460100</v>
          </cell>
          <cell r="B1815" t="str">
            <v>Tubulacao c/conexoes em  PVC rig. marrom - agua fria domiciliar</v>
          </cell>
        </row>
        <row r="1816">
          <cell r="A1816" t="str">
            <v>460101</v>
          </cell>
          <cell r="B1816" t="str">
            <v>Tubo de PVC rigido, DE= 20mm - (1/2") - inclusive conexoes</v>
          </cell>
          <cell r="C1816" t="str">
            <v>m</v>
          </cell>
          <cell r="D1816" t="str">
            <v>1.15</v>
          </cell>
          <cell r="E1816" t="str">
            <v>4.74</v>
          </cell>
          <cell r="F1816" t="str">
            <v>5.89</v>
          </cell>
        </row>
        <row r="1817">
          <cell r="A1817" t="str">
            <v>460102</v>
          </cell>
          <cell r="B1817" t="str">
            <v>Tubo de PVC rigido, DE= 25mm - (3/4") - inclusive conexoes</v>
          </cell>
          <cell r="C1817" t="str">
            <v>m</v>
          </cell>
          <cell r="D1817" t="str">
            <v>1.47</v>
          </cell>
          <cell r="E1817" t="str">
            <v>5.42</v>
          </cell>
          <cell r="F1817" t="str">
            <v>6.89</v>
          </cell>
        </row>
        <row r="1818">
          <cell r="A1818" t="str">
            <v>460103</v>
          </cell>
          <cell r="B1818" t="str">
            <v>Tubo de PVC rigido, DE= 32mm - (1") - inclusive conexoes</v>
          </cell>
          <cell r="C1818" t="str">
            <v>m</v>
          </cell>
          <cell r="D1818" t="str">
            <v>2.49</v>
          </cell>
          <cell r="E1818" t="str">
            <v>6.11</v>
          </cell>
          <cell r="F1818" t="str">
            <v>8.60</v>
          </cell>
        </row>
        <row r="1819">
          <cell r="A1819" t="str">
            <v>460104</v>
          </cell>
          <cell r="B1819" t="str">
            <v>Tubo de PVC rigido, DE= 40mm - (1.1/4") - inclusive conexoes</v>
          </cell>
          <cell r="C1819" t="str">
            <v>m</v>
          </cell>
          <cell r="D1819" t="str">
            <v>3.16</v>
          </cell>
          <cell r="E1819" t="str">
            <v>6.81</v>
          </cell>
          <cell r="F1819" t="str">
            <v>9.97</v>
          </cell>
        </row>
        <row r="1820">
          <cell r="A1820" t="str">
            <v>460105</v>
          </cell>
          <cell r="B1820" t="str">
            <v>Tubo de PVC rigido, DE= 50mm - (1.1/2") - inclusive conexoes</v>
          </cell>
          <cell r="C1820" t="str">
            <v>m</v>
          </cell>
          <cell r="D1820" t="str">
            <v>4.11</v>
          </cell>
          <cell r="E1820" t="str">
            <v>7.81</v>
          </cell>
          <cell r="F1820" t="str">
            <v>11.92</v>
          </cell>
        </row>
        <row r="1821">
          <cell r="A1821" t="str">
            <v>460106</v>
          </cell>
          <cell r="B1821" t="str">
            <v>Tubo de PVC rigido, DE= 60mm - (2") - inclusive conexoes</v>
          </cell>
          <cell r="C1821" t="str">
            <v>m</v>
          </cell>
          <cell r="D1821" t="str">
            <v>6.19</v>
          </cell>
          <cell r="E1821" t="str">
            <v>8.51</v>
          </cell>
          <cell r="F1821" t="str">
            <v>14.70</v>
          </cell>
        </row>
        <row r="1822">
          <cell r="A1822" t="str">
            <v>460107</v>
          </cell>
          <cell r="B1822" t="str">
            <v>Tubo de PVC rigido, DE= 75mm - (2.1/2") - inclusive conexoes</v>
          </cell>
          <cell r="C1822" t="str">
            <v>m</v>
          </cell>
          <cell r="D1822" t="str">
            <v>9.51</v>
          </cell>
          <cell r="E1822" t="str">
            <v>9.51</v>
          </cell>
          <cell r="F1822" t="str">
            <v>19.02</v>
          </cell>
        </row>
        <row r="1823">
          <cell r="A1823" t="str">
            <v>460108</v>
          </cell>
          <cell r="B1823" t="str">
            <v>Tubo de PVC rigido, DE= 85mm - (3") - inclusive conexoes</v>
          </cell>
          <cell r="C1823" t="str">
            <v>m</v>
          </cell>
          <cell r="D1823" t="str">
            <v>10.65</v>
          </cell>
          <cell r="E1823" t="str">
            <v>10.90</v>
          </cell>
          <cell r="F1823" t="str">
            <v>21.55</v>
          </cell>
        </row>
        <row r="1824">
          <cell r="A1824" t="str">
            <v>460109</v>
          </cell>
          <cell r="B1824" t="str">
            <v>Tubo de PVC rigido, DE= 110mm - (4") - inclusive conexoes</v>
          </cell>
          <cell r="C1824" t="str">
            <v>m</v>
          </cell>
          <cell r="D1824" t="str">
            <v>16.71</v>
          </cell>
          <cell r="E1824" t="str">
            <v>12.24</v>
          </cell>
          <cell r="F1824" t="str">
            <v>28.95</v>
          </cell>
        </row>
        <row r="1825">
          <cell r="A1825" t="str">
            <v>460200</v>
          </cell>
          <cell r="B1825" t="str">
            <v>Tubulacao c/conexoes em  PVC rigido branco - esgoto domiciliar</v>
          </cell>
        </row>
        <row r="1826">
          <cell r="A1826" t="str">
            <v>460201</v>
          </cell>
          <cell r="B1826" t="str">
            <v>Tubo de PVC rigido, pontas lisas, DE= 40mm - inclusive conexoes</v>
          </cell>
          <cell r="C1826" t="str">
            <v>m</v>
          </cell>
          <cell r="D1826" t="str">
            <v>1.61</v>
          </cell>
          <cell r="E1826" t="str">
            <v>5.42</v>
          </cell>
          <cell r="F1826" t="str">
            <v>7.03</v>
          </cell>
        </row>
        <row r="1827">
          <cell r="A1827" t="str">
            <v>460205</v>
          </cell>
          <cell r="B1827" t="str">
            <v>Tubo de PVC rigido, PxB c/anel de borracha, DE= 50mm - inclusive conexoes</v>
          </cell>
          <cell r="C1827" t="str">
            <v>m</v>
          </cell>
          <cell r="D1827" t="str">
            <v>2.75</v>
          </cell>
          <cell r="E1827" t="str">
            <v>5.42</v>
          </cell>
          <cell r="F1827" t="str">
            <v>8.17</v>
          </cell>
        </row>
        <row r="1828">
          <cell r="A1828" t="str">
            <v>460206</v>
          </cell>
          <cell r="B1828" t="str">
            <v>Tubo de PVC rigido, PxB c/anel de borracha, DE= 75mm - inclusive conexoes</v>
          </cell>
          <cell r="C1828" t="str">
            <v>m</v>
          </cell>
          <cell r="D1828" t="str">
            <v>3.36</v>
          </cell>
          <cell r="E1828" t="str">
            <v>6.11</v>
          </cell>
          <cell r="F1828" t="str">
            <v>9.47</v>
          </cell>
        </row>
        <row r="1829">
          <cell r="A1829" t="str">
            <v>460207</v>
          </cell>
          <cell r="B1829" t="str">
            <v>Tubo de PVC rigido, PxB c/anel de borracha, DE= 100mm - inclusive conexoes</v>
          </cell>
          <cell r="C1829" t="str">
            <v>m</v>
          </cell>
          <cell r="D1829" t="str">
            <v>4.07</v>
          </cell>
          <cell r="E1829" t="str">
            <v>6.81</v>
          </cell>
          <cell r="F1829" t="str">
            <v>10.88</v>
          </cell>
        </row>
        <row r="1830">
          <cell r="A1830" t="str">
            <v>460300</v>
          </cell>
          <cell r="B1830" t="str">
            <v>Tubulacao eom conexoes em  PVC rigido branco SeRIE R - agua pluvial e esgoto domiciliar</v>
          </cell>
        </row>
        <row r="1831">
          <cell r="A1831" t="str">
            <v>460301</v>
          </cell>
          <cell r="B1831" t="str">
            <v>Tubo de PVC rigido SeRIE R, ponta lisas, DN= 75mm - inclusive conexoes</v>
          </cell>
          <cell r="C1831" t="str">
            <v>m</v>
          </cell>
          <cell r="D1831" t="str">
            <v>3.94</v>
          </cell>
          <cell r="E1831" t="str">
            <v>6.11</v>
          </cell>
          <cell r="F1831" t="str">
            <v>10.05</v>
          </cell>
        </row>
        <row r="1832">
          <cell r="A1832" t="str">
            <v>460302</v>
          </cell>
          <cell r="B1832" t="str">
            <v>Tubo de PVC rigido SeRIE R, ponta lisas, DN= 100mm - inclusive conexoes</v>
          </cell>
          <cell r="C1832" t="str">
            <v>m</v>
          </cell>
          <cell r="D1832" t="str">
            <v>6.25</v>
          </cell>
          <cell r="E1832" t="str">
            <v>6.81</v>
          </cell>
          <cell r="F1832" t="str">
            <v>13.06</v>
          </cell>
        </row>
        <row r="1833">
          <cell r="A1833" t="str">
            <v>460303</v>
          </cell>
          <cell r="B1833" t="str">
            <v>Tubo de PVC rigido SeRIE R, ponta lisas, DN= 150mm - inclusive conexoes</v>
          </cell>
          <cell r="C1833" t="str">
            <v>m</v>
          </cell>
          <cell r="D1833" t="str">
            <v>12.11</v>
          </cell>
          <cell r="E1833" t="str">
            <v>8.16</v>
          </cell>
          <cell r="F1833" t="str">
            <v>20.27</v>
          </cell>
        </row>
        <row r="1834">
          <cell r="A1834" t="str">
            <v>460304</v>
          </cell>
          <cell r="B1834" t="str">
            <v>Tubo de PVC rigido, PxB c/anel de borracha, DE= 75mm - inclusive conexoes</v>
          </cell>
          <cell r="C1834" t="str">
            <v>m</v>
          </cell>
          <cell r="D1834" t="str">
            <v>4.32</v>
          </cell>
          <cell r="E1834" t="str">
            <v>6.11</v>
          </cell>
          <cell r="F1834" t="str">
            <v>10.43</v>
          </cell>
        </row>
        <row r="1835">
          <cell r="A1835" t="str">
            <v>460305</v>
          </cell>
          <cell r="B1835" t="str">
            <v>Tubo de PVC rigido, PxB c/anel de borracha, DE= 100mm - inclusive conexoes</v>
          </cell>
          <cell r="C1835" t="str">
            <v>m</v>
          </cell>
          <cell r="D1835" t="str">
            <v>6.80</v>
          </cell>
          <cell r="E1835" t="str">
            <v>6.81</v>
          </cell>
          <cell r="F1835" t="str">
            <v>13.61</v>
          </cell>
        </row>
        <row r="1836">
          <cell r="A1836" t="str">
            <v>460306</v>
          </cell>
          <cell r="B1836" t="str">
            <v>Tubo de PVC rigido, PxB c/anel de borracha, DE= 150mm - inclusive cone</v>
          </cell>
          <cell r="C1836" t="str">
            <v>m</v>
          </cell>
          <cell r="D1836" t="str">
            <v>14.45</v>
          </cell>
          <cell r="E1836" t="str">
            <v>8.16</v>
          </cell>
          <cell r="F1836" t="str">
            <v>22.61</v>
          </cell>
        </row>
        <row r="1837">
          <cell r="A1837" t="str">
            <v>460400</v>
          </cell>
          <cell r="B1837" t="str">
            <v>Tubulacao c/conexoes em  PVC rigido com junta elastica - aducao e distribuicao de agua</v>
          </cell>
        </row>
        <row r="1838">
          <cell r="A1838" t="str">
            <v>460401</v>
          </cell>
          <cell r="B1838" t="str">
            <v>Tubo de PVC rigido, tipo  PBA, DN= 50mm,  (DE= 60mm)  - inclusive conexoes</v>
          </cell>
          <cell r="C1838" t="str">
            <v>m</v>
          </cell>
          <cell r="D1838" t="str">
            <v>6.57</v>
          </cell>
          <cell r="E1838" t="str">
            <v>6.11</v>
          </cell>
          <cell r="F1838" t="str">
            <v>12.68</v>
          </cell>
        </row>
        <row r="1839">
          <cell r="A1839" t="str">
            <v>460402</v>
          </cell>
          <cell r="B1839" t="str">
            <v>Tubo de PVC rigido, tipo  PBA, DN= 75mm,  (DE= 85mm)  - inclusive conexoes</v>
          </cell>
          <cell r="C1839" t="str">
            <v>m</v>
          </cell>
          <cell r="D1839" t="str">
            <v>12.60</v>
          </cell>
          <cell r="E1839" t="str">
            <v>6.11</v>
          </cell>
          <cell r="F1839" t="str">
            <v>18.71</v>
          </cell>
        </row>
        <row r="1840">
          <cell r="A1840" t="str">
            <v>460403</v>
          </cell>
          <cell r="B1840" t="str">
            <v>Tubo de PVC rigido, tipo  PBA, DN= 100mm,  (DE= 110mm)  - inclusive conexoes</v>
          </cell>
          <cell r="C1840" t="str">
            <v>m</v>
          </cell>
          <cell r="D1840" t="str">
            <v>20.86</v>
          </cell>
          <cell r="E1840" t="str">
            <v>6.81</v>
          </cell>
          <cell r="F1840" t="str">
            <v>27.67</v>
          </cell>
        </row>
        <row r="1841">
          <cell r="A1841" t="str">
            <v>460500</v>
          </cell>
          <cell r="B1841" t="str">
            <v>Tubulacao com conexoes em  PVC rigido com junta elastica - rede de esgoto sanitário</v>
          </cell>
        </row>
        <row r="1842">
          <cell r="A1842" t="str">
            <v>460501</v>
          </cell>
          <cell r="B1842" t="str">
            <v>Tubo PVC rigido, junta elastica, tipo Vinilfort, DN= 75 mm - inclusive conexoes</v>
          </cell>
          <cell r="C1842" t="str">
            <v>m</v>
          </cell>
          <cell r="D1842" t="str">
            <v>5.84</v>
          </cell>
          <cell r="E1842" t="str">
            <v>6.11</v>
          </cell>
          <cell r="F1842" t="str">
            <v>11.95</v>
          </cell>
        </row>
        <row r="1843">
          <cell r="A1843" t="str">
            <v>460502</v>
          </cell>
          <cell r="B1843" t="str">
            <v>Tubo PVC rigido, junta elastica, tipo Vinilfort, DN= 100 mm - inclusive conexoes</v>
          </cell>
          <cell r="C1843" t="str">
            <v>m</v>
          </cell>
          <cell r="D1843" t="str">
            <v>9.74</v>
          </cell>
          <cell r="E1843" t="str">
            <v>6.81</v>
          </cell>
          <cell r="F1843" t="str">
            <v>16.55</v>
          </cell>
        </row>
        <row r="1844">
          <cell r="A1844" t="str">
            <v>460504</v>
          </cell>
          <cell r="B1844" t="str">
            <v>Tubo PVC rigido, junta elastica, tipo Vinilfort, DN= 150 mm - inclusive conexões</v>
          </cell>
          <cell r="C1844" t="str">
            <v>m</v>
          </cell>
          <cell r="D1844" t="str">
            <v>17.02</v>
          </cell>
          <cell r="E1844" t="str">
            <v>7.92</v>
          </cell>
          <cell r="F1844" t="str">
            <v>24.94</v>
          </cell>
        </row>
        <row r="1845">
          <cell r="A1845" t="str">
            <v>460505</v>
          </cell>
          <cell r="B1845" t="str">
            <v>Tubo PVC rigido, junta elastica, tipo Vinilfort, DN= 200 mm - inclusive conexões</v>
          </cell>
          <cell r="C1845" t="str">
            <v>m</v>
          </cell>
          <cell r="D1845" t="str">
            <v>27.44</v>
          </cell>
          <cell r="E1845" t="str">
            <v>9.24</v>
          </cell>
          <cell r="F1845" t="str">
            <v>36.68</v>
          </cell>
        </row>
        <row r="1846">
          <cell r="A1846" t="str">
            <v>460506</v>
          </cell>
          <cell r="B1846" t="str">
            <v>Tubo PVC rigido, junta elastica, tipo Vinilfort, DN= 250 mm - inclusive conexões</v>
          </cell>
          <cell r="C1846" t="str">
            <v>m</v>
          </cell>
          <cell r="D1846" t="str">
            <v>45.34</v>
          </cell>
          <cell r="E1846" t="str">
            <v>10.57</v>
          </cell>
          <cell r="F1846" t="str">
            <v>55.91</v>
          </cell>
        </row>
        <row r="1847">
          <cell r="A1847" t="str">
            <v>460507</v>
          </cell>
          <cell r="B1847" t="str">
            <v>Tubo PVC rigido, junta elastica, tipo Vinilfort, DN= 300 mm - inclusive conexões</v>
          </cell>
          <cell r="C1847" t="str">
            <v>m</v>
          </cell>
          <cell r="D1847" t="str">
            <v>71.34</v>
          </cell>
          <cell r="E1847" t="str">
            <v>11.89</v>
          </cell>
          <cell r="F1847" t="str">
            <v>83.23</v>
          </cell>
        </row>
        <row r="1848">
          <cell r="A1848" t="str">
            <v>460600</v>
          </cell>
          <cell r="B1848" t="str">
            <v>Tubulacao com conexoes em  PVC rigido furado - drenagem</v>
          </cell>
        </row>
        <row r="1849">
          <cell r="A1849" t="str">
            <v>460601</v>
          </cell>
          <cell r="B1849" t="str">
            <v>Tubo de PVC rigido corrugado, perfurado DE= 50mm - inclusive conexoes</v>
          </cell>
          <cell r="C1849" t="str">
            <v>m</v>
          </cell>
          <cell r="D1849" t="str">
            <v>3.51</v>
          </cell>
          <cell r="E1849" t="str">
            <v>5.42</v>
          </cell>
          <cell r="F1849" t="str">
            <v>8.93</v>
          </cell>
        </row>
        <row r="1850">
          <cell r="A1850" t="str">
            <v>460602</v>
          </cell>
          <cell r="B1850" t="str">
            <v>Tubo de PVC rigido corrugado, perfurado DE= 75mm - inclusive conexoes</v>
          </cell>
          <cell r="C1850" t="str">
            <v>m</v>
          </cell>
          <cell r="D1850" t="str">
            <v>3.44</v>
          </cell>
          <cell r="E1850" t="str">
            <v>6.11</v>
          </cell>
          <cell r="F1850" t="str">
            <v>9.55</v>
          </cell>
        </row>
        <row r="1851">
          <cell r="A1851" t="str">
            <v>460603</v>
          </cell>
          <cell r="B1851" t="str">
            <v>Tubo de PVC rigido corrugado, perfurado DE= 100mm - inclusive conexoes</v>
          </cell>
          <cell r="C1851" t="str">
            <v>m</v>
          </cell>
          <cell r="D1851" t="str">
            <v>7.28</v>
          </cell>
          <cell r="E1851" t="str">
            <v>6.81</v>
          </cell>
          <cell r="F1851" t="str">
            <v>14.09</v>
          </cell>
        </row>
        <row r="1852">
          <cell r="A1852" t="str">
            <v>460604</v>
          </cell>
          <cell r="B1852" t="str">
            <v>Tubo de PVC rigido corrugado, perfurado DE= 150mm - inclusive conexoes</v>
          </cell>
          <cell r="C1852" t="str">
            <v>m</v>
          </cell>
          <cell r="D1852" t="str">
            <v>11.08</v>
          </cell>
          <cell r="E1852" t="str">
            <v>8.16</v>
          </cell>
          <cell r="F1852" t="str">
            <v>19.24</v>
          </cell>
        </row>
        <row r="1853">
          <cell r="A1853" t="str">
            <v>460700</v>
          </cell>
          <cell r="B1853" t="str">
            <v>Tubulacao com conexoes em  ferro galvanizado</v>
          </cell>
        </row>
        <row r="1854">
          <cell r="A1854" t="str">
            <v>460701</v>
          </cell>
          <cell r="B1854" t="str">
            <v>Tubo de ferro galvanizado DN= 1/2" - inclusive conexoes</v>
          </cell>
          <cell r="C1854" t="str">
            <v>m</v>
          </cell>
          <cell r="D1854" t="str">
            <v>3.08</v>
          </cell>
          <cell r="E1854" t="str">
            <v>6.81</v>
          </cell>
          <cell r="F1854" t="str">
            <v>9.89</v>
          </cell>
        </row>
        <row r="1855">
          <cell r="A1855" t="str">
            <v>460702</v>
          </cell>
          <cell r="B1855" t="str">
            <v>Tubo de ferro galvanizado DN= 3/4" - inclusive conexoes</v>
          </cell>
          <cell r="C1855" t="str">
            <v>m</v>
          </cell>
          <cell r="D1855" t="str">
            <v>3.92</v>
          </cell>
          <cell r="E1855" t="str">
            <v>7.48</v>
          </cell>
          <cell r="F1855" t="str">
            <v>11.40</v>
          </cell>
        </row>
        <row r="1856">
          <cell r="A1856" t="str">
            <v>460703</v>
          </cell>
          <cell r="B1856" t="str">
            <v>Tubo de ferro galvanizado DN= 1" - inclusive conexoes</v>
          </cell>
          <cell r="C1856" t="str">
            <v>m</v>
          </cell>
          <cell r="D1856" t="str">
            <v>5.43</v>
          </cell>
          <cell r="E1856" t="str">
            <v>8.85</v>
          </cell>
          <cell r="F1856" t="str">
            <v>14.28</v>
          </cell>
        </row>
        <row r="1857">
          <cell r="A1857" t="str">
            <v>460704</v>
          </cell>
          <cell r="B1857" t="str">
            <v>Tubo de ferro galvanizado DN= 1.1/4" - inclusive conexoes</v>
          </cell>
          <cell r="C1857" t="str">
            <v>m</v>
          </cell>
          <cell r="D1857" t="str">
            <v>6.45</v>
          </cell>
          <cell r="E1857" t="str">
            <v>9.51</v>
          </cell>
          <cell r="F1857" t="str">
            <v>15.96</v>
          </cell>
        </row>
        <row r="1858">
          <cell r="A1858" t="str">
            <v>460705</v>
          </cell>
          <cell r="B1858" t="str">
            <v>Tubo de ferro galvanizado DN= 1.1/2" - inclusive conexoes</v>
          </cell>
          <cell r="C1858" t="str">
            <v>m</v>
          </cell>
          <cell r="D1858" t="str">
            <v>7.47</v>
          </cell>
          <cell r="E1858" t="str">
            <v>10.90</v>
          </cell>
          <cell r="F1858" t="str">
            <v>18.37</v>
          </cell>
        </row>
        <row r="1859">
          <cell r="A1859" t="str">
            <v>460706</v>
          </cell>
          <cell r="B1859" t="str">
            <v>Tubo de ferro galvanizado DN= 2" - inclusive conexoes</v>
          </cell>
          <cell r="C1859" t="str">
            <v>m</v>
          </cell>
          <cell r="D1859" t="str">
            <v>9.71</v>
          </cell>
          <cell r="E1859" t="str">
            <v>11.91</v>
          </cell>
          <cell r="F1859" t="str">
            <v>21.62</v>
          </cell>
        </row>
        <row r="1860">
          <cell r="A1860" t="str">
            <v>460707</v>
          </cell>
          <cell r="B1860" t="str">
            <v>Tubo de ferro galvanizado DN= 2.1/2" - inclusive conexoes</v>
          </cell>
          <cell r="C1860" t="str">
            <v>m</v>
          </cell>
          <cell r="D1860" t="str">
            <v>13.33</v>
          </cell>
          <cell r="E1860" t="str">
            <v>13.63</v>
          </cell>
          <cell r="F1860" t="str">
            <v>26.96</v>
          </cell>
        </row>
        <row r="1861">
          <cell r="A1861" t="str">
            <v>460708</v>
          </cell>
          <cell r="B1861" t="str">
            <v>Tubo de ferro galvanizado DN= 3" - inclusive conexoes</v>
          </cell>
          <cell r="C1861" t="str">
            <v>m</v>
          </cell>
          <cell r="D1861" t="str">
            <v>15.56</v>
          </cell>
          <cell r="E1861" t="str">
            <v>15.33</v>
          </cell>
          <cell r="F1861" t="str">
            <v>30.89</v>
          </cell>
        </row>
        <row r="1862">
          <cell r="A1862" t="str">
            <v>460709</v>
          </cell>
          <cell r="B1862" t="str">
            <v>Tubo de ferro galvanizado DN= 4" - inclusive conexoes</v>
          </cell>
          <cell r="C1862" t="str">
            <v>m</v>
          </cell>
          <cell r="D1862" t="str">
            <v>21.90</v>
          </cell>
          <cell r="E1862" t="str">
            <v>17.03</v>
          </cell>
          <cell r="F1862" t="str">
            <v>38.93</v>
          </cell>
        </row>
        <row r="1863">
          <cell r="A1863" t="str">
            <v>460710</v>
          </cell>
          <cell r="B1863" t="str">
            <v>Tubo de ferro galvanizado DN= 6" - inclusive conexoes</v>
          </cell>
          <cell r="C1863" t="str">
            <v>m</v>
          </cell>
          <cell r="D1863" t="str">
            <v>64.57</v>
          </cell>
          <cell r="E1863" t="str">
            <v>18.73</v>
          </cell>
          <cell r="F1863" t="str">
            <v>83.30</v>
          </cell>
        </row>
        <row r="1864">
          <cell r="A1864" t="str">
            <v>460800</v>
          </cell>
          <cell r="B1864" t="str">
            <v>Tubulacao com conexoes em  aco galvanizado classe schedule</v>
          </cell>
        </row>
        <row r="1865">
          <cell r="A1865" t="str">
            <v>460801</v>
          </cell>
          <cell r="B1865" t="str">
            <v>Tubo aco galvanizado s/costura Schedule 40,  DE= 3/4" - inclusive conexões</v>
          </cell>
          <cell r="C1865" t="str">
            <v>m</v>
          </cell>
          <cell r="D1865" t="str">
            <v>6.67</v>
          </cell>
          <cell r="E1865" t="str">
            <v>7.48</v>
          </cell>
          <cell r="F1865" t="str">
            <v>14.15</v>
          </cell>
        </row>
        <row r="1866">
          <cell r="A1866" t="str">
            <v>460802</v>
          </cell>
          <cell r="B1866" t="str">
            <v>Tubo aco galvanizado s/costura Schedule 40,  DE= 1" - inclusive conexoes</v>
          </cell>
          <cell r="C1866" t="str">
            <v>m</v>
          </cell>
          <cell r="D1866" t="str">
            <v>6.92</v>
          </cell>
          <cell r="E1866" t="str">
            <v>8.85</v>
          </cell>
          <cell r="F1866" t="str">
            <v>15.77</v>
          </cell>
        </row>
        <row r="1867">
          <cell r="A1867" t="str">
            <v>460803</v>
          </cell>
          <cell r="B1867" t="str">
            <v>Tubo aco galvanizado s/costura Schedule 40,  DE= 1.1/4" - inclusive conexões</v>
          </cell>
          <cell r="C1867" t="str">
            <v>m</v>
          </cell>
          <cell r="D1867" t="str">
            <v>8.50</v>
          </cell>
          <cell r="E1867" t="str">
            <v>9.51</v>
          </cell>
          <cell r="F1867" t="str">
            <v>18.01</v>
          </cell>
        </row>
        <row r="1868">
          <cell r="A1868" t="str">
            <v>460804</v>
          </cell>
          <cell r="B1868" t="str">
            <v>Tubo aco galvanizado s/costura Schedule 40,  DE= 1.1/2" - inclusive conexões</v>
          </cell>
          <cell r="C1868" t="str">
            <v>m</v>
          </cell>
          <cell r="D1868" t="str">
            <v>24.21</v>
          </cell>
          <cell r="E1868" t="str">
            <v>10.90</v>
          </cell>
          <cell r="F1868" t="str">
            <v>35.11</v>
          </cell>
        </row>
        <row r="1869">
          <cell r="A1869" t="str">
            <v>460900</v>
          </cell>
          <cell r="B1869" t="str">
            <v>Tubulacao com conexoes em  ferro fundido - esgoto secundario</v>
          </cell>
        </row>
        <row r="1870">
          <cell r="A1870" t="str">
            <v>460901</v>
          </cell>
          <cell r="B1870" t="str">
            <v>Tubo de ferro fundido, DN= 50mm - inclusive conexoes</v>
          </cell>
          <cell r="C1870" t="str">
            <v>m</v>
          </cell>
          <cell r="D1870" t="str">
            <v>11.85</v>
          </cell>
          <cell r="E1870" t="str">
            <v>5.42</v>
          </cell>
          <cell r="F1870" t="str">
            <v>17.27</v>
          </cell>
        </row>
        <row r="1871">
          <cell r="A1871" t="str">
            <v>460902</v>
          </cell>
          <cell r="B1871" t="str">
            <v>Tubo de ferro fundido, DN= 75mm - inclusive conexoes</v>
          </cell>
          <cell r="C1871" t="str">
            <v>m</v>
          </cell>
          <cell r="D1871" t="str">
            <v>22.70</v>
          </cell>
          <cell r="E1871" t="str">
            <v>6.11</v>
          </cell>
          <cell r="F1871" t="str">
            <v>28.81</v>
          </cell>
        </row>
        <row r="1872">
          <cell r="A1872" t="str">
            <v>460903</v>
          </cell>
          <cell r="B1872" t="str">
            <v>Tubo de ferro fundido, DN= 100mm - inclusive conexoes</v>
          </cell>
          <cell r="C1872" t="str">
            <v>m</v>
          </cell>
          <cell r="D1872" t="str">
            <v>27.12</v>
          </cell>
          <cell r="E1872" t="str">
            <v>7.48</v>
          </cell>
          <cell r="F1872" t="str">
            <v>34.60</v>
          </cell>
        </row>
        <row r="1873">
          <cell r="A1873" t="str">
            <v>460904</v>
          </cell>
          <cell r="B1873" t="str">
            <v>Tubo de ferro fundido, DN= 150mm - inclusive conexoes</v>
          </cell>
          <cell r="C1873" t="str">
            <v>m</v>
          </cell>
          <cell r="D1873" t="str">
            <v>49.98</v>
          </cell>
          <cell r="E1873" t="str">
            <v>8.85</v>
          </cell>
          <cell r="F1873" t="str">
            <v>58.83</v>
          </cell>
        </row>
        <row r="1874">
          <cell r="A1874" t="str">
            <v>461000</v>
          </cell>
          <cell r="B1874" t="str">
            <v>Tubulacao c/conexoes em  cobre classe A - agua quente, gas, vapor</v>
          </cell>
        </row>
        <row r="1875">
          <cell r="A1875" t="str">
            <v>461001</v>
          </cell>
          <cell r="B1875" t="str">
            <v>Tubo de cobre classe A, DN= 15mm (1/2") - inclusive conexoes</v>
          </cell>
          <cell r="C1875" t="str">
            <v>m</v>
          </cell>
          <cell r="D1875" t="str">
            <v>3.90</v>
          </cell>
          <cell r="E1875" t="str">
            <v>7.48</v>
          </cell>
          <cell r="F1875" t="str">
            <v>11.38</v>
          </cell>
        </row>
        <row r="1876">
          <cell r="A1876" t="str">
            <v>461002</v>
          </cell>
          <cell r="B1876" t="str">
            <v>Tubo de cobre classe A, DN= 22mm (3/4") - inclusive conexoes</v>
          </cell>
          <cell r="C1876" t="str">
            <v>m</v>
          </cell>
          <cell r="D1876" t="str">
            <v>6.44</v>
          </cell>
          <cell r="E1876" t="str">
            <v>8.16</v>
          </cell>
          <cell r="F1876" t="str">
            <v>14.60</v>
          </cell>
        </row>
        <row r="1877">
          <cell r="A1877" t="str">
            <v>461003</v>
          </cell>
          <cell r="B1877" t="str">
            <v>Tubo de cobre classe A, DN= 28mm (1") - inclusive conexoes</v>
          </cell>
          <cell r="C1877" t="str">
            <v>m</v>
          </cell>
          <cell r="D1877" t="str">
            <v>7.39</v>
          </cell>
          <cell r="E1877" t="str">
            <v>9.51</v>
          </cell>
          <cell r="F1877" t="str">
            <v>16.90</v>
          </cell>
        </row>
        <row r="1878">
          <cell r="A1878" t="str">
            <v>461004</v>
          </cell>
          <cell r="B1878" t="str">
            <v>Tubo de cobre classe A, DN= 35mm (1.1/4") - inclusive conexoes</v>
          </cell>
          <cell r="C1878" t="str">
            <v>m</v>
          </cell>
          <cell r="D1878" t="str">
            <v>16.59</v>
          </cell>
          <cell r="E1878" t="str">
            <v>10.90</v>
          </cell>
          <cell r="F1878" t="str">
            <v>27.49</v>
          </cell>
        </row>
        <row r="1879">
          <cell r="A1879" t="str">
            <v>461005</v>
          </cell>
          <cell r="B1879" t="str">
            <v>Tubo de cobre classe A, DN= 42mm (1.1/2") - inclusive conexoes</v>
          </cell>
          <cell r="C1879" t="str">
            <v>m</v>
          </cell>
          <cell r="D1879" t="str">
            <v>18.97</v>
          </cell>
          <cell r="E1879" t="str">
            <v>12.24</v>
          </cell>
          <cell r="F1879" t="str">
            <v>31.21</v>
          </cell>
        </row>
        <row r="1880">
          <cell r="A1880" t="str">
            <v>461006</v>
          </cell>
          <cell r="B1880" t="str">
            <v>Tubo de cobre classe A, DN= 54mm (2") - inclusive conexoes</v>
          </cell>
          <cell r="C1880" t="str">
            <v>m</v>
          </cell>
          <cell r="D1880" t="str">
            <v>26.91</v>
          </cell>
          <cell r="E1880" t="str">
            <v>13.63</v>
          </cell>
          <cell r="F1880" t="str">
            <v>40.54</v>
          </cell>
        </row>
        <row r="1881">
          <cell r="A1881" t="str">
            <v>461007</v>
          </cell>
          <cell r="B1881" t="str">
            <v>Tubo de cobre classe A, DN= 66mm (2.1/2") - inclusive conexoes</v>
          </cell>
          <cell r="C1881" t="str">
            <v>m</v>
          </cell>
          <cell r="D1881" t="str">
            <v>36.64</v>
          </cell>
          <cell r="E1881" t="str">
            <v>14.98</v>
          </cell>
          <cell r="F1881" t="str">
            <v>51.62</v>
          </cell>
        </row>
        <row r="1882">
          <cell r="A1882" t="str">
            <v>461008</v>
          </cell>
          <cell r="B1882" t="str">
            <v>Tubo de cobre classe A, DN= 79mm (2") - inclusive conexoes</v>
          </cell>
          <cell r="C1882" t="str">
            <v>m</v>
          </cell>
          <cell r="D1882" t="str">
            <v>50.10</v>
          </cell>
          <cell r="E1882" t="str">
            <v>17.03</v>
          </cell>
          <cell r="F1882" t="str">
            <v>67.13</v>
          </cell>
        </row>
        <row r="1883">
          <cell r="A1883" t="str">
            <v>461009</v>
          </cell>
          <cell r="B1883" t="str">
            <v>Tubo de cobre classe A, DN= 104mm (4") - inclusive conexoes</v>
          </cell>
          <cell r="C1883" t="str">
            <v>m</v>
          </cell>
          <cell r="D1883" t="str">
            <v>71.45</v>
          </cell>
          <cell r="E1883" t="str">
            <v>19.06</v>
          </cell>
          <cell r="F1883" t="str">
            <v>90.51</v>
          </cell>
        </row>
        <row r="1884">
          <cell r="A1884" t="str">
            <v>461100</v>
          </cell>
          <cell r="B1884" t="str">
            <v>Tubulacao com conexoes em  ceramica vidrada classe B - rede de esgoto sanitário</v>
          </cell>
        </row>
        <row r="1885">
          <cell r="A1885" t="str">
            <v>461101</v>
          </cell>
          <cell r="B1885" t="str">
            <v>Tubo de ceramica vidrada classe B, D= 100mm (4") - inclusive conexoes</v>
          </cell>
          <cell r="C1885" t="str">
            <v>m</v>
          </cell>
          <cell r="D1885" t="str">
            <v>7.03</v>
          </cell>
          <cell r="E1885" t="str">
            <v>7.10</v>
          </cell>
          <cell r="F1885" t="str">
            <v>14.13</v>
          </cell>
        </row>
        <row r="1886">
          <cell r="A1886" t="str">
            <v>461102</v>
          </cell>
          <cell r="B1886" t="str">
            <v>Tubo de ceramica vidrada classe B, D= 150mm (6") - inclusive conexoes</v>
          </cell>
          <cell r="C1886" t="str">
            <v>m</v>
          </cell>
          <cell r="D1886" t="str">
            <v>9.94</v>
          </cell>
          <cell r="E1886" t="str">
            <v>8.43</v>
          </cell>
          <cell r="F1886" t="str">
            <v>18.37</v>
          </cell>
        </row>
        <row r="1887">
          <cell r="A1887" t="str">
            <v>461103</v>
          </cell>
          <cell r="B1887" t="str">
            <v>Tubo de ceramica vidrada classe B, D= 200mm (8") - inclusive conexoes</v>
          </cell>
          <cell r="C1887" t="str">
            <v>m</v>
          </cell>
          <cell r="D1887" t="str">
            <v>19.14</v>
          </cell>
          <cell r="E1887" t="str">
            <v>9.75</v>
          </cell>
          <cell r="F1887" t="str">
            <v>28.89</v>
          </cell>
        </row>
        <row r="1888">
          <cell r="A1888" t="str">
            <v>461104</v>
          </cell>
          <cell r="B1888" t="str">
            <v>Tubo de ceramica vidrada classe B, D= 250mm (10") - inclusive conexoes</v>
          </cell>
          <cell r="C1888" t="str">
            <v>m</v>
          </cell>
          <cell r="D1888" t="str">
            <v>31.19</v>
          </cell>
          <cell r="E1888" t="str">
            <v>11.07</v>
          </cell>
          <cell r="F1888" t="str">
            <v>42.26</v>
          </cell>
        </row>
        <row r="1889">
          <cell r="A1889" t="str">
            <v>461200</v>
          </cell>
          <cell r="B1889" t="str">
            <v>Tubulacao em  concreto - aguas pluviais</v>
          </cell>
        </row>
        <row r="1890">
          <cell r="A1890" t="str">
            <v>461201</v>
          </cell>
          <cell r="B1890" t="str">
            <v>Tubo de concreto (C-1) - DN= 300mm</v>
          </cell>
          <cell r="C1890" t="str">
            <v>m</v>
          </cell>
          <cell r="D1890" t="str">
            <v>7.58</v>
          </cell>
          <cell r="E1890" t="str">
            <v>4.56</v>
          </cell>
          <cell r="F1890" t="str">
            <v>12.14</v>
          </cell>
        </row>
        <row r="1891">
          <cell r="A1891" t="str">
            <v>461202</v>
          </cell>
          <cell r="B1891" t="str">
            <v>Tubo de concreto (C-1) - DN= 400mm</v>
          </cell>
          <cell r="C1891" t="str">
            <v>m</v>
          </cell>
          <cell r="D1891" t="str">
            <v>13.31</v>
          </cell>
          <cell r="E1891" t="str">
            <v>5.82</v>
          </cell>
          <cell r="F1891" t="str">
            <v>19.13</v>
          </cell>
        </row>
        <row r="1892">
          <cell r="A1892" t="str">
            <v>461203</v>
          </cell>
          <cell r="B1892" t="str">
            <v>Tubo de concreto (C-1) - DN= 500mm</v>
          </cell>
          <cell r="C1892" t="str">
            <v>m</v>
          </cell>
          <cell r="D1892" t="str">
            <v>15.18</v>
          </cell>
          <cell r="E1892" t="str">
            <v>7.65</v>
          </cell>
          <cell r="F1892" t="str">
            <v>22.83</v>
          </cell>
        </row>
        <row r="1893">
          <cell r="A1893" t="str">
            <v>461204</v>
          </cell>
          <cell r="B1893" t="str">
            <v>Tubo de concreto (C-1) - DN= 600mm</v>
          </cell>
          <cell r="C1893" t="str">
            <v>m</v>
          </cell>
          <cell r="D1893" t="str">
            <v>19.09</v>
          </cell>
          <cell r="E1893" t="str">
            <v>9.86</v>
          </cell>
          <cell r="F1893" t="str">
            <v>28.95</v>
          </cell>
        </row>
        <row r="1894">
          <cell r="A1894" t="str">
            <v>461205</v>
          </cell>
          <cell r="B1894" t="str">
            <v>Tubo de concreto (C-2) - DN= 300mm</v>
          </cell>
          <cell r="C1894" t="str">
            <v>m</v>
          </cell>
          <cell r="D1894" t="str">
            <v>10.10</v>
          </cell>
          <cell r="E1894" t="str">
            <v>4.56</v>
          </cell>
          <cell r="F1894" t="str">
            <v>14.66</v>
          </cell>
        </row>
        <row r="1895">
          <cell r="A1895" t="str">
            <v>461206</v>
          </cell>
          <cell r="B1895" t="str">
            <v>Tubo de concreto (C-2) - DN= 400mm</v>
          </cell>
          <cell r="C1895" t="str">
            <v>m</v>
          </cell>
          <cell r="D1895" t="str">
            <v>14.15</v>
          </cell>
          <cell r="E1895" t="str">
            <v>5.82</v>
          </cell>
          <cell r="F1895" t="str">
            <v>19.97</v>
          </cell>
        </row>
        <row r="1896">
          <cell r="A1896" t="str">
            <v>461207</v>
          </cell>
          <cell r="B1896" t="str">
            <v>Tubo de concreto (C-2) - DN= 500mm</v>
          </cell>
          <cell r="C1896" t="str">
            <v>m</v>
          </cell>
          <cell r="D1896" t="str">
            <v>19.29</v>
          </cell>
          <cell r="E1896" t="str">
            <v>7.65</v>
          </cell>
          <cell r="F1896" t="str">
            <v>26.94</v>
          </cell>
        </row>
        <row r="1897">
          <cell r="A1897" t="str">
            <v>461208</v>
          </cell>
          <cell r="B1897" t="str">
            <v>Tubo de concreto (CA-1) - DN= 600mm</v>
          </cell>
          <cell r="C1897" t="str">
            <v>m</v>
          </cell>
          <cell r="D1897" t="str">
            <v>28.39</v>
          </cell>
          <cell r="E1897" t="str">
            <v>9.86</v>
          </cell>
          <cell r="F1897" t="str">
            <v>38.25</v>
          </cell>
        </row>
        <row r="1898">
          <cell r="A1898" t="str">
            <v>461209</v>
          </cell>
          <cell r="B1898" t="str">
            <v>Tubo de concreto (CA-1) - DN= 700mm</v>
          </cell>
          <cell r="C1898" t="str">
            <v>m</v>
          </cell>
          <cell r="D1898" t="str">
            <v>31.38</v>
          </cell>
          <cell r="E1898" t="str">
            <v>11.71</v>
          </cell>
          <cell r="F1898" t="str">
            <v>43.09</v>
          </cell>
        </row>
        <row r="1899">
          <cell r="A1899" t="str">
            <v>461210</v>
          </cell>
          <cell r="B1899" t="str">
            <v>Tubo de concreto (CA-1) - DN= 800mm</v>
          </cell>
          <cell r="C1899" t="str">
            <v>m</v>
          </cell>
          <cell r="D1899" t="str">
            <v>43.04</v>
          </cell>
          <cell r="E1899" t="str">
            <v>14.23</v>
          </cell>
          <cell r="F1899" t="str">
            <v>57.27</v>
          </cell>
        </row>
        <row r="1900">
          <cell r="A1900" t="str">
            <v>461211</v>
          </cell>
          <cell r="B1900" t="str">
            <v>Tubo de concreto (CA-1) - DN= 900mm</v>
          </cell>
          <cell r="C1900" t="str">
            <v>m</v>
          </cell>
          <cell r="D1900" t="str">
            <v>50.76</v>
          </cell>
          <cell r="E1900" t="str">
            <v>17.63</v>
          </cell>
          <cell r="F1900" t="str">
            <v>68.39</v>
          </cell>
        </row>
        <row r="1901">
          <cell r="A1901" t="str">
            <v>461212</v>
          </cell>
          <cell r="B1901" t="str">
            <v>Tubo de concreto (CA-1) - DN= 1000mm</v>
          </cell>
          <cell r="C1901" t="str">
            <v>m</v>
          </cell>
          <cell r="D1901" t="str">
            <v>60.90</v>
          </cell>
          <cell r="E1901" t="str">
            <v>24.51</v>
          </cell>
          <cell r="F1901" t="str">
            <v>85.41</v>
          </cell>
        </row>
        <row r="1902">
          <cell r="A1902" t="str">
            <v>461213</v>
          </cell>
          <cell r="B1902" t="str">
            <v>Tubo de concreto (CA-1) - DN= 1100mm</v>
          </cell>
          <cell r="C1902" t="str">
            <v>m</v>
          </cell>
          <cell r="D1902" t="str">
            <v>62.45</v>
          </cell>
          <cell r="E1902" t="str">
            <v>28.02</v>
          </cell>
          <cell r="F1902" t="str">
            <v>90.47</v>
          </cell>
        </row>
        <row r="1903">
          <cell r="A1903" t="str">
            <v>461214</v>
          </cell>
          <cell r="B1903" t="str">
            <v>Tubo de concreto (CA-1) - DN= 1200mm</v>
          </cell>
          <cell r="C1903" t="str">
            <v>m</v>
          </cell>
          <cell r="D1903" t="str">
            <v>91.21</v>
          </cell>
          <cell r="E1903" t="str">
            <v>34.47</v>
          </cell>
          <cell r="F1903" t="str">
            <v>125.68</v>
          </cell>
        </row>
        <row r="1904">
          <cell r="A1904" t="str">
            <v>461215</v>
          </cell>
          <cell r="B1904" t="str">
            <v>Tubo de concreto (CA-2) -  DN= 600mm</v>
          </cell>
          <cell r="C1904" t="str">
            <v>m</v>
          </cell>
          <cell r="D1904" t="str">
            <v>30.12</v>
          </cell>
          <cell r="E1904" t="str">
            <v>9.86</v>
          </cell>
          <cell r="F1904" t="str">
            <v>39.98</v>
          </cell>
        </row>
        <row r="1905">
          <cell r="A1905" t="str">
            <v>461216</v>
          </cell>
          <cell r="B1905" t="str">
            <v>Tubo de concreto (CA-2) -  DN= 800mm</v>
          </cell>
          <cell r="C1905" t="str">
            <v>m</v>
          </cell>
          <cell r="D1905" t="str">
            <v>45.58</v>
          </cell>
          <cell r="E1905" t="str">
            <v>14.23</v>
          </cell>
          <cell r="F1905" t="str">
            <v>59.81</v>
          </cell>
        </row>
        <row r="1906">
          <cell r="A1906" t="str">
            <v>461217</v>
          </cell>
          <cell r="B1906" t="str">
            <v>Tubo de concreto (CA-2) -  DN= 1000mm</v>
          </cell>
          <cell r="C1906" t="str">
            <v>m</v>
          </cell>
          <cell r="D1906" t="str">
            <v>67.51</v>
          </cell>
          <cell r="E1906" t="str">
            <v>24.51</v>
          </cell>
          <cell r="F1906" t="str">
            <v>92.02</v>
          </cell>
        </row>
        <row r="1907">
          <cell r="A1907" t="str">
            <v>461218</v>
          </cell>
          <cell r="B1907" t="str">
            <v>Tubo de concreto (CA-3) -  DN= 600mm</v>
          </cell>
          <cell r="C1907" t="str">
            <v>m</v>
          </cell>
          <cell r="D1907" t="str">
            <v>38.37</v>
          </cell>
          <cell r="E1907" t="str">
            <v>9.86</v>
          </cell>
          <cell r="F1907" t="str">
            <v>48.23</v>
          </cell>
        </row>
        <row r="1908">
          <cell r="A1908" t="str">
            <v>461219</v>
          </cell>
          <cell r="B1908" t="str">
            <v>Tubo de concreto (CA-3) -  DN= 800mm</v>
          </cell>
          <cell r="C1908" t="str">
            <v>m</v>
          </cell>
          <cell r="D1908" t="str">
            <v>59.05</v>
          </cell>
          <cell r="E1908" t="str">
            <v>14.23</v>
          </cell>
          <cell r="F1908" t="str">
            <v>73.28</v>
          </cell>
        </row>
        <row r="1909">
          <cell r="A1909" t="str">
            <v>461220</v>
          </cell>
          <cell r="B1909" t="str">
            <v>Tubo de concreto (CA-3) -  DN= 1000mm</v>
          </cell>
          <cell r="C1909" t="str">
            <v>m</v>
          </cell>
          <cell r="D1909" t="str">
            <v>79.92</v>
          </cell>
          <cell r="E1909" t="str">
            <v>24.51</v>
          </cell>
          <cell r="F1909" t="str">
            <v>104.43</v>
          </cell>
        </row>
        <row r="1910">
          <cell r="A1910" t="str">
            <v>461221</v>
          </cell>
          <cell r="B1910" t="str">
            <v>Meio tubo de concreto  -  DN= 300mm</v>
          </cell>
          <cell r="C1910" t="str">
            <v>m</v>
          </cell>
          <cell r="D1910" t="str">
            <v>6.86</v>
          </cell>
          <cell r="E1910" t="str">
            <v>4.56</v>
          </cell>
          <cell r="F1910" t="str">
            <v>11.42</v>
          </cell>
        </row>
        <row r="1911">
          <cell r="A1911" t="str">
            <v>461222</v>
          </cell>
          <cell r="B1911" t="str">
            <v>Meio tubo de concreto  -  DN= 400mm</v>
          </cell>
          <cell r="C1911" t="str">
            <v>m</v>
          </cell>
          <cell r="D1911" t="str">
            <v>9.17</v>
          </cell>
          <cell r="E1911" t="str">
            <v>5.82</v>
          </cell>
          <cell r="F1911" t="str">
            <v>14.99</v>
          </cell>
        </row>
        <row r="1912">
          <cell r="A1912" t="str">
            <v>461223</v>
          </cell>
          <cell r="B1912" t="str">
            <v>Meio tubo de concreto  -  DN= 500mm</v>
          </cell>
          <cell r="C1912" t="str">
            <v>m</v>
          </cell>
          <cell r="D1912" t="str">
            <v>12.16</v>
          </cell>
          <cell r="E1912" t="str">
            <v>7.65</v>
          </cell>
          <cell r="F1912" t="str">
            <v>19.81</v>
          </cell>
        </row>
        <row r="1913">
          <cell r="A1913" t="str">
            <v>461224</v>
          </cell>
          <cell r="B1913" t="str">
            <v>Meio tubo de concreto  -  DN= 600mm</v>
          </cell>
          <cell r="C1913" t="str">
            <v>m</v>
          </cell>
          <cell r="D1913" t="str">
            <v>15.21</v>
          </cell>
          <cell r="E1913" t="str">
            <v>9.86</v>
          </cell>
          <cell r="F1913" t="str">
            <v>25.07</v>
          </cell>
        </row>
        <row r="1914">
          <cell r="A1914" t="str">
            <v>470000</v>
          </cell>
          <cell r="B1914" t="str">
            <v>Hidraulica, Registros e valvulas</v>
          </cell>
        </row>
        <row r="1915">
          <cell r="A1915" t="str">
            <v>470100</v>
          </cell>
          <cell r="B1915" t="str">
            <v>Registro de gaveta amarelo ou bruto</v>
          </cell>
        </row>
        <row r="1916">
          <cell r="A1916" t="str">
            <v>470101</v>
          </cell>
          <cell r="B1916" t="str">
            <v>Registro de gaveta amarelo ou bruto, DN= 1/2"</v>
          </cell>
          <cell r="C1916" t="str">
            <v>un</v>
          </cell>
          <cell r="D1916" t="str">
            <v>5.01</v>
          </cell>
          <cell r="E1916" t="str">
            <v>3.04</v>
          </cell>
          <cell r="F1916" t="str">
            <v>8.05</v>
          </cell>
        </row>
        <row r="1917">
          <cell r="A1917" t="str">
            <v>470102</v>
          </cell>
          <cell r="B1917" t="str">
            <v>Registro de gaveta amarelo ou bruto, DN= 3/4"</v>
          </cell>
          <cell r="C1917" t="str">
            <v>un</v>
          </cell>
          <cell r="D1917" t="str">
            <v>7.85</v>
          </cell>
          <cell r="E1917" t="str">
            <v>4.08</v>
          </cell>
          <cell r="F1917" t="str">
            <v>11.93</v>
          </cell>
        </row>
        <row r="1918">
          <cell r="A1918" t="str">
            <v>470103</v>
          </cell>
          <cell r="B1918" t="str">
            <v>Registro de gaveta amarela ou bruto, DN= 1"</v>
          </cell>
          <cell r="C1918" t="str">
            <v>un</v>
          </cell>
          <cell r="D1918" t="str">
            <v>8.56</v>
          </cell>
          <cell r="E1918" t="str">
            <v>5.09</v>
          </cell>
          <cell r="F1918" t="str">
            <v>13.65</v>
          </cell>
        </row>
        <row r="1919">
          <cell r="A1919" t="str">
            <v>470104</v>
          </cell>
          <cell r="B1919" t="str">
            <v>Registro de gaveta amarelo ou bruto, DN= 1.1/4"</v>
          </cell>
          <cell r="C1919" t="str">
            <v>un</v>
          </cell>
          <cell r="D1919" t="str">
            <v>11.43</v>
          </cell>
          <cell r="E1919" t="str">
            <v>6.11</v>
          </cell>
          <cell r="F1919" t="str">
            <v>17.54</v>
          </cell>
        </row>
        <row r="1920">
          <cell r="A1920" t="str">
            <v>470105</v>
          </cell>
          <cell r="B1920" t="str">
            <v>Registro de gaveta amarelo ou bruto, DN= 1.1/2"</v>
          </cell>
          <cell r="C1920" t="str">
            <v>un</v>
          </cell>
          <cell r="D1920" t="str">
            <v>13.84</v>
          </cell>
          <cell r="E1920" t="str">
            <v>6.81</v>
          </cell>
          <cell r="F1920" t="str">
            <v>20.65</v>
          </cell>
        </row>
        <row r="1921">
          <cell r="A1921" t="str">
            <v>470106</v>
          </cell>
          <cell r="B1921" t="str">
            <v>Registro de gaveta amarelo ou bruto, DN= 2"</v>
          </cell>
          <cell r="C1921" t="str">
            <v>un</v>
          </cell>
          <cell r="D1921" t="str">
            <v>21.33</v>
          </cell>
          <cell r="E1921" t="str">
            <v>8.51</v>
          </cell>
          <cell r="F1921" t="str">
            <v>29.84</v>
          </cell>
        </row>
        <row r="1922">
          <cell r="A1922" t="str">
            <v>470107</v>
          </cell>
          <cell r="B1922" t="str">
            <v>Registro de gaveta amarelo ou bruto, DN= 2.1/2"</v>
          </cell>
          <cell r="C1922" t="str">
            <v>un</v>
          </cell>
          <cell r="D1922" t="str">
            <v>50.39</v>
          </cell>
          <cell r="E1922" t="str">
            <v>10.21</v>
          </cell>
          <cell r="F1922" t="str">
            <v>60.60</v>
          </cell>
        </row>
        <row r="1923">
          <cell r="A1923" t="str">
            <v>470108</v>
          </cell>
          <cell r="B1923" t="str">
            <v>Registro de gaveta amarelo ou bruto, DN= 3"</v>
          </cell>
          <cell r="C1923" t="str">
            <v>un</v>
          </cell>
          <cell r="D1923" t="str">
            <v>70.91</v>
          </cell>
          <cell r="E1923" t="str">
            <v>13.63</v>
          </cell>
          <cell r="F1923" t="str">
            <v>84.54</v>
          </cell>
        </row>
        <row r="1924">
          <cell r="A1924" t="str">
            <v>470109</v>
          </cell>
          <cell r="B1924" t="str">
            <v>Registro de gaveta amarelo ou bruto, DN= 4"</v>
          </cell>
          <cell r="C1924" t="str">
            <v>un</v>
          </cell>
          <cell r="D1924" t="str">
            <v>109.01</v>
          </cell>
          <cell r="E1924" t="str">
            <v>20.45</v>
          </cell>
          <cell r="F1924" t="str">
            <v>129.46</v>
          </cell>
        </row>
        <row r="1925">
          <cell r="A1925" t="str">
            <v>470200</v>
          </cell>
          <cell r="B1925" t="str">
            <v>Registro de gaveta cromado</v>
          </cell>
        </row>
        <row r="1926">
          <cell r="A1926" t="str">
            <v>470201</v>
          </cell>
          <cell r="B1926" t="str">
            <v>Registro de gaveta cromado com canopla, DN= 1/2" - linha standard</v>
          </cell>
          <cell r="C1926" t="str">
            <v>un</v>
          </cell>
          <cell r="D1926" t="str">
            <v>23.55</v>
          </cell>
          <cell r="E1926" t="str">
            <v>3.04</v>
          </cell>
          <cell r="F1926" t="str">
            <v>26.59</v>
          </cell>
        </row>
        <row r="1927">
          <cell r="A1927" t="str">
            <v>470202</v>
          </cell>
          <cell r="B1927" t="str">
            <v>Registro de gaveta cromado com canopla, DN= 3/4" - linha standard</v>
          </cell>
          <cell r="C1927" t="str">
            <v>un</v>
          </cell>
          <cell r="D1927" t="str">
            <v>24.57</v>
          </cell>
          <cell r="E1927" t="str">
            <v>4.08</v>
          </cell>
          <cell r="F1927" t="str">
            <v>28.65</v>
          </cell>
        </row>
        <row r="1928">
          <cell r="A1928" t="str">
            <v>470203</v>
          </cell>
          <cell r="B1928" t="str">
            <v>Registro de gaveta cromado com canopla, DN= 1" - linha standard</v>
          </cell>
          <cell r="C1928" t="str">
            <v>un</v>
          </cell>
          <cell r="D1928" t="str">
            <v>27.15</v>
          </cell>
          <cell r="E1928" t="str">
            <v>5.09</v>
          </cell>
          <cell r="F1928" t="str">
            <v>32.24</v>
          </cell>
        </row>
        <row r="1929">
          <cell r="A1929" t="str">
            <v>470204</v>
          </cell>
          <cell r="B1929" t="str">
            <v>Registro de gaveta cromado com canopla, DN= 1.1/4" - linha standard</v>
          </cell>
          <cell r="C1929" t="str">
            <v>un</v>
          </cell>
          <cell r="D1929" t="str">
            <v>31.68</v>
          </cell>
          <cell r="E1929" t="str">
            <v>6.11</v>
          </cell>
          <cell r="F1929" t="str">
            <v>37.79</v>
          </cell>
        </row>
        <row r="1930">
          <cell r="A1930" t="str">
            <v>470205</v>
          </cell>
          <cell r="B1930" t="str">
            <v>Registro de gaveta cromado com canopla, DN= 1.1/2" - linha standard</v>
          </cell>
          <cell r="C1930" t="str">
            <v>un</v>
          </cell>
          <cell r="D1930" t="str">
            <v>41.45</v>
          </cell>
          <cell r="E1930" t="str">
            <v>6.81</v>
          </cell>
          <cell r="F1930" t="str">
            <v>48.26</v>
          </cell>
        </row>
        <row r="1931">
          <cell r="A1931" t="str">
            <v>470300</v>
          </cell>
          <cell r="B1931" t="str">
            <v>Registro de pressao cromado</v>
          </cell>
        </row>
        <row r="1932">
          <cell r="A1932" t="str">
            <v>470301</v>
          </cell>
          <cell r="B1932" t="str">
            <v>Registro de pressao cromado com canopla, DN= 1/2"- linha standard</v>
          </cell>
          <cell r="C1932" t="str">
            <v>un</v>
          </cell>
          <cell r="D1932" t="str">
            <v>35.48</v>
          </cell>
          <cell r="E1932" t="str">
            <v>3.04</v>
          </cell>
          <cell r="F1932" t="str">
            <v>38.52</v>
          </cell>
        </row>
        <row r="1933">
          <cell r="A1933" t="str">
            <v>470302</v>
          </cell>
          <cell r="B1933" t="str">
            <v>Registro de pressao cromado com canopla, DN= 3/4"- linha standard</v>
          </cell>
          <cell r="C1933" t="str">
            <v>un</v>
          </cell>
          <cell r="D1933" t="str">
            <v>37.42</v>
          </cell>
          <cell r="E1933" t="str">
            <v>4.08</v>
          </cell>
          <cell r="F1933" t="str">
            <v>41.50</v>
          </cell>
        </row>
        <row r="1934">
          <cell r="A1934" t="str">
            <v>470400</v>
          </cell>
          <cell r="B1934" t="str">
            <v>Valvula de descarga</v>
          </cell>
        </row>
        <row r="1935">
          <cell r="A1935" t="str">
            <v>470401</v>
          </cell>
          <cell r="B1935" t="str">
            <v>Valvula de descarga sem registro proprio, DN= 1.1/4"</v>
          </cell>
          <cell r="C1935" t="str">
            <v>un</v>
          </cell>
          <cell r="D1935" t="str">
            <v>39.87</v>
          </cell>
          <cell r="E1935" t="str">
            <v>13.63</v>
          </cell>
          <cell r="F1935" t="str">
            <v>53.50</v>
          </cell>
        </row>
        <row r="1936">
          <cell r="A1936" t="str">
            <v>470402</v>
          </cell>
          <cell r="B1936" t="str">
            <v>Valvula de descarga sem registro proprio, DN= 1.1/2"</v>
          </cell>
          <cell r="C1936" t="str">
            <v>un</v>
          </cell>
          <cell r="D1936" t="str">
            <v>40.39</v>
          </cell>
          <cell r="E1936" t="str">
            <v>13.63</v>
          </cell>
          <cell r="F1936" t="str">
            <v>54.02</v>
          </cell>
        </row>
        <row r="1937">
          <cell r="A1937" t="str">
            <v>470403</v>
          </cell>
          <cell r="B1937" t="str">
            <v>Valvula de descarga com registro proprio, DN= 1.1/4"</v>
          </cell>
          <cell r="C1937" t="str">
            <v>un</v>
          </cell>
          <cell r="D1937" t="str">
            <v>62.40</v>
          </cell>
          <cell r="E1937" t="str">
            <v>13.63</v>
          </cell>
          <cell r="F1937" t="str">
            <v>76.03</v>
          </cell>
        </row>
        <row r="1938">
          <cell r="A1938" t="str">
            <v>470404</v>
          </cell>
          <cell r="B1938" t="str">
            <v>Valvula de descarga com registro proprio, DN= 1.1/2"</v>
          </cell>
          <cell r="C1938" t="str">
            <v>un</v>
          </cell>
          <cell r="D1938" t="str">
            <v>62.92</v>
          </cell>
          <cell r="E1938" t="str">
            <v>13.63</v>
          </cell>
          <cell r="F1938" t="str">
            <v>76.55</v>
          </cell>
        </row>
        <row r="1939">
          <cell r="A1939" t="str">
            <v>470500</v>
          </cell>
          <cell r="B1939" t="str">
            <v>Valvula de retencao de bronze</v>
          </cell>
        </row>
        <row r="1940">
          <cell r="A1940" t="str">
            <v>470501</v>
          </cell>
          <cell r="B1940" t="str">
            <v>Valvula de retencao horizontal de bronze, DN= 3/4-"</v>
          </cell>
          <cell r="C1940" t="str">
            <v>un</v>
          </cell>
          <cell r="D1940" t="str">
            <v>15.45</v>
          </cell>
          <cell r="E1940" t="str">
            <v>4.08</v>
          </cell>
          <cell r="F1940" t="str">
            <v>19.53</v>
          </cell>
        </row>
        <row r="1941">
          <cell r="A1941" t="str">
            <v>470502</v>
          </cell>
          <cell r="B1941" t="str">
            <v>Valvula de retencao horizontal de bronze, DN= 1"</v>
          </cell>
          <cell r="C1941" t="str">
            <v>un</v>
          </cell>
          <cell r="D1941" t="str">
            <v>21.73</v>
          </cell>
          <cell r="E1941" t="str">
            <v>5.09</v>
          </cell>
          <cell r="F1941" t="str">
            <v>26.82</v>
          </cell>
        </row>
        <row r="1942">
          <cell r="A1942" t="str">
            <v>470503</v>
          </cell>
          <cell r="B1942" t="str">
            <v>Valvula de retencao horizontal de bronze, DN= 1.1/4-"</v>
          </cell>
          <cell r="C1942" t="str">
            <v>un</v>
          </cell>
          <cell r="D1942" t="str">
            <v>33.83</v>
          </cell>
          <cell r="E1942" t="str">
            <v>6.11</v>
          </cell>
          <cell r="F1942" t="str">
            <v>39.94</v>
          </cell>
        </row>
        <row r="1943">
          <cell r="A1943" t="str">
            <v>470504</v>
          </cell>
          <cell r="B1943" t="str">
            <v>Valvula de retencao horizontal de bronze, DN= 1.1/2"</v>
          </cell>
          <cell r="C1943" t="str">
            <v>un</v>
          </cell>
          <cell r="D1943" t="str">
            <v>40.32</v>
          </cell>
          <cell r="E1943" t="str">
            <v>6.81</v>
          </cell>
          <cell r="F1943" t="str">
            <v>47.13</v>
          </cell>
        </row>
        <row r="1944">
          <cell r="A1944" t="str">
            <v>470505</v>
          </cell>
          <cell r="B1944" t="str">
            <v>Valvula de retencao horizontal de bronze, DN= 2"</v>
          </cell>
          <cell r="C1944" t="str">
            <v>un</v>
          </cell>
          <cell r="D1944" t="str">
            <v>48.97</v>
          </cell>
          <cell r="E1944" t="str">
            <v>8.51</v>
          </cell>
          <cell r="F1944" t="str">
            <v>57.48</v>
          </cell>
        </row>
        <row r="1945">
          <cell r="A1945" t="str">
            <v>470506</v>
          </cell>
          <cell r="B1945" t="str">
            <v>Valvula de retencao horizontal de bronze, DN= 2.1/2"</v>
          </cell>
          <cell r="C1945" t="str">
            <v>un</v>
          </cell>
          <cell r="D1945" t="str">
            <v>86.70</v>
          </cell>
          <cell r="E1945" t="str">
            <v>10.21</v>
          </cell>
          <cell r="F1945" t="str">
            <v>96.91</v>
          </cell>
        </row>
        <row r="1946">
          <cell r="A1946" t="str">
            <v>470507</v>
          </cell>
          <cell r="B1946" t="str">
            <v>Valvula de retencao horizontal de bronze, DN= 3"</v>
          </cell>
          <cell r="C1946" t="str">
            <v>un</v>
          </cell>
          <cell r="D1946" t="str">
            <v>91.95</v>
          </cell>
          <cell r="E1946" t="str">
            <v>13.63</v>
          </cell>
          <cell r="F1946" t="str">
            <v>105.58</v>
          </cell>
        </row>
        <row r="1947">
          <cell r="A1947" t="str">
            <v>470508</v>
          </cell>
          <cell r="B1947" t="str">
            <v>Valvula de retencao horizontal de bronze, DN= 4"</v>
          </cell>
          <cell r="C1947" t="str">
            <v>un</v>
          </cell>
          <cell r="D1947" t="str">
            <v>152.15</v>
          </cell>
          <cell r="E1947" t="str">
            <v>20.45</v>
          </cell>
          <cell r="F1947" t="str">
            <v>172.60</v>
          </cell>
        </row>
        <row r="1948">
          <cell r="A1948" t="str">
            <v>470509</v>
          </cell>
          <cell r="B1948" t="str">
            <v>Valvula de retencao vertical de bronze, DN= 3/4"</v>
          </cell>
          <cell r="C1948" t="str">
            <v>un</v>
          </cell>
          <cell r="D1948" t="str">
            <v>10.58</v>
          </cell>
          <cell r="E1948" t="str">
            <v>4.08</v>
          </cell>
          <cell r="F1948" t="str">
            <v>14.66</v>
          </cell>
        </row>
        <row r="1949">
          <cell r="A1949" t="str">
            <v>470510</v>
          </cell>
          <cell r="B1949" t="str">
            <v>Valvula de retencao vertical de bronze, DN= 1"</v>
          </cell>
          <cell r="C1949" t="str">
            <v>un</v>
          </cell>
          <cell r="D1949" t="str">
            <v>11.61</v>
          </cell>
          <cell r="E1949" t="str">
            <v>5.09</v>
          </cell>
          <cell r="F1949" t="str">
            <v>16.70</v>
          </cell>
        </row>
        <row r="1950">
          <cell r="A1950" t="str">
            <v>470511</v>
          </cell>
          <cell r="B1950" t="str">
            <v>Valvula de retencao vertical de bronze, DN= 1.1/4"</v>
          </cell>
          <cell r="C1950" t="str">
            <v>un</v>
          </cell>
          <cell r="D1950" t="str">
            <v>12.54</v>
          </cell>
          <cell r="E1950" t="str">
            <v>6.11</v>
          </cell>
          <cell r="F1950" t="str">
            <v>18.65</v>
          </cell>
        </row>
        <row r="1951">
          <cell r="A1951" t="str">
            <v>470512</v>
          </cell>
          <cell r="B1951" t="str">
            <v>Valvula de retencao vertical de bronze, DN= 1.1/2"</v>
          </cell>
          <cell r="C1951" t="str">
            <v>un</v>
          </cell>
          <cell r="D1951" t="str">
            <v>21.44</v>
          </cell>
          <cell r="E1951" t="str">
            <v>6.81</v>
          </cell>
          <cell r="F1951" t="str">
            <v>28.25</v>
          </cell>
        </row>
        <row r="1952">
          <cell r="A1952" t="str">
            <v>470513</v>
          </cell>
          <cell r="B1952" t="str">
            <v>Valvula de retencao vertical de bronze, DN= 2"</v>
          </cell>
          <cell r="C1952" t="str">
            <v>un</v>
          </cell>
          <cell r="D1952" t="str">
            <v>29.98</v>
          </cell>
          <cell r="E1952" t="str">
            <v>8.51</v>
          </cell>
          <cell r="F1952" t="str">
            <v>38.49</v>
          </cell>
        </row>
        <row r="1953">
          <cell r="A1953" t="str">
            <v>470514</v>
          </cell>
          <cell r="B1953" t="str">
            <v>Valvula de retencao vertical de bronze, DN= 2.1/2"</v>
          </cell>
          <cell r="C1953" t="str">
            <v>un</v>
          </cell>
          <cell r="D1953" t="str">
            <v>57.60</v>
          </cell>
          <cell r="E1953" t="str">
            <v>10.21</v>
          </cell>
          <cell r="F1953" t="str">
            <v>67.81</v>
          </cell>
        </row>
        <row r="1954">
          <cell r="A1954" t="str">
            <v>470515</v>
          </cell>
          <cell r="B1954" t="str">
            <v>Valvula de retencao vertical de bronze, DN= 3"</v>
          </cell>
          <cell r="C1954" t="str">
            <v>un</v>
          </cell>
          <cell r="D1954" t="str">
            <v>69.01</v>
          </cell>
          <cell r="E1954" t="str">
            <v>13.63</v>
          </cell>
          <cell r="F1954" t="str">
            <v>82.64</v>
          </cell>
        </row>
        <row r="1955">
          <cell r="A1955" t="str">
            <v>470516</v>
          </cell>
          <cell r="B1955" t="str">
            <v>Valvula de retencao vertical de bronze, DN= 4"</v>
          </cell>
          <cell r="C1955" t="str">
            <v>un</v>
          </cell>
          <cell r="D1955" t="str">
            <v>119.81</v>
          </cell>
          <cell r="E1955" t="str">
            <v>20.45</v>
          </cell>
          <cell r="F1955" t="str">
            <v>140.26</v>
          </cell>
        </row>
        <row r="1956">
          <cell r="A1956" t="str">
            <v>470517</v>
          </cell>
          <cell r="B1956" t="str">
            <v>Valvula de retencao de pe com crivo de bronze, DN= 1"</v>
          </cell>
          <cell r="C1956" t="str">
            <v>un</v>
          </cell>
          <cell r="D1956" t="str">
            <v>12.22</v>
          </cell>
          <cell r="E1956" t="str">
            <v>5.09</v>
          </cell>
          <cell r="F1956" t="str">
            <v>17.31</v>
          </cell>
        </row>
        <row r="1957">
          <cell r="A1957" t="str">
            <v>470518</v>
          </cell>
          <cell r="B1957" t="str">
            <v>Valvula de retencao de pe com crivo de bronze, DN= 1.1/4"</v>
          </cell>
          <cell r="C1957" t="str">
            <v>un</v>
          </cell>
          <cell r="D1957" t="str">
            <v>16.16</v>
          </cell>
          <cell r="E1957" t="str">
            <v>6.81</v>
          </cell>
          <cell r="F1957" t="str">
            <v>22.97</v>
          </cell>
        </row>
        <row r="1958">
          <cell r="A1958" t="str">
            <v>470519</v>
          </cell>
          <cell r="B1958" t="str">
            <v>Valvula de retencao de pe com crivo de bronze, DN= 1.1/2"</v>
          </cell>
          <cell r="C1958" t="str">
            <v>un</v>
          </cell>
          <cell r="D1958" t="str">
            <v>19.65</v>
          </cell>
          <cell r="E1958" t="str">
            <v>6.81</v>
          </cell>
          <cell r="F1958" t="str">
            <v>26.46</v>
          </cell>
        </row>
        <row r="1959">
          <cell r="A1959" t="str">
            <v>470520</v>
          </cell>
          <cell r="B1959" t="str">
            <v>Valvula de retencao de pe com crivo de bronze, DN= 2"</v>
          </cell>
          <cell r="C1959" t="str">
            <v>un</v>
          </cell>
          <cell r="D1959" t="str">
            <v>28.53</v>
          </cell>
          <cell r="E1959" t="str">
            <v>8.51</v>
          </cell>
          <cell r="F1959" t="str">
            <v>37.04</v>
          </cell>
        </row>
        <row r="1960">
          <cell r="A1960" t="str">
            <v>470521</v>
          </cell>
          <cell r="B1960" t="str">
            <v>Valvula de retencao de pe com crivo de bronze, DN= 2.1/2"</v>
          </cell>
          <cell r="C1960" t="str">
            <v>un</v>
          </cell>
          <cell r="D1960" t="str">
            <v>53.52</v>
          </cell>
          <cell r="E1960" t="str">
            <v>10.21</v>
          </cell>
          <cell r="F1960" t="str">
            <v>63.73</v>
          </cell>
        </row>
        <row r="1961">
          <cell r="A1961" t="str">
            <v>480000</v>
          </cell>
          <cell r="B1961" t="str">
            <v>Hidraulica, Reservatorio</v>
          </cell>
        </row>
        <row r="1962">
          <cell r="A1962" t="str">
            <v>480100</v>
          </cell>
          <cell r="B1962" t="str">
            <v>Reservatorio em cimento amianto</v>
          </cell>
        </row>
        <row r="1963">
          <cell r="A1963" t="str">
            <v>480101</v>
          </cell>
          <cell r="B1963" t="str">
            <v>Reservatorio de cimento-amianto - capacidade de 250 l</v>
          </cell>
          <cell r="C1963" t="str">
            <v>un</v>
          </cell>
          <cell r="D1963" t="str">
            <v>49.88</v>
          </cell>
          <cell r="E1963" t="str">
            <v>27.27</v>
          </cell>
          <cell r="F1963" t="str">
            <v>77.15</v>
          </cell>
        </row>
        <row r="1964">
          <cell r="A1964" t="str">
            <v>480102</v>
          </cell>
          <cell r="B1964" t="str">
            <v>Reservatorio de cimento-amianto - capacidade de 500 l</v>
          </cell>
          <cell r="C1964" t="str">
            <v>un</v>
          </cell>
          <cell r="D1964" t="str">
            <v>70.40</v>
          </cell>
          <cell r="E1964" t="str">
            <v>27.27</v>
          </cell>
          <cell r="F1964" t="str">
            <v>97.67</v>
          </cell>
        </row>
        <row r="1965">
          <cell r="A1965" t="str">
            <v>480103</v>
          </cell>
          <cell r="B1965" t="str">
            <v>Reservatorio de cimento-amianto - capacidade de 750 l</v>
          </cell>
          <cell r="C1965" t="str">
            <v>un</v>
          </cell>
          <cell r="D1965" t="str">
            <v>103.97</v>
          </cell>
          <cell r="E1965" t="str">
            <v>27.27</v>
          </cell>
          <cell r="F1965" t="str">
            <v>131.24</v>
          </cell>
        </row>
        <row r="1966">
          <cell r="A1966" t="str">
            <v>480104</v>
          </cell>
          <cell r="B1966" t="str">
            <v>Reservatorio de cimento-amianto - capacidade de 1000 l</v>
          </cell>
          <cell r="C1966" t="str">
            <v>un</v>
          </cell>
          <cell r="D1966" t="str">
            <v>140.69</v>
          </cell>
          <cell r="E1966" t="str">
            <v>27.27</v>
          </cell>
          <cell r="F1966" t="str">
            <v>167.96</v>
          </cell>
        </row>
        <row r="1967">
          <cell r="A1967" t="str">
            <v>480500</v>
          </cell>
          <cell r="B1967" t="str">
            <v>Torneira de boia</v>
          </cell>
        </row>
        <row r="1968">
          <cell r="A1968" t="str">
            <v>480501</v>
          </cell>
          <cell r="B1968" t="str">
            <v>Torneira de boia, DN= 3/4"</v>
          </cell>
          <cell r="C1968" t="str">
            <v>un</v>
          </cell>
          <cell r="D1968" t="str">
            <v>13.19</v>
          </cell>
          <cell r="E1968" t="str">
            <v>2.03</v>
          </cell>
          <cell r="F1968" t="str">
            <v>15.22</v>
          </cell>
        </row>
        <row r="1969">
          <cell r="A1969" t="str">
            <v>480502</v>
          </cell>
          <cell r="B1969" t="str">
            <v>Torneira de boia, DN= 1"</v>
          </cell>
          <cell r="C1969" t="str">
            <v>un</v>
          </cell>
          <cell r="D1969" t="str">
            <v>17.28</v>
          </cell>
          <cell r="E1969" t="str">
            <v>2.69</v>
          </cell>
          <cell r="F1969" t="str">
            <v>19.97</v>
          </cell>
        </row>
        <row r="1970">
          <cell r="A1970" t="str">
            <v>480503</v>
          </cell>
          <cell r="B1970" t="str">
            <v>Torneira de boia, DN= 1.1/4"</v>
          </cell>
          <cell r="C1970" t="str">
            <v>un</v>
          </cell>
          <cell r="D1970" t="str">
            <v>25.01</v>
          </cell>
          <cell r="E1970" t="str">
            <v>3.04</v>
          </cell>
          <cell r="F1970" t="str">
            <v>28.05</v>
          </cell>
        </row>
        <row r="1971">
          <cell r="A1971" t="str">
            <v>480504</v>
          </cell>
          <cell r="B1971" t="str">
            <v>Torneira de boia, DN= 1.1/2"</v>
          </cell>
          <cell r="C1971" t="str">
            <v>un</v>
          </cell>
          <cell r="D1971" t="str">
            <v>30.48</v>
          </cell>
          <cell r="E1971" t="str">
            <v>3.39</v>
          </cell>
          <cell r="F1971" t="str">
            <v>33.87</v>
          </cell>
        </row>
        <row r="1972">
          <cell r="A1972" t="str">
            <v>480505</v>
          </cell>
          <cell r="B1972" t="str">
            <v>Torneira de boia, DN= 2"</v>
          </cell>
          <cell r="C1972" t="str">
            <v>un</v>
          </cell>
          <cell r="D1972" t="str">
            <v>36.23</v>
          </cell>
          <cell r="E1972" t="str">
            <v>4.08</v>
          </cell>
          <cell r="F1972" t="str">
            <v>40.31</v>
          </cell>
        </row>
        <row r="1973">
          <cell r="A1973" t="str">
            <v>482000</v>
          </cell>
          <cell r="B1973" t="str">
            <v>Reparos, conservacoes e complementos</v>
          </cell>
        </row>
        <row r="1974">
          <cell r="A1974" t="str">
            <v>482002</v>
          </cell>
          <cell r="B1974" t="str">
            <v>Limpeza de caixa d'agua ate 1.000 litros</v>
          </cell>
          <cell r="C1974" t="str">
            <v>un</v>
          </cell>
          <cell r="D1974" t="str">
            <v>0.00</v>
          </cell>
          <cell r="E1974" t="str">
            <v>8.73</v>
          </cell>
          <cell r="F1974" t="str">
            <v>8.73</v>
          </cell>
        </row>
        <row r="1975">
          <cell r="A1975" t="str">
            <v>482004</v>
          </cell>
          <cell r="B1975" t="str">
            <v>Limpeza de caixa d'agua de 1.001 ate 10.000 litros</v>
          </cell>
          <cell r="C1975" t="str">
            <v>un</v>
          </cell>
          <cell r="D1975" t="str">
            <v>0.00</v>
          </cell>
          <cell r="E1975" t="str">
            <v>23.30</v>
          </cell>
          <cell r="F1975" t="str">
            <v>23.30</v>
          </cell>
        </row>
        <row r="1976">
          <cell r="A1976" t="str">
            <v>482006</v>
          </cell>
          <cell r="B1976" t="str">
            <v>Limpeza de caixa d'agua acima de 10.000 litros</v>
          </cell>
          <cell r="C1976" t="str">
            <v>un</v>
          </cell>
          <cell r="D1976" t="str">
            <v>0.00</v>
          </cell>
          <cell r="E1976" t="str">
            <v>52.43</v>
          </cell>
          <cell r="F1976" t="str">
            <v>52.43</v>
          </cell>
        </row>
        <row r="1977">
          <cell r="A1977" t="str">
            <v>490000</v>
          </cell>
          <cell r="B1977" t="str">
            <v>Hidraulica, Caixas, ralos, grelha, acessorios e componentes p/esgoto e aguas pluviais</v>
          </cell>
        </row>
        <row r="1978">
          <cell r="A1978" t="str">
            <v>490100</v>
          </cell>
          <cell r="B1978" t="str">
            <v>Caixas sifonadas de PVC rigido</v>
          </cell>
        </row>
        <row r="1979">
          <cell r="A1979" t="str">
            <v>490101</v>
          </cell>
          <cell r="B1979" t="str">
            <v>Caixa sifonada de  PVC rigido de 100x100x40mm, com grelha</v>
          </cell>
          <cell r="C1979" t="str">
            <v>un</v>
          </cell>
          <cell r="D1979" t="str">
            <v>4.35</v>
          </cell>
          <cell r="E1979" t="str">
            <v>6.81</v>
          </cell>
          <cell r="F1979" t="str">
            <v>11.16</v>
          </cell>
        </row>
        <row r="1980">
          <cell r="A1980" t="str">
            <v>490102</v>
          </cell>
          <cell r="B1980" t="str">
            <v>Caixa sifonada de  PVC rigido de 100x150x50mm, com grelha</v>
          </cell>
          <cell r="C1980" t="str">
            <v>un</v>
          </cell>
          <cell r="D1980" t="str">
            <v>8.19</v>
          </cell>
          <cell r="E1980" t="str">
            <v>6.81</v>
          </cell>
          <cell r="F1980" t="str">
            <v>15.00</v>
          </cell>
        </row>
        <row r="1981">
          <cell r="A1981" t="str">
            <v>490103</v>
          </cell>
          <cell r="B1981" t="str">
            <v>Caixa sifonada de  PVC rigido de 150x150x50mm, com grelha</v>
          </cell>
          <cell r="C1981" t="str">
            <v>un</v>
          </cell>
          <cell r="D1981" t="str">
            <v>10.55</v>
          </cell>
          <cell r="E1981" t="str">
            <v>6.81</v>
          </cell>
          <cell r="F1981" t="str">
            <v>17.36</v>
          </cell>
        </row>
        <row r="1982">
          <cell r="A1982" t="str">
            <v>490104</v>
          </cell>
          <cell r="B1982" t="str">
            <v>Caixa sifonada de  PVC rigido de 150x185x75mm, com grelha</v>
          </cell>
          <cell r="C1982" t="str">
            <v>un</v>
          </cell>
          <cell r="D1982" t="str">
            <v>9.84</v>
          </cell>
          <cell r="E1982" t="str">
            <v>6.81</v>
          </cell>
          <cell r="F1982" t="str">
            <v>16.65</v>
          </cell>
        </row>
        <row r="1983">
          <cell r="A1983" t="str">
            <v>490105</v>
          </cell>
          <cell r="B1983" t="str">
            <v>Caixa sifonada de  PVC rigido de 250x172x50mm, com tampa cega</v>
          </cell>
          <cell r="C1983" t="str">
            <v>un</v>
          </cell>
          <cell r="D1983" t="str">
            <v>9.08</v>
          </cell>
          <cell r="E1983" t="str">
            <v>6.81</v>
          </cell>
          <cell r="F1983" t="str">
            <v>15.89</v>
          </cell>
        </row>
        <row r="1984">
          <cell r="A1984" t="str">
            <v>490106</v>
          </cell>
          <cell r="B1984" t="str">
            <v>Caixa seca de  PVC rigido de 100x100x40mm com altura regulavel e grelha</v>
          </cell>
          <cell r="C1984" t="str">
            <v>un</v>
          </cell>
          <cell r="D1984" t="str">
            <v>4.65</v>
          </cell>
          <cell r="E1984" t="str">
            <v>6.81</v>
          </cell>
          <cell r="F1984" t="str">
            <v>11.46</v>
          </cell>
        </row>
        <row r="1985">
          <cell r="A1985" t="str">
            <v>490400</v>
          </cell>
          <cell r="B1985" t="str">
            <v>Ralos de PVC rigido</v>
          </cell>
        </row>
        <row r="1986">
          <cell r="A1986" t="str">
            <v>490401</v>
          </cell>
          <cell r="B1986" t="str">
            <v>Ralo seco em  PVC rigido de 100x40mm, com grelha</v>
          </cell>
          <cell r="C1986" t="str">
            <v>un</v>
          </cell>
          <cell r="D1986" t="str">
            <v>4.63</v>
          </cell>
          <cell r="E1986" t="str">
            <v>6.81</v>
          </cell>
          <cell r="F1986" t="str">
            <v>11.44</v>
          </cell>
        </row>
        <row r="1987">
          <cell r="A1987" t="str">
            <v>490402</v>
          </cell>
          <cell r="B1987" t="str">
            <v>Ralo sifonado em  PVC rigido de 100x40mm com altura regulavel e grelha</v>
          </cell>
          <cell r="C1987" t="str">
            <v>un</v>
          </cell>
          <cell r="D1987" t="str">
            <v>4.99</v>
          </cell>
          <cell r="E1987" t="str">
            <v>6.81</v>
          </cell>
          <cell r="F1987" t="str">
            <v>11.80</v>
          </cell>
        </row>
        <row r="1988">
          <cell r="A1988" t="str">
            <v>490500</v>
          </cell>
          <cell r="B1988" t="str">
            <v>Ralos de ferro fundido</v>
          </cell>
        </row>
        <row r="1989">
          <cell r="A1989" t="str">
            <v>490502</v>
          </cell>
          <cell r="B1989" t="str">
            <v>Ralo seco em  ferro fundido, 100x165x50mm, com grelha metalica saida vertical</v>
          </cell>
          <cell r="C1989" t="str">
            <v>un</v>
          </cell>
          <cell r="D1989" t="str">
            <v>20.93</v>
          </cell>
          <cell r="E1989" t="str">
            <v>8.16</v>
          </cell>
          <cell r="F1989" t="str">
            <v>29.09</v>
          </cell>
        </row>
        <row r="1990">
          <cell r="A1990" t="str">
            <v>490503</v>
          </cell>
          <cell r="B1990" t="str">
            <v>Ralo sifonado em  ferro fundido de 100x127x40mm, com grelha</v>
          </cell>
          <cell r="C1990" t="str">
            <v>un</v>
          </cell>
          <cell r="D1990" t="str">
            <v>61.17</v>
          </cell>
          <cell r="E1990" t="str">
            <v>10.21</v>
          </cell>
          <cell r="F1990" t="str">
            <v>71.38</v>
          </cell>
        </row>
        <row r="1991">
          <cell r="A1991" t="str">
            <v>490504</v>
          </cell>
          <cell r="B1991" t="str">
            <v>Ralo sifonado em  ferro fundido de 150x240x75mm, com grelha</v>
          </cell>
          <cell r="C1991" t="str">
            <v>un</v>
          </cell>
          <cell r="D1991" t="str">
            <v>52.55</v>
          </cell>
          <cell r="E1991" t="str">
            <v>10.21</v>
          </cell>
          <cell r="F1991" t="str">
            <v>62.76</v>
          </cell>
        </row>
        <row r="1992">
          <cell r="A1992" t="str">
            <v>490600</v>
          </cell>
          <cell r="B1992" t="str">
            <v>Grelhas</v>
          </cell>
        </row>
        <row r="1993">
          <cell r="A1993" t="str">
            <v>490607</v>
          </cell>
          <cell r="B1993" t="str">
            <v>Grelha de ferro fundido (0,20 x 1,00m)</v>
          </cell>
          <cell r="C1993" t="str">
            <v>m</v>
          </cell>
          <cell r="D1993" t="str">
            <v>12.43</v>
          </cell>
          <cell r="E1993" t="str">
            <v>6.44</v>
          </cell>
          <cell r="F1993" t="str">
            <v>18.87</v>
          </cell>
        </row>
        <row r="1994">
          <cell r="A1994" t="str">
            <v>490700</v>
          </cell>
          <cell r="B1994" t="str">
            <v>Terminais de ventilacao</v>
          </cell>
        </row>
        <row r="1995">
          <cell r="A1995" t="str">
            <v>490701</v>
          </cell>
          <cell r="B1995" t="str">
            <v>Terminal de ventilacao de PVC - D= 50mm</v>
          </cell>
          <cell r="C1995" t="str">
            <v>un</v>
          </cell>
          <cell r="D1995" t="str">
            <v>1.94</v>
          </cell>
          <cell r="E1995" t="str">
            <v>1.34</v>
          </cell>
          <cell r="F1995" t="str">
            <v>3.28</v>
          </cell>
        </row>
        <row r="1996">
          <cell r="A1996" t="str">
            <v>490800</v>
          </cell>
          <cell r="B1996" t="str">
            <v>Caixas de passagem e inspecao</v>
          </cell>
        </row>
        <row r="1997">
          <cell r="A1997" t="str">
            <v>490801</v>
          </cell>
          <cell r="B1997" t="str">
            <v>Caixa de inspecao de alvenaria de tijolo de 0,60x0,60cm para esgoto</v>
          </cell>
          <cell r="C1997" t="str">
            <v>un</v>
          </cell>
          <cell r="D1997" t="str">
            <v>16.72</v>
          </cell>
          <cell r="E1997" t="str">
            <v>33.89</v>
          </cell>
          <cell r="F1997" t="str">
            <v>50.61</v>
          </cell>
        </row>
        <row r="1998">
          <cell r="A1998" t="str">
            <v>490802</v>
          </cell>
          <cell r="B1998" t="str">
            <v>Caixa de inspecao de alvenaria de tijolo de 0,80x0,80cm para esgoto</v>
          </cell>
          <cell r="C1998" t="str">
            <v>un</v>
          </cell>
          <cell r="D1998" t="str">
            <v>26.39</v>
          </cell>
          <cell r="E1998" t="str">
            <v>70.07</v>
          </cell>
          <cell r="F1998" t="str">
            <v>96.46</v>
          </cell>
        </row>
        <row r="1999">
          <cell r="A1999" t="str">
            <v>491100</v>
          </cell>
          <cell r="B1999" t="str">
            <v>Canaletas e afins</v>
          </cell>
        </row>
        <row r="2000">
          <cell r="A2000" t="str">
            <v>491102</v>
          </cell>
          <cell r="B2000" t="str">
            <v>Canaleta com largura de 30cm em  alvenaria secao retangular</v>
          </cell>
          <cell r="C2000" t="str">
            <v>m</v>
          </cell>
          <cell r="D2000" t="str">
            <v>9.71</v>
          </cell>
          <cell r="E2000" t="str">
            <v>24.96</v>
          </cell>
          <cell r="F2000" t="str">
            <v>34.67</v>
          </cell>
        </row>
        <row r="2001">
          <cell r="A2001" t="str">
            <v>491104</v>
          </cell>
          <cell r="B2001" t="str">
            <v>Canaleta com largura de 60cm em  concreto secao trapezoidal</v>
          </cell>
          <cell r="C2001" t="str">
            <v>m</v>
          </cell>
          <cell r="D2001" t="str">
            <v>3.25</v>
          </cell>
          <cell r="E2001" t="str">
            <v>6.15</v>
          </cell>
          <cell r="F2001" t="str">
            <v>9.40</v>
          </cell>
        </row>
        <row r="2002">
          <cell r="A2002" t="str">
            <v>491106</v>
          </cell>
          <cell r="B2002" t="str">
            <v>Canaleta com largura de 90cm em  concreto secao trapezoidal</v>
          </cell>
          <cell r="C2002" t="str">
            <v>m</v>
          </cell>
          <cell r="D2002" t="str">
            <v>4.43</v>
          </cell>
          <cell r="E2002" t="str">
            <v>8.78</v>
          </cell>
          <cell r="F2002" t="str">
            <v>13.21</v>
          </cell>
        </row>
        <row r="2003">
          <cell r="A2003" t="str">
            <v>491110</v>
          </cell>
          <cell r="B2003" t="str">
            <v>Grelha de ferro fundido para canaleta</v>
          </cell>
          <cell r="C2003" t="str">
            <v>m2</v>
          </cell>
          <cell r="D2003" t="str">
            <v>242.66</v>
          </cell>
          <cell r="E2003" t="str">
            <v>25.77</v>
          </cell>
          <cell r="F2003" t="str">
            <v>268.43</v>
          </cell>
        </row>
        <row r="2004">
          <cell r="A2004" t="str">
            <v>491112</v>
          </cell>
          <cell r="B2004" t="str">
            <v>Tampa em  concreto armado para canaleta</v>
          </cell>
          <cell r="C2004" t="str">
            <v>m2</v>
          </cell>
          <cell r="D2004" t="str">
            <v>9.75</v>
          </cell>
          <cell r="E2004" t="str">
            <v>26.94</v>
          </cell>
          <cell r="F2004" t="str">
            <v>36.69</v>
          </cell>
        </row>
        <row r="2005">
          <cell r="A2005" t="str">
            <v>491200</v>
          </cell>
          <cell r="B2005" t="str">
            <v>Poco de visita/boca de lobo/caixa de passagem e afins</v>
          </cell>
        </row>
        <row r="2006">
          <cell r="A2006" t="str">
            <v>491206</v>
          </cell>
          <cell r="B2006" t="str">
            <v>Boca de lobo dupla tipo PMSP</v>
          </cell>
          <cell r="C2006" t="str">
            <v>un</v>
          </cell>
          <cell r="D2006" t="str">
            <v>183.95</v>
          </cell>
          <cell r="E2006" t="str">
            <v>140.07</v>
          </cell>
          <cell r="F2006" t="str">
            <v>324.02</v>
          </cell>
        </row>
        <row r="2007">
          <cell r="A2007" t="str">
            <v>491208</v>
          </cell>
          <cell r="B2007" t="str">
            <v>Boca de lobo simples tipo PMSP</v>
          </cell>
          <cell r="C2007" t="str">
            <v>un</v>
          </cell>
          <cell r="D2007" t="str">
            <v>83.24</v>
          </cell>
          <cell r="E2007" t="str">
            <v>61.88</v>
          </cell>
          <cell r="F2007" t="str">
            <v>145.12</v>
          </cell>
        </row>
        <row r="2008">
          <cell r="A2008" t="str">
            <v>491210</v>
          </cell>
          <cell r="B2008" t="str">
            <v>Caixa coletora em  concreto armado 0,30 x 0,70x 1,00m</v>
          </cell>
          <cell r="C2008" t="str">
            <v>un</v>
          </cell>
          <cell r="D2008" t="str">
            <v>89.63</v>
          </cell>
          <cell r="E2008" t="str">
            <v>60.93</v>
          </cell>
          <cell r="F2008" t="str">
            <v>150.56</v>
          </cell>
        </row>
        <row r="2009">
          <cell r="A2009" t="str">
            <v>491212</v>
          </cell>
          <cell r="B2009" t="str">
            <v>Chamine poco de visita tipo PMSP em  alvenaria diam interno 70cm - pescoço</v>
          </cell>
          <cell r="C2009" t="str">
            <v>m</v>
          </cell>
          <cell r="D2009" t="str">
            <v>36.30</v>
          </cell>
          <cell r="E2009" t="str">
            <v>56.71</v>
          </cell>
          <cell r="F2009" t="str">
            <v>93.01</v>
          </cell>
        </row>
        <row r="2010">
          <cell r="A2010" t="str">
            <v>491214</v>
          </cell>
          <cell r="B2010" t="str">
            <v>Poco de visita em alvenaria com tampa de ferro fundido tipo PMSP - balão</v>
          </cell>
          <cell r="C2010" t="str">
            <v>un</v>
          </cell>
          <cell r="D2010" t="str">
            <v>324.08</v>
          </cell>
          <cell r="E2010" t="str">
            <v>434.64</v>
          </cell>
          <cell r="F2010" t="str">
            <v>758.72</v>
          </cell>
        </row>
        <row r="2011">
          <cell r="A2011" t="str">
            <v>491216</v>
          </cell>
          <cell r="B2011" t="str">
            <v>Tampao de ferro fundido tipo PMSP 600mm</v>
          </cell>
          <cell r="C2011" t="str">
            <v>un</v>
          </cell>
          <cell r="D2011" t="str">
            <v>40.19</v>
          </cell>
          <cell r="E2011" t="str">
            <v>12.88</v>
          </cell>
          <cell r="F2011" t="str">
            <v>53.07</v>
          </cell>
        </row>
        <row r="2012">
          <cell r="A2012" t="str">
            <v>500000</v>
          </cell>
          <cell r="B2012" t="str">
            <v>Sistema de combate a incendio</v>
          </cell>
        </row>
        <row r="2013">
          <cell r="A2013" t="str">
            <v>500100</v>
          </cell>
          <cell r="B2013" t="str">
            <v>Hidrantes e acessorios</v>
          </cell>
        </row>
        <row r="2014">
          <cell r="A2014" t="str">
            <v>500102</v>
          </cell>
          <cell r="B2014" t="str">
            <v>Abrigo de hidrante de 1.1/2" (38mm) completo - inclusive mangueira de 30 m</v>
          </cell>
          <cell r="C2014" t="str">
            <v>un</v>
          </cell>
          <cell r="D2014" t="str">
            <v>199.82</v>
          </cell>
          <cell r="E2014" t="str">
            <v>35.44</v>
          </cell>
          <cell r="F2014" t="str">
            <v>235.26</v>
          </cell>
        </row>
        <row r="2015">
          <cell r="A2015" t="str">
            <v>500104</v>
          </cell>
          <cell r="B2015" t="str">
            <v>Abrigo de hidrante de 2.1/2" (63mm) completo - inclusive mangueira de 30m</v>
          </cell>
          <cell r="C2015" t="str">
            <v>un</v>
          </cell>
          <cell r="D2015" t="str">
            <v>263.70</v>
          </cell>
          <cell r="E2015" t="str">
            <v>35.44</v>
          </cell>
          <cell r="F2015" t="str">
            <v>299.14</v>
          </cell>
        </row>
        <row r="2016">
          <cell r="A2016" t="str">
            <v>500106</v>
          </cell>
          <cell r="B2016" t="str">
            <v>Abrigo para hidrante/mangueira (embutir e externo)</v>
          </cell>
          <cell r="C2016" t="str">
            <v>un</v>
          </cell>
          <cell r="D2016" t="str">
            <v>37.16</v>
          </cell>
          <cell r="E2016" t="str">
            <v>23.85</v>
          </cell>
          <cell r="F2016" t="str">
            <v>61.01</v>
          </cell>
        </row>
        <row r="2017">
          <cell r="A2017" t="str">
            <v>500108</v>
          </cell>
          <cell r="B2017" t="str">
            <v>Mangueira com uniao de engate rapido, DN=1.1/2" (38mm)</v>
          </cell>
          <cell r="C2017" t="str">
            <v>m</v>
          </cell>
          <cell r="D2017" t="str">
            <v>3.33</v>
          </cell>
          <cell r="E2017" t="str">
            <v>0.66</v>
          </cell>
          <cell r="F2017" t="str">
            <v>3.99</v>
          </cell>
        </row>
        <row r="2018">
          <cell r="A2018" t="str">
            <v>500110</v>
          </cell>
          <cell r="B2018" t="str">
            <v>Mangueira com uniao de engate rapido, DN=2.1/2" (63mm)</v>
          </cell>
          <cell r="C2018" t="str">
            <v>m</v>
          </cell>
          <cell r="D2018" t="str">
            <v>8.85</v>
          </cell>
          <cell r="E2018" t="str">
            <v>0.66</v>
          </cell>
          <cell r="F2018" t="str">
            <v>9.51</v>
          </cell>
        </row>
        <row r="2019">
          <cell r="A2019" t="str">
            <v>500112</v>
          </cell>
          <cell r="B2019" t="str">
            <v>Esguicho latao c/engate rapido, DN= 1.1/2" Storz, requinte fixo</v>
          </cell>
          <cell r="C2019" t="str">
            <v>un</v>
          </cell>
          <cell r="D2019" t="str">
            <v>12.73</v>
          </cell>
          <cell r="E2019" t="str">
            <v>0.66</v>
          </cell>
          <cell r="F2019" t="str">
            <v>13.39</v>
          </cell>
        </row>
        <row r="2020">
          <cell r="A2020" t="str">
            <v>500114</v>
          </cell>
          <cell r="B2020" t="str">
            <v>Esguicho latao c/engate rapido, DN= 2.1/2" Storz, requinte fixo</v>
          </cell>
          <cell r="C2020" t="str">
            <v>un</v>
          </cell>
          <cell r="D2020" t="str">
            <v>27.59</v>
          </cell>
          <cell r="E2020" t="str">
            <v>0.66</v>
          </cell>
          <cell r="F2020" t="str">
            <v>28.25</v>
          </cell>
        </row>
        <row r="2021">
          <cell r="A2021" t="str">
            <v>500200</v>
          </cell>
          <cell r="B2021" t="str">
            <v>Registros e valvulas controladoras</v>
          </cell>
        </row>
        <row r="2022">
          <cell r="A2022" t="str">
            <v>500204</v>
          </cell>
          <cell r="B2022" t="str">
            <v>Fluxostato com sensor diafragma</v>
          </cell>
          <cell r="C2022" t="str">
            <v>un</v>
          </cell>
          <cell r="D2022" t="str">
            <v>172.27</v>
          </cell>
          <cell r="E2022" t="str">
            <v>19.92</v>
          </cell>
          <cell r="F2022" t="str">
            <v>192.19</v>
          </cell>
        </row>
        <row r="2023">
          <cell r="A2023" t="str">
            <v>501000</v>
          </cell>
          <cell r="B2023" t="str">
            <v>Extintores com suportes de parede</v>
          </cell>
        </row>
        <row r="2024">
          <cell r="A2024" t="str">
            <v>501002</v>
          </cell>
          <cell r="B2024" t="str">
            <v>Extintor manual de CO2 - capacidade de 6 kg</v>
          </cell>
          <cell r="C2024" t="str">
            <v>un</v>
          </cell>
          <cell r="D2024" t="str">
            <v>140.27</v>
          </cell>
          <cell r="E2024" t="str">
            <v>2.71</v>
          </cell>
          <cell r="F2024" t="str">
            <v>142.98</v>
          </cell>
        </row>
        <row r="2025">
          <cell r="A2025" t="str">
            <v>501004</v>
          </cell>
          <cell r="B2025" t="str">
            <v>Extintor manual de po quimico - capacidade de 4 kg</v>
          </cell>
          <cell r="C2025" t="str">
            <v>un</v>
          </cell>
          <cell r="D2025" t="str">
            <v>30.16</v>
          </cell>
          <cell r="E2025" t="str">
            <v>2.71</v>
          </cell>
          <cell r="F2025" t="str">
            <v>32.87</v>
          </cell>
        </row>
        <row r="2026">
          <cell r="A2026" t="str">
            <v>501006</v>
          </cell>
          <cell r="B2026" t="str">
            <v>Extintor manual de po quimico - capacidade de 8 kg</v>
          </cell>
          <cell r="C2026" t="str">
            <v>un</v>
          </cell>
          <cell r="D2026" t="str">
            <v>43.22</v>
          </cell>
          <cell r="E2026" t="str">
            <v>2.71</v>
          </cell>
          <cell r="F2026" t="str">
            <v>45.93</v>
          </cell>
        </row>
        <row r="2027">
          <cell r="A2027" t="str">
            <v>501008</v>
          </cell>
          <cell r="B2027" t="str">
            <v>Extintor manual de po quimico - capacidade de 12 kg</v>
          </cell>
          <cell r="C2027" t="str">
            <v>un</v>
          </cell>
          <cell r="D2027" t="str">
            <v>60.12</v>
          </cell>
          <cell r="E2027" t="str">
            <v>2.71</v>
          </cell>
          <cell r="F2027" t="str">
            <v>62.83</v>
          </cell>
        </row>
        <row r="2028">
          <cell r="A2028" t="str">
            <v>501010</v>
          </cell>
          <cell r="B2028" t="str">
            <v>Extintor manual de agua pressurizada - capacidade de 10 l</v>
          </cell>
          <cell r="C2028" t="str">
            <v>un</v>
          </cell>
          <cell r="D2028" t="str">
            <v>30.27</v>
          </cell>
          <cell r="E2028" t="str">
            <v>2.71</v>
          </cell>
          <cell r="F2028" t="str">
            <v>32.98</v>
          </cell>
        </row>
        <row r="2029">
          <cell r="A2029" t="str">
            <v>540000</v>
          </cell>
          <cell r="B2029" t="str">
            <v>Pavimentacao e passeios</v>
          </cell>
        </row>
        <row r="2030">
          <cell r="A2030" t="str">
            <v>540100</v>
          </cell>
          <cell r="B2030" t="str">
            <v>Pavimentacao preparo de base</v>
          </cell>
        </row>
        <row r="2031">
          <cell r="A2031" t="str">
            <v>540102</v>
          </cell>
          <cell r="B2031" t="str">
            <v>Regularizacao mecanizada de superficie</v>
          </cell>
          <cell r="C2031" t="str">
            <v>m2</v>
          </cell>
          <cell r="D2031" t="str">
            <v>1.39</v>
          </cell>
          <cell r="E2031" t="str">
            <v>0.08</v>
          </cell>
          <cell r="F2031" t="str">
            <v>1.47</v>
          </cell>
        </row>
        <row r="2032">
          <cell r="A2032" t="str">
            <v>540104</v>
          </cell>
          <cell r="B2032" t="str">
            <v>Abertura e preparo de caixa ate 40 cm</v>
          </cell>
          <cell r="C2032" t="str">
            <v>m2</v>
          </cell>
          <cell r="D2032" t="str">
            <v>2.13</v>
          </cell>
          <cell r="E2032" t="str">
            <v>0.15</v>
          </cell>
          <cell r="F2032" t="str">
            <v>2.28</v>
          </cell>
        </row>
        <row r="2033">
          <cell r="A2033" t="str">
            <v>540106</v>
          </cell>
          <cell r="B2033" t="str">
            <v>Compactacao de sub-leito a 95%  PN</v>
          </cell>
          <cell r="C2033" t="str">
            <v>m2</v>
          </cell>
          <cell r="D2033" t="str">
            <v>0.98</v>
          </cell>
          <cell r="E2033" t="str">
            <v>0.02</v>
          </cell>
          <cell r="F2033" t="str">
            <v>1.00</v>
          </cell>
        </row>
        <row r="2034">
          <cell r="A2034" t="str">
            <v>540108</v>
          </cell>
          <cell r="B2034" t="str">
            <v>Macadame hidraulico ou brita graduada</v>
          </cell>
          <cell r="C2034" t="str">
            <v>m3</v>
          </cell>
          <cell r="D2034" t="str">
            <v>47.72</v>
          </cell>
          <cell r="E2034" t="str">
            <v>8.85</v>
          </cell>
          <cell r="F2034" t="str">
            <v>56.57</v>
          </cell>
        </row>
        <row r="2035">
          <cell r="A2035" t="str">
            <v>540110</v>
          </cell>
          <cell r="B2035" t="str">
            <v>Macadame betuminoso</v>
          </cell>
          <cell r="C2035" t="str">
            <v>m3</v>
          </cell>
          <cell r="D2035" t="str">
            <v>58.65</v>
          </cell>
          <cell r="E2035" t="str">
            <v>10.57</v>
          </cell>
          <cell r="F2035" t="str">
            <v>69.22</v>
          </cell>
        </row>
        <row r="2036">
          <cell r="A2036" t="str">
            <v>540200</v>
          </cell>
          <cell r="B2036" t="str">
            <v>Pavimentacao com pedrisco e revestimento primario</v>
          </cell>
        </row>
        <row r="2037">
          <cell r="A2037" t="str">
            <v>540202</v>
          </cell>
          <cell r="B2037" t="str">
            <v>Revestimento primario com pedra britada</v>
          </cell>
          <cell r="C2037" t="str">
            <v>m3</v>
          </cell>
          <cell r="D2037" t="str">
            <v>32.12</v>
          </cell>
          <cell r="E2037" t="str">
            <v>0.08</v>
          </cell>
          <cell r="F2037" t="str">
            <v>32.20</v>
          </cell>
        </row>
        <row r="2038">
          <cell r="A2038" t="str">
            <v>540300</v>
          </cell>
          <cell r="B2038" t="str">
            <v>Pavimentacao flexivel</v>
          </cell>
        </row>
        <row r="2039">
          <cell r="A2039" t="str">
            <v>540302</v>
          </cell>
          <cell r="B2039" t="str">
            <v>Pavimentacao asfaltica com CBUQ Binder</v>
          </cell>
          <cell r="C2039" t="str">
            <v>m3</v>
          </cell>
          <cell r="D2039" t="str">
            <v>99.05</v>
          </cell>
          <cell r="E2039" t="str">
            <v>5.00</v>
          </cell>
          <cell r="F2039" t="str">
            <v>104.05</v>
          </cell>
        </row>
        <row r="2040">
          <cell r="A2040" t="str">
            <v>540304</v>
          </cell>
          <cell r="B2040" t="str">
            <v>Pavimentacao asfaltica com CBUQ Capa</v>
          </cell>
          <cell r="C2040" t="str">
            <v>m3</v>
          </cell>
          <cell r="D2040" t="str">
            <v>107.26</v>
          </cell>
          <cell r="E2040" t="str">
            <v>5.36</v>
          </cell>
          <cell r="F2040" t="str">
            <v>112.62</v>
          </cell>
        </row>
        <row r="2041">
          <cell r="A2041" t="str">
            <v>540306</v>
          </cell>
          <cell r="B2041" t="str">
            <v>Imprimacao betuminosa ligante</v>
          </cell>
          <cell r="C2041" t="str">
            <v>m2</v>
          </cell>
          <cell r="D2041" t="str">
            <v>0.27</v>
          </cell>
          <cell r="E2041" t="str">
            <v>0.06</v>
          </cell>
          <cell r="F2041" t="str">
            <v>0.33</v>
          </cell>
        </row>
        <row r="2042">
          <cell r="A2042" t="str">
            <v>540308</v>
          </cell>
          <cell r="B2042" t="str">
            <v>Imprimacao betuminosa impermeabilizante</v>
          </cell>
          <cell r="C2042" t="str">
            <v>m2</v>
          </cell>
          <cell r="D2042" t="str">
            <v>0.36</v>
          </cell>
          <cell r="E2042" t="str">
            <v>0.06</v>
          </cell>
          <cell r="F2042" t="str">
            <v>0.42</v>
          </cell>
        </row>
        <row r="2043">
          <cell r="A2043" t="str">
            <v>540400</v>
          </cell>
          <cell r="B2043" t="str">
            <v>Pavimentacao em  paralelepipedos e blocos de concreto</v>
          </cell>
        </row>
        <row r="2044">
          <cell r="A2044" t="str">
            <v>540402</v>
          </cell>
          <cell r="B2044" t="str">
            <v>Pavimentacao em  paralelepipedos sem rejunte</v>
          </cell>
          <cell r="C2044" t="str">
            <v>m2</v>
          </cell>
          <cell r="D2044" t="str">
            <v>20.43</v>
          </cell>
          <cell r="E2044" t="str">
            <v>7.01</v>
          </cell>
          <cell r="F2044" t="str">
            <v>27.44</v>
          </cell>
        </row>
        <row r="2045">
          <cell r="A2045" t="str">
            <v>540412</v>
          </cell>
          <cell r="B2045" t="str">
            <v>Pavimentacao em  lajota de concreto espessura de 6 cm sem rejunte</v>
          </cell>
          <cell r="C2045" t="str">
            <v>m2</v>
          </cell>
          <cell r="D2045" t="str">
            <v>16.76</v>
          </cell>
          <cell r="E2045" t="str">
            <v>2.84</v>
          </cell>
          <cell r="F2045" t="str">
            <v>19.60</v>
          </cell>
        </row>
        <row r="2046">
          <cell r="A2046" t="str">
            <v>540414</v>
          </cell>
          <cell r="B2046" t="str">
            <v>Pavimentacao em  lajota de concreto espessura de 8 cm sem rejunte</v>
          </cell>
          <cell r="C2046" t="str">
            <v>m2</v>
          </cell>
          <cell r="D2046" t="str">
            <v>20.49</v>
          </cell>
          <cell r="E2046" t="str">
            <v>2.84</v>
          </cell>
          <cell r="F2046" t="str">
            <v>23.33</v>
          </cell>
        </row>
        <row r="2047">
          <cell r="A2047" t="str">
            <v>540416</v>
          </cell>
          <cell r="B2047" t="str">
            <v>Pavimentacao em  lajota de concreto espessura de 10 cm sem rejunte</v>
          </cell>
          <cell r="C2047" t="str">
            <v>m2</v>
          </cell>
          <cell r="D2047" t="str">
            <v>21.11</v>
          </cell>
          <cell r="E2047" t="str">
            <v>2.84</v>
          </cell>
          <cell r="F2047" t="str">
            <v>23.95</v>
          </cell>
        </row>
        <row r="2048">
          <cell r="A2048" t="str">
            <v>540600</v>
          </cell>
          <cell r="B2048" t="str">
            <v>Guias/sarjetas</v>
          </cell>
        </row>
        <row r="2049">
          <cell r="A2049" t="str">
            <v>540602</v>
          </cell>
          <cell r="B2049" t="str">
            <v>Guia curva pre-moldada tipo PMSP</v>
          </cell>
          <cell r="C2049" t="str">
            <v>m</v>
          </cell>
          <cell r="D2049" t="str">
            <v>10.22</v>
          </cell>
          <cell r="E2049" t="str">
            <v>2.80</v>
          </cell>
          <cell r="F2049" t="str">
            <v>13.02</v>
          </cell>
        </row>
        <row r="2050">
          <cell r="A2050" t="str">
            <v>540604</v>
          </cell>
          <cell r="B2050" t="str">
            <v>Guia reta pre-moldada tipo PMSP</v>
          </cell>
          <cell r="C2050" t="str">
            <v>m</v>
          </cell>
          <cell r="D2050" t="str">
            <v>9.43</v>
          </cell>
          <cell r="E2050" t="str">
            <v>2.80</v>
          </cell>
          <cell r="F2050" t="str">
            <v>12.23</v>
          </cell>
        </row>
        <row r="2051">
          <cell r="A2051" t="str">
            <v>540606</v>
          </cell>
          <cell r="B2051" t="str">
            <v>Guia secao 45x15cm fundida no local</v>
          </cell>
          <cell r="C2051" t="str">
            <v>m</v>
          </cell>
          <cell r="D2051" t="str">
            <v>5.63</v>
          </cell>
          <cell r="E2051" t="str">
            <v>9.49</v>
          </cell>
          <cell r="F2051" t="str">
            <v>15.12</v>
          </cell>
        </row>
        <row r="2052">
          <cell r="A2052" t="str">
            <v>540608</v>
          </cell>
          <cell r="B2052" t="str">
            <v>Sarjetas, sarjetao de concreto moldado no local tipo PMSP</v>
          </cell>
          <cell r="C2052" t="str">
            <v>m3</v>
          </cell>
          <cell r="D2052" t="str">
            <v>124.74</v>
          </cell>
          <cell r="E2052" t="str">
            <v>26.85</v>
          </cell>
          <cell r="F2052" t="str">
            <v>151.59</v>
          </cell>
        </row>
        <row r="2053">
          <cell r="A2053" t="str">
            <v>540700</v>
          </cell>
          <cell r="B2053" t="str">
            <v>Calcadas e passeios</v>
          </cell>
        </row>
        <row r="2054">
          <cell r="A2054" t="str">
            <v>540702</v>
          </cell>
          <cell r="B2054" t="str">
            <v>Passeio em  ladrilho hidraulico</v>
          </cell>
          <cell r="C2054" t="str">
            <v>m2</v>
          </cell>
          <cell r="D2054" t="str">
            <v>6.56</v>
          </cell>
          <cell r="E2054" t="str">
            <v>4.59</v>
          </cell>
          <cell r="F2054" t="str">
            <v>11.15</v>
          </cell>
        </row>
        <row r="2055">
          <cell r="A2055" t="str">
            <v>540704</v>
          </cell>
          <cell r="B2055" t="str">
            <v>Passeio em  mosaico portugues</v>
          </cell>
          <cell r="C2055" t="str">
            <v>m2</v>
          </cell>
          <cell r="D2055" t="str">
            <v>26.14</v>
          </cell>
          <cell r="E2055" t="str">
            <v>0.00</v>
          </cell>
          <cell r="F2055" t="str">
            <v>26.14</v>
          </cell>
        </row>
        <row r="2056">
          <cell r="A2056" t="str">
            <v>542000</v>
          </cell>
          <cell r="B2056" t="str">
            <v>Reparos, conservacoes e complementos</v>
          </cell>
        </row>
        <row r="2057">
          <cell r="A2057" t="str">
            <v>542006</v>
          </cell>
          <cell r="B2057" t="str">
            <v>Reassentamento de guias pre-moldadas</v>
          </cell>
          <cell r="C2057" t="str">
            <v>m</v>
          </cell>
          <cell r="D2057" t="str">
            <v>2.98</v>
          </cell>
          <cell r="E2057" t="str">
            <v>2.80</v>
          </cell>
          <cell r="F2057" t="str">
            <v>5.78</v>
          </cell>
        </row>
        <row r="2058">
          <cell r="A2058" t="str">
            <v>550000</v>
          </cell>
          <cell r="B2058" t="str">
            <v>Limpeza e arremates</v>
          </cell>
        </row>
        <row r="2059">
          <cell r="A2059" t="str">
            <v>550100</v>
          </cell>
          <cell r="B2059" t="str">
            <v>Limpeza de obra</v>
          </cell>
        </row>
        <row r="2060">
          <cell r="A2060" t="str">
            <v>550102</v>
          </cell>
          <cell r="B2060" t="str">
            <v>Limpeza final da obra</v>
          </cell>
          <cell r="C2060" t="str">
            <v>m2</v>
          </cell>
          <cell r="D2060" t="str">
            <v>0.00</v>
          </cell>
          <cell r="E2060" t="str">
            <v>1.21</v>
          </cell>
          <cell r="F2060" t="str">
            <v>1.21</v>
          </cell>
        </row>
        <row r="2061">
          <cell r="A2061" t="str">
            <v>550107</v>
          </cell>
          <cell r="B2061" t="str">
            <v>Limpeza complementar e especial de piso com produtos quimicos</v>
          </cell>
          <cell r="C2061" t="str">
            <v>m2</v>
          </cell>
          <cell r="D2061" t="str">
            <v>0.33</v>
          </cell>
          <cell r="E2061" t="str">
            <v>0.57</v>
          </cell>
          <cell r="F2061" t="str">
            <v>0.90</v>
          </cell>
        </row>
        <row r="2062">
          <cell r="A2062" t="str">
            <v>550108</v>
          </cell>
          <cell r="B2062" t="str">
            <v>Limpeza complementar e especial de pecas e aparelhos samitarios</v>
          </cell>
          <cell r="C2062" t="str">
            <v>un</v>
          </cell>
          <cell r="D2062" t="str">
            <v>0.00</v>
          </cell>
          <cell r="E2062" t="str">
            <v>2.31</v>
          </cell>
          <cell r="F2062" t="str">
            <v>2.31</v>
          </cell>
        </row>
        <row r="2063">
          <cell r="A2063" t="str">
            <v>550110</v>
          </cell>
          <cell r="B2063" t="str">
            <v>Limpeza complementar e especial de vidros</v>
          </cell>
          <cell r="C2063" t="str">
            <v>m2</v>
          </cell>
          <cell r="D2063" t="str">
            <v>0.00</v>
          </cell>
          <cell r="E2063" t="str">
            <v>2.18</v>
          </cell>
          <cell r="F2063" t="str">
            <v>2.18</v>
          </cell>
        </row>
        <row r="2064">
          <cell r="A2064" t="str">
            <v>550200</v>
          </cell>
          <cell r="B2064" t="str">
            <v>Limpeza e desinfeccao sanitarios</v>
          </cell>
        </row>
        <row r="2065">
          <cell r="A2065" t="str">
            <v>550201</v>
          </cell>
          <cell r="B2065" t="str">
            <v>Limpeza de caixa de inspecao</v>
          </cell>
          <cell r="C2065" t="str">
            <v>un</v>
          </cell>
          <cell r="D2065" t="str">
            <v>0.00</v>
          </cell>
          <cell r="E2065" t="str">
            <v>0.86</v>
          </cell>
          <cell r="F2065" t="str">
            <v>0.86</v>
          </cell>
        </row>
        <row r="2066">
          <cell r="A2066" t="str">
            <v>550202</v>
          </cell>
          <cell r="B2066" t="str">
            <v>Limpeza de fossa septica</v>
          </cell>
          <cell r="C2066" t="str">
            <v>m3</v>
          </cell>
          <cell r="D2066" t="str">
            <v>18.00</v>
          </cell>
          <cell r="E2066" t="str">
            <v>0.00</v>
          </cell>
          <cell r="F2066" t="str">
            <v>18.00</v>
          </cell>
        </row>
        <row r="2067">
          <cell r="A2067" t="str">
            <v>550203</v>
          </cell>
          <cell r="B2067" t="str">
            <v>Limpeza de sumidouro por viagem de 6 m3</v>
          </cell>
          <cell r="C2067" t="str">
            <v>viagem</v>
          </cell>
          <cell r="D2067" t="str">
            <v>100.30</v>
          </cell>
          <cell r="E2067" t="str">
            <v>0.00</v>
          </cell>
          <cell r="F2067" t="str">
            <v>100.30</v>
          </cell>
        </row>
        <row r="2068">
          <cell r="A2068" t="str">
            <v>551000</v>
          </cell>
          <cell r="B2068" t="str">
            <v>Remocao de entulho</v>
          </cell>
        </row>
        <row r="2069">
          <cell r="A2069" t="str">
            <v>551002</v>
          </cell>
          <cell r="B2069" t="str">
            <v>Retirada de entulho manual dentro da obra ate o raio de 1,0 Km</v>
          </cell>
          <cell r="C2069" t="str">
            <v>m3</v>
          </cell>
          <cell r="D2069" t="str">
            <v>7.16</v>
          </cell>
          <cell r="E2069" t="str">
            <v>3.48</v>
          </cell>
          <cell r="F2069" t="str">
            <v>10.64</v>
          </cell>
        </row>
        <row r="2070">
          <cell r="A2070" t="str">
            <v>012110</v>
          </cell>
          <cell r="B2070" t="str">
            <v>Sondagem do terreno, a trado (minimo de 30 m)</v>
          </cell>
          <cell r="C2070" t="str">
            <v>m</v>
          </cell>
          <cell r="D2070" t="str">
            <v>15.00</v>
          </cell>
          <cell r="E2070" t="str">
            <v>00.00</v>
          </cell>
          <cell r="F2070" t="str">
            <v>15.00</v>
          </cell>
        </row>
        <row r="2071">
          <cell r="A2071" t="str">
            <v>031200</v>
          </cell>
          <cell r="B2071" t="str">
            <v>Demolicao completa de construcao para desapropriacoes e afins</v>
          </cell>
        </row>
        <row r="2072">
          <cell r="A2072" t="str">
            <v>031202</v>
          </cell>
          <cell r="B2072" t="str">
            <v>Demolicao de edificacao em alvenaria</v>
          </cell>
          <cell r="C2072" t="str">
            <v>m2</v>
          </cell>
          <cell r="D2072" t="str">
            <v>4.27</v>
          </cell>
          <cell r="E2072" t="str">
            <v>0.15</v>
          </cell>
          <cell r="F2072" t="str">
            <v>4.42</v>
          </cell>
        </row>
        <row r="2073">
          <cell r="A2073" t="str">
            <v>031204</v>
          </cell>
          <cell r="B2073" t="str">
            <v>Demolicao de edificacao em madeira</v>
          </cell>
          <cell r="C2073" t="str">
            <v>m2</v>
          </cell>
          <cell r="D2073" t="str">
            <v>1.75</v>
          </cell>
          <cell r="E2073" t="str">
            <v>0.06</v>
          </cell>
          <cell r="F2073" t="str">
            <v>1.81</v>
          </cell>
        </row>
        <row r="2074">
          <cell r="A2074" t="str">
            <v>071204</v>
          </cell>
          <cell r="B2074" t="str">
            <v>Aterro mecanizado por compensacao, solo de 1a. categoria em campo aberto</v>
          </cell>
          <cell r="C2074" t="str">
            <v>m3</v>
          </cell>
          <cell r="D2074" t="str">
            <v>2.61</v>
          </cell>
          <cell r="E2074" t="str">
            <v>0.13</v>
          </cell>
          <cell r="F2074" t="str">
            <v>2.74</v>
          </cell>
        </row>
        <row r="2075">
          <cell r="A2075" t="str">
            <v>110100</v>
          </cell>
          <cell r="B2075" t="str">
            <v>Concreto usinado com controle fck - fornecimento do material</v>
          </cell>
        </row>
        <row r="2076">
          <cell r="A2076" t="str">
            <v>143006</v>
          </cell>
          <cell r="B2076" t="str">
            <v>Divisoria em placas de comcreto polido com 5 cm</v>
          </cell>
          <cell r="C2076" t="str">
            <v>m2</v>
          </cell>
          <cell r="D2076" t="str">
            <v>9.63</v>
          </cell>
          <cell r="E2076" t="str">
            <v>36.34</v>
          </cell>
          <cell r="F2076" t="str">
            <v>45.97</v>
          </cell>
        </row>
        <row r="2077">
          <cell r="A2077" t="str">
            <v>280200</v>
          </cell>
          <cell r="B2077" t="str">
            <v>Ferragem para janela</v>
          </cell>
        </row>
        <row r="2078">
          <cell r="A2078" t="str">
            <v>280202</v>
          </cell>
          <cell r="B2078" t="str">
            <v>Ferragem completa para janela veneziana em madeira</v>
          </cell>
          <cell r="C2078" t="str">
            <v>cj</v>
          </cell>
          <cell r="D2078" t="str">
            <v>53.22</v>
          </cell>
          <cell r="E2078" t="str">
            <v>23.50</v>
          </cell>
          <cell r="F2078" t="str">
            <v>76.72</v>
          </cell>
        </row>
        <row r="2079">
          <cell r="A2079" t="str">
            <v>332000</v>
          </cell>
          <cell r="B2079" t="str">
            <v>Reparos conservacoes e complementos</v>
          </cell>
        </row>
        <row r="2080">
          <cell r="A2080" t="str">
            <v>332008</v>
          </cell>
          <cell r="B2080" t="str">
            <v>Reparo de trincas estruturais</v>
          </cell>
          <cell r="C2080" t="str">
            <v>m</v>
          </cell>
          <cell r="D2080" t="str">
            <v>0.41</v>
          </cell>
          <cell r="E2080" t="str">
            <v>5.14</v>
          </cell>
          <cell r="F2080" t="str">
            <v>5.55</v>
          </cell>
        </row>
        <row r="2081">
          <cell r="A2081" t="str">
            <v>362006</v>
          </cell>
          <cell r="B2081" t="str">
            <v>Bracadeira para fixacao de eletroduto</v>
          </cell>
          <cell r="C2081" t="str">
            <v>un</v>
          </cell>
          <cell r="D2081" t="str">
            <v>0.10</v>
          </cell>
          <cell r="E2081" t="str">
            <v>0.99</v>
          </cell>
          <cell r="F2081" t="str">
            <v>1.09</v>
          </cell>
        </row>
        <row r="2082">
          <cell r="A2082" t="str">
            <v>362008</v>
          </cell>
          <cell r="B2082" t="str">
            <v>Bucha de passagem para neutro</v>
          </cell>
          <cell r="C2082" t="str">
            <v>un</v>
          </cell>
          <cell r="D2082" t="str">
            <v>14.94</v>
          </cell>
          <cell r="E2082" t="str">
            <v>2.67</v>
          </cell>
          <cell r="F2082" t="str">
            <v>17.61</v>
          </cell>
        </row>
        <row r="2083">
          <cell r="A2083" t="str">
            <v>362010</v>
          </cell>
          <cell r="B2083" t="str">
            <v>Bucha para passagem interna/externa com isolacao para 15 kv</v>
          </cell>
          <cell r="C2083" t="str">
            <v>un</v>
          </cell>
          <cell r="D2083" t="str">
            <v>74.89</v>
          </cell>
          <cell r="E2083" t="str">
            <v>3.37</v>
          </cell>
          <cell r="F2083" t="str">
            <v>78.26</v>
          </cell>
        </row>
        <row r="2084">
          <cell r="A2084" t="str">
            <v>362012</v>
          </cell>
          <cell r="B2084" t="str">
            <v>Chapa de ferro de 1.50 x 0.50 m para bucha de passagem</v>
          </cell>
          <cell r="C2084" t="str">
            <v>un</v>
          </cell>
          <cell r="D2084" t="str">
            <v>77.78</v>
          </cell>
          <cell r="E2084" t="str">
            <v>3.37</v>
          </cell>
          <cell r="F2084" t="str">
            <v>81.15</v>
          </cell>
        </row>
        <row r="2085">
          <cell r="A2085" t="str">
            <v>362014</v>
          </cell>
          <cell r="B2085" t="str">
            <v>Cruzeta de madeira de 2400 mm</v>
          </cell>
          <cell r="C2085" t="str">
            <v>un</v>
          </cell>
          <cell r="D2085" t="str">
            <v>12.29</v>
          </cell>
          <cell r="E2085" t="str">
            <v>19.33</v>
          </cell>
          <cell r="F2085" t="str">
            <v>31.62</v>
          </cell>
        </row>
        <row r="2086">
          <cell r="A2086" t="str">
            <v>362030</v>
          </cell>
          <cell r="B2086" t="str">
            <v>Recolocacao de chapa de ferro para bucha de passagem</v>
          </cell>
          <cell r="C2086" t="str">
            <v>un</v>
          </cell>
          <cell r="D2086" t="str">
            <v>0.00</v>
          </cell>
          <cell r="E2086" t="str">
            <v>3.37</v>
          </cell>
          <cell r="F2086" t="str">
            <v>3.37</v>
          </cell>
        </row>
        <row r="2087">
          <cell r="A2087" t="str">
            <v>362032</v>
          </cell>
          <cell r="B2087" t="str">
            <v>Roldana de porcelana com parafuso de 30 x 30 mm</v>
          </cell>
          <cell r="C2087" t="str">
            <v>un</v>
          </cell>
          <cell r="D2087" t="str">
            <v>0.20</v>
          </cell>
          <cell r="E2087" t="str">
            <v>2.00</v>
          </cell>
          <cell r="F2087" t="str">
            <v>2.20</v>
          </cell>
        </row>
        <row r="2088">
          <cell r="A2088" t="str">
            <v>380901</v>
          </cell>
          <cell r="B2088" t="str">
            <v>Eletrocalha liza tipo C em chapa # 18 msg (300 x 50mm)</v>
          </cell>
          <cell r="C2088" t="str">
            <v>m</v>
          </cell>
          <cell r="D2088" t="str">
            <v>10.85</v>
          </cell>
          <cell r="E2088" t="str">
            <v>4.36</v>
          </cell>
          <cell r="F2088" t="str">
            <v>15.21</v>
          </cell>
        </row>
        <row r="2089">
          <cell r="A2089" t="str">
            <v>380902</v>
          </cell>
          <cell r="B2089" t="str">
            <v>Eletrocalha perfurada tipo C em chapa # 18 msg (300 x 50mm)</v>
          </cell>
          <cell r="C2089" t="str">
            <v>m</v>
          </cell>
          <cell r="D2089" t="str">
            <v>10.47</v>
          </cell>
          <cell r="E2089" t="str">
            <v>4.36</v>
          </cell>
          <cell r="F2089" t="str">
            <v>14.83</v>
          </cell>
        </row>
        <row r="2090">
          <cell r="A2090" t="str">
            <v>380903</v>
          </cell>
          <cell r="B2090" t="str">
            <v>Tampa de pressao para eletrocalha em chapa # 18 msg (300 x 50 mm)</v>
          </cell>
          <cell r="C2090" t="str">
            <v>m</v>
          </cell>
          <cell r="D2090" t="str">
            <v>5.31</v>
          </cell>
          <cell r="E2090" t="str">
            <v>1.67</v>
          </cell>
          <cell r="F2090" t="str">
            <v>6.98</v>
          </cell>
        </row>
        <row r="2091">
          <cell r="A2091" t="str">
            <v>380904</v>
          </cell>
          <cell r="B2091" t="str">
            <v>Suporte para suspensao de eletrocalha em chapa # 18 msg (300 x 50mm)</v>
          </cell>
          <cell r="C2091" t="str">
            <v>un</v>
          </cell>
          <cell r="D2091" t="str">
            <v>4.28</v>
          </cell>
          <cell r="E2091" t="str">
            <v>1.67</v>
          </cell>
          <cell r="F2091" t="str">
            <v>5.95</v>
          </cell>
        </row>
        <row r="2092">
          <cell r="A2092" t="str">
            <v>540601</v>
          </cell>
          <cell r="B2092" t="str">
            <v>Base de concreto para guias e sarjetas</v>
          </cell>
          <cell r="C2092" t="str">
            <v>m3</v>
          </cell>
          <cell r="D2092" t="str">
            <v>124.28</v>
          </cell>
          <cell r="E2092" t="str">
            <v>23.94</v>
          </cell>
          <cell r="F2092" t="str">
            <v>148.22</v>
          </cell>
        </row>
        <row r="2093">
          <cell r="A2093" t="str">
            <v>391004</v>
          </cell>
          <cell r="B2093" t="str">
            <v>Terminal de pressao para cabo # 6mm2</v>
          </cell>
          <cell r="C2093" t="str">
            <v>un</v>
          </cell>
          <cell r="D2093" t="str">
            <v>0.56</v>
          </cell>
          <cell r="E2093" t="str">
            <v>1.32</v>
          </cell>
          <cell r="F2093" t="str">
            <v>1.88</v>
          </cell>
        </row>
        <row r="2094">
          <cell r="A2094" t="str">
            <v>391006</v>
          </cell>
          <cell r="B2094" t="str">
            <v>Terminal de pressao para cabo # 10mm2</v>
          </cell>
          <cell r="C2094" t="str">
            <v>un</v>
          </cell>
          <cell r="D2094" t="str">
            <v>0.55</v>
          </cell>
          <cell r="E2094" t="str">
            <v>2.00</v>
          </cell>
          <cell r="F2094" t="str">
            <v>2.55</v>
          </cell>
        </row>
        <row r="2095">
          <cell r="A2095" t="str">
            <v>391008</v>
          </cell>
          <cell r="B2095" t="str">
            <v>Terminal de pressao para cabo # 16mm2</v>
          </cell>
          <cell r="C2095" t="str">
            <v>un</v>
          </cell>
          <cell r="D2095" t="str">
            <v>0.56</v>
          </cell>
          <cell r="E2095" t="str">
            <v>2.00</v>
          </cell>
          <cell r="F2095" t="str">
            <v>2.56</v>
          </cell>
        </row>
        <row r="2096">
          <cell r="A2096" t="str">
            <v>391016</v>
          </cell>
          <cell r="B2096" t="str">
            <v>Terminal de pressao para cabo # 50mm2</v>
          </cell>
          <cell r="C2096" t="str">
            <v>un</v>
          </cell>
          <cell r="D2096" t="str">
            <v>1.03</v>
          </cell>
          <cell r="E2096" t="str">
            <v>2.67</v>
          </cell>
          <cell r="F2096" t="str">
            <v>3.70</v>
          </cell>
        </row>
        <row r="2097">
          <cell r="A2097" t="str">
            <v>391020</v>
          </cell>
          <cell r="B2097" t="str">
            <v>Terminal de pressao para cabo # 70mm2</v>
          </cell>
          <cell r="C2097" t="str">
            <v>un</v>
          </cell>
          <cell r="D2097" t="str">
            <v>1.19</v>
          </cell>
          <cell r="E2097" t="str">
            <v>2.67</v>
          </cell>
          <cell r="F2097" t="str">
            <v>3.86</v>
          </cell>
        </row>
        <row r="2098">
          <cell r="A2098" t="str">
            <v>391024</v>
          </cell>
          <cell r="B2098" t="str">
            <v>Terminal de pressao para cabo # 90mm2</v>
          </cell>
          <cell r="C2098" t="str">
            <v>un</v>
          </cell>
          <cell r="D2098" t="str">
            <v>1.42</v>
          </cell>
          <cell r="E2098" t="str">
            <v>2.67</v>
          </cell>
          <cell r="F2098" t="str">
            <v>4.09</v>
          </cell>
        </row>
        <row r="2099">
          <cell r="A2099" t="str">
            <v>391026</v>
          </cell>
          <cell r="B2099" t="str">
            <v>Terminal de pressao para cabo # 120mm2</v>
          </cell>
          <cell r="C2099" t="str">
            <v>un</v>
          </cell>
          <cell r="D2099" t="str">
            <v>1.65</v>
          </cell>
          <cell r="E2099" t="str">
            <v>3.37</v>
          </cell>
          <cell r="F2099" t="str">
            <v>5.02</v>
          </cell>
        </row>
        <row r="2100">
          <cell r="A2100" t="str">
            <v>391028</v>
          </cell>
          <cell r="B2100" t="str">
            <v>Terminal de pressao para cabo # 185mm2</v>
          </cell>
          <cell r="C2100" t="str">
            <v>un</v>
          </cell>
          <cell r="D2100" t="str">
            <v>2.34</v>
          </cell>
          <cell r="E2100" t="str">
            <v>3.37</v>
          </cell>
          <cell r="F2100" t="str">
            <v>5.71</v>
          </cell>
        </row>
        <row r="2101">
          <cell r="A2101" t="str">
            <v>391030</v>
          </cell>
          <cell r="B2101" t="str">
            <v>Terminal de pressao para cabo # 240mm2</v>
          </cell>
          <cell r="C2101" t="str">
            <v>un</v>
          </cell>
          <cell r="D2101" t="str">
            <v>2.37</v>
          </cell>
          <cell r="E2101" t="str">
            <v>3.37</v>
          </cell>
          <cell r="F2101" t="str">
            <v>5.74</v>
          </cell>
        </row>
        <row r="2102">
          <cell r="A2102" t="str">
            <v>400406</v>
          </cell>
          <cell r="B2102" t="str">
            <v>Tomada 3P de 20 A - Industrial</v>
          </cell>
          <cell r="C2102" t="str">
            <v>un</v>
          </cell>
          <cell r="D2102" t="str">
            <v>4.99</v>
          </cell>
          <cell r="E2102" t="str">
            <v>1.78</v>
          </cell>
          <cell r="F2102" t="str">
            <v>6.77</v>
          </cell>
        </row>
        <row r="2103">
          <cell r="A2103" t="str">
            <v>411008</v>
          </cell>
          <cell r="B2103" t="str">
            <v>Cruzeta reforcada de ferro galvanizado para 2 projetores</v>
          </cell>
          <cell r="C2103" t="str">
            <v>un</v>
          </cell>
          <cell r="D2103" t="str">
            <v>21.59</v>
          </cell>
          <cell r="E2103" t="str">
            <v>20.26</v>
          </cell>
          <cell r="F2103" t="str">
            <v>41.85</v>
          </cell>
        </row>
        <row r="2104">
          <cell r="A2104" t="str">
            <v>491300</v>
          </cell>
          <cell r="B2104" t="str">
            <v>Filtros anaerobicos</v>
          </cell>
        </row>
        <row r="2105">
          <cell r="A2105" t="str">
            <v>491301</v>
          </cell>
          <cell r="B2105" t="str">
            <v>Filtro biologico anaerobico com aneis pre-moldados de concreto dian.1,50 m, h=2,00m</v>
          </cell>
          <cell r="C2105" t="str">
            <v>un</v>
          </cell>
          <cell r="D2105" t="str">
            <v>503.82</v>
          </cell>
          <cell r="E2105" t="str">
            <v>446.52</v>
          </cell>
          <cell r="F2105" t="str">
            <v>950.34</v>
          </cell>
        </row>
        <row r="2106">
          <cell r="A2106" t="str">
            <v>491302</v>
          </cell>
          <cell r="B2106" t="str">
            <v>Filtro biologico anaerobico com aneis pre-moldados de concreto diam.2,12m, h=2,00m</v>
          </cell>
          <cell r="C2106" t="str">
            <v>un</v>
          </cell>
          <cell r="D2106" t="str">
            <v>747.50</v>
          </cell>
          <cell r="E2106" t="str">
            <v>727.16</v>
          </cell>
          <cell r="F2106" t="str">
            <v>1,474.66</v>
          </cell>
        </row>
        <row r="2107">
          <cell r="A2107" t="str">
            <v>491303</v>
          </cell>
          <cell r="B2107" t="str">
            <v>Filtro biologico anaerobico com aneis pre-moldados de concreto diam.2,50m, h=2,00m</v>
          </cell>
          <cell r="C2107" t="str">
            <v>un</v>
          </cell>
          <cell r="D2107" t="str">
            <v>974.09</v>
          </cell>
          <cell r="E2107" t="str">
            <v>960.81</v>
          </cell>
          <cell r="F2107" t="str">
            <v>1,934.90</v>
          </cell>
        </row>
        <row r="2108">
          <cell r="A2108" t="str">
            <v>491400</v>
          </cell>
          <cell r="B2108" t="str">
            <v>Fossa septica</v>
          </cell>
        </row>
        <row r="2109">
          <cell r="A2109" t="str">
            <v>491401</v>
          </cell>
          <cell r="B2109" t="str">
            <v>Fossa septica camara unica com aneis pre-moldados em concreto diam. 1,50m</v>
          </cell>
          <cell r="C2109" t="str">
            <v>un</v>
          </cell>
          <cell r="D2109" t="str">
            <v>331.97</v>
          </cell>
          <cell r="E2109" t="str">
            <v>221.31</v>
          </cell>
          <cell r="F2109" t="str">
            <v>553.28</v>
          </cell>
        </row>
        <row r="2110">
          <cell r="A2110" t="str">
            <v>491402</v>
          </cell>
          <cell r="B2110" t="str">
            <v>Fossa septica camara unica com aneis pre-moldados em concreto diam. 2,50m</v>
          </cell>
          <cell r="C2110" t="str">
            <v>un</v>
          </cell>
          <cell r="D2110" t="str">
            <v>515.38</v>
          </cell>
          <cell r="E2110" t="str">
            <v>330.82</v>
          </cell>
          <cell r="F2110" t="str">
            <v>846.20</v>
          </cell>
        </row>
        <row r="2111">
          <cell r="A2111" t="str">
            <v>540420</v>
          </cell>
          <cell r="B2111" t="str">
            <v>Rejuntamento de paralelepipedo/bloco com areia</v>
          </cell>
          <cell r="C2111" t="str">
            <v>m2</v>
          </cell>
          <cell r="D2111" t="str">
            <v>0.52</v>
          </cell>
          <cell r="E2111" t="str">
            <v>0.33</v>
          </cell>
          <cell r="F2111" t="str">
            <v>0.85</v>
          </cell>
        </row>
        <row r="2112">
          <cell r="A2112" t="str">
            <v>540421</v>
          </cell>
          <cell r="B2112" t="str">
            <v>Rejuntamento de paralelepipedo/bloco com pedrisco</v>
          </cell>
          <cell r="C2112" t="str">
            <v>m2</v>
          </cell>
          <cell r="D2112" t="str">
            <v>0.55</v>
          </cell>
          <cell r="E2112" t="str">
            <v>0.39</v>
          </cell>
          <cell r="F2112" t="str">
            <v>0.94</v>
          </cell>
        </row>
        <row r="2113">
          <cell r="A2113" t="str">
            <v>540422</v>
          </cell>
          <cell r="B2113" t="str">
            <v>Rejuntamento de paralelepipedo/bloco com asfalto</v>
          </cell>
          <cell r="C2113" t="str">
            <v>m2</v>
          </cell>
          <cell r="D2113" t="str">
            <v>3.10</v>
          </cell>
          <cell r="E2113" t="str">
            <v>0.99</v>
          </cell>
          <cell r="F2113" t="str">
            <v>4.09</v>
          </cell>
        </row>
        <row r="2114">
          <cell r="A2114" t="str">
            <v>400100</v>
          </cell>
          <cell r="B2114" t="str">
            <v>Caixa de passagem estampada</v>
          </cell>
        </row>
        <row r="2115">
          <cell r="A2115" t="str">
            <v>400102</v>
          </cell>
          <cell r="B2115" t="str">
            <v>Caixa de ferro estampada 4 x 2"</v>
          </cell>
          <cell r="C2115" t="str">
            <v>un</v>
          </cell>
          <cell r="D2115" t="str">
            <v>0.93</v>
          </cell>
          <cell r="E2115" t="str">
            <v>1.67</v>
          </cell>
          <cell r="F2115" t="str">
            <v>2.60</v>
          </cell>
        </row>
        <row r="2116">
          <cell r="A2116" t="str">
            <v>400104</v>
          </cell>
          <cell r="B2116" t="str">
            <v>Caixa de ferro estampada 4 x 4"</v>
          </cell>
          <cell r="C2116" t="str">
            <v>un</v>
          </cell>
          <cell r="D2116" t="str">
            <v>1.47</v>
          </cell>
          <cell r="E2116" t="str">
            <v>2.00</v>
          </cell>
          <cell r="F2116" t="str">
            <v>3.47</v>
          </cell>
        </row>
        <row r="2117">
          <cell r="A2117" t="str">
            <v>400106</v>
          </cell>
          <cell r="B2117" t="str">
            <v>Caixa de ferro estampada sextavada 3 x 3"</v>
          </cell>
          <cell r="C2117" t="str">
            <v>un</v>
          </cell>
          <cell r="D2117" t="str">
            <v>0.79</v>
          </cell>
          <cell r="E2117" t="str">
            <v>2.00</v>
          </cell>
          <cell r="F2117" t="str">
            <v>2.79</v>
          </cell>
        </row>
        <row r="2118">
          <cell r="A2118" t="str">
            <v>400108</v>
          </cell>
          <cell r="B2118" t="str">
            <v>Caixa de ferro estampada octogonal FM 4 x 4"</v>
          </cell>
          <cell r="C2118" t="str">
            <v>un</v>
          </cell>
          <cell r="D2118" t="str">
            <v>3.14</v>
          </cell>
          <cell r="E2118" t="str">
            <v>2.00</v>
          </cell>
          <cell r="F2118" t="str">
            <v>5.14</v>
          </cell>
        </row>
        <row r="2119">
          <cell r="A2119" t="str">
            <v>400200</v>
          </cell>
          <cell r="B2119" t="str">
            <v>Caixa de passagem com tampa parafusada</v>
          </cell>
        </row>
        <row r="2120">
          <cell r="A2120" t="str">
            <v>400202</v>
          </cell>
          <cell r="B2120" t="str">
            <v>Caixa de passagem chapa tampa parafusada de 100x100x80mm</v>
          </cell>
          <cell r="C2120" t="str">
            <v>un</v>
          </cell>
          <cell r="D2120" t="str">
            <v>1.04</v>
          </cell>
          <cell r="E2120" t="str">
            <v>2.67</v>
          </cell>
          <cell r="F2120" t="str">
            <v>3.71</v>
          </cell>
        </row>
        <row r="2121">
          <cell r="A2121" t="str">
            <v>400204</v>
          </cell>
          <cell r="B2121" t="str">
            <v>Caixa de passagem chapa tampa parafusada 150x150x80mm</v>
          </cell>
          <cell r="C2121" t="str">
            <v>un</v>
          </cell>
          <cell r="D2121" t="str">
            <v>3.40</v>
          </cell>
          <cell r="E2121" t="str">
            <v>4.03</v>
          </cell>
          <cell r="F2121" t="str">
            <v>7.43</v>
          </cell>
        </row>
        <row r="2122">
          <cell r="A2122" t="str">
            <v>400206</v>
          </cell>
          <cell r="B2122" t="str">
            <v>Caixa de passagem chapa tampa parafusada 200x200x100mm</v>
          </cell>
          <cell r="C2122" t="str">
            <v>un</v>
          </cell>
          <cell r="D2122" t="str">
            <v>4.18</v>
          </cell>
          <cell r="E2122" t="str">
            <v>6.04</v>
          </cell>
          <cell r="F2122" t="str">
            <v>10.22</v>
          </cell>
        </row>
        <row r="2123">
          <cell r="A2123" t="str">
            <v>400208</v>
          </cell>
          <cell r="B2123" t="str">
            <v>Caixa de passagem chapa tampa parafusada 300x300x120mm</v>
          </cell>
          <cell r="C2123" t="str">
            <v>un</v>
          </cell>
          <cell r="D2123" t="str">
            <v>9.67</v>
          </cell>
          <cell r="E2123" t="str">
            <v>8.07</v>
          </cell>
          <cell r="F2123" t="str">
            <v>17.74</v>
          </cell>
        </row>
        <row r="2124">
          <cell r="A2124" t="str">
            <v>400210</v>
          </cell>
          <cell r="B2124" t="str">
            <v>Caixa de passagem chapa tampa parafusada 400x400x150mm</v>
          </cell>
          <cell r="C2124" t="str">
            <v>un</v>
          </cell>
          <cell r="D2124" t="str">
            <v>12.14</v>
          </cell>
          <cell r="E2124" t="str">
            <v>10.13</v>
          </cell>
          <cell r="F2124" t="str">
            <v>22.27</v>
          </cell>
        </row>
        <row r="2125">
          <cell r="A2125" t="str">
            <v>400212</v>
          </cell>
          <cell r="B2125" t="str">
            <v>Caixa de passagem chapa tampa parafusada 500x500x150mm</v>
          </cell>
          <cell r="C2125" t="str">
            <v>un</v>
          </cell>
          <cell r="D2125" t="str">
            <v>16.82</v>
          </cell>
          <cell r="E2125" t="str">
            <v>12.80</v>
          </cell>
          <cell r="F2125" t="str">
            <v>29.62</v>
          </cell>
        </row>
        <row r="2126">
          <cell r="A2126" t="str">
            <v>400300</v>
          </cell>
          <cell r="B2126" t="str">
            <v>Caixa de passagem em alvenaria</v>
          </cell>
        </row>
        <row r="2127">
          <cell r="A2127" t="str">
            <v>400302</v>
          </cell>
          <cell r="B2127" t="str">
            <v>Caixa de passagem em alvenaria de 400x400x400mm</v>
          </cell>
          <cell r="C2127" t="str">
            <v>un</v>
          </cell>
          <cell r="D2127" t="str">
            <v>9.64</v>
          </cell>
          <cell r="E2127" t="str">
            <v>20.70</v>
          </cell>
          <cell r="F2127" t="str">
            <v>30.34</v>
          </cell>
        </row>
        <row r="2128">
          <cell r="A2128" t="str">
            <v>400304</v>
          </cell>
          <cell r="B2128" t="str">
            <v>Caixa de passagem em alvenaria 600x600x600mm</v>
          </cell>
          <cell r="C2128" t="str">
            <v>un</v>
          </cell>
          <cell r="D2128" t="str">
            <v>19.38</v>
          </cell>
          <cell r="E2128" t="str">
            <v>44.62</v>
          </cell>
          <cell r="F2128" t="str">
            <v>64.00</v>
          </cell>
        </row>
        <row r="2129">
          <cell r="A2129" t="str">
            <v>400306</v>
          </cell>
          <cell r="B2129" t="str">
            <v>Caixa de passagem em alvenaria de 800x800x800mm</v>
          </cell>
          <cell r="C2129" t="str">
            <v>un</v>
          </cell>
          <cell r="D2129" t="str">
            <v>30.77</v>
          </cell>
          <cell r="E2129" t="str">
            <v>74.86</v>
          </cell>
          <cell r="F2129" t="str">
            <v>105.63</v>
          </cell>
        </row>
        <row r="2130">
          <cell r="A2130" t="str">
            <v>400308</v>
          </cell>
          <cell r="B2130" t="str">
            <v>Caixa de passagem em alvenaria de 1000x1000x500mm</v>
          </cell>
          <cell r="C2130" t="str">
            <v>un</v>
          </cell>
          <cell r="D2130" t="str">
            <v>30.29</v>
          </cell>
          <cell r="E2130" t="str">
            <v>67.11</v>
          </cell>
          <cell r="F2130" t="str">
            <v>97.40</v>
          </cell>
        </row>
        <row r="2131">
          <cell r="A2131" t="str">
            <v>400310</v>
          </cell>
          <cell r="B2131" t="str">
            <v>Caixa de passagem em alvenaria de 1000x1000x1000mm</v>
          </cell>
          <cell r="C2131" t="str">
            <v>un</v>
          </cell>
          <cell r="D2131" t="str">
            <v>45.67</v>
          </cell>
          <cell r="E2131" t="str">
            <v>113.08</v>
          </cell>
          <cell r="F2131" t="str">
            <v>158.75</v>
          </cell>
        </row>
        <row r="2132">
          <cell r="A2132" t="str">
            <v>400500</v>
          </cell>
          <cell r="B2132" t="str">
            <v>Interruptores</v>
          </cell>
        </row>
        <row r="2133">
          <cell r="A2133" t="str">
            <v>400502</v>
          </cell>
          <cell r="B2133" t="str">
            <v>Interruptor com uma tecla simples e placa</v>
          </cell>
          <cell r="C2133" t="str">
            <v>un</v>
          </cell>
          <cell r="D2133" t="str">
            <v>2.28</v>
          </cell>
          <cell r="E2133" t="str">
            <v>1.78</v>
          </cell>
          <cell r="F2133" t="str">
            <v>4.06</v>
          </cell>
        </row>
        <row r="2134">
          <cell r="A2134" t="str">
            <v>400504</v>
          </cell>
          <cell r="B2134" t="str">
            <v>Interruptor com 2 tecla simples e placa</v>
          </cell>
          <cell r="C2134" t="str">
            <v>un</v>
          </cell>
          <cell r="D2134" t="str">
            <v>3.78</v>
          </cell>
          <cell r="E2134" t="str">
            <v>2.33</v>
          </cell>
          <cell r="F2134" t="str">
            <v>6.11</v>
          </cell>
        </row>
        <row r="2135">
          <cell r="A2135" t="str">
            <v>400506</v>
          </cell>
          <cell r="B2135" t="str">
            <v>Interruptor com 3 teclas simples e placa</v>
          </cell>
          <cell r="C2135" t="str">
            <v>un</v>
          </cell>
          <cell r="D2135" t="str">
            <v>5.26</v>
          </cell>
          <cell r="E2135" t="str">
            <v>3.37</v>
          </cell>
          <cell r="F2135" t="str">
            <v>8.63</v>
          </cell>
        </row>
        <row r="2136">
          <cell r="A2136" t="str">
            <v>400508</v>
          </cell>
          <cell r="B2136" t="str">
            <v>Interruptor com 1 tecla paralelo e placa</v>
          </cell>
          <cell r="C2136" t="str">
            <v>un</v>
          </cell>
          <cell r="D2136" t="str">
            <v>5.26</v>
          </cell>
          <cell r="E2136" t="str">
            <v>1.47</v>
          </cell>
          <cell r="F2136" t="str">
            <v>6.73</v>
          </cell>
        </row>
        <row r="2137">
          <cell r="A2137" t="str">
            <v>400510</v>
          </cell>
          <cell r="B2137" t="str">
            <v>Interruptor com 2 teclas paralela e placa</v>
          </cell>
          <cell r="C2137" t="str">
            <v>un</v>
          </cell>
          <cell r="D2137" t="str">
            <v>5.03</v>
          </cell>
          <cell r="E2137" t="str">
            <v>3.02</v>
          </cell>
          <cell r="F2137" t="str">
            <v>8.05</v>
          </cell>
        </row>
        <row r="2138">
          <cell r="A2138" t="str">
            <v>400512</v>
          </cell>
          <cell r="B2138" t="str">
            <v>Interruptor com 2 teclas, 1 simples, 1 paralela e placa</v>
          </cell>
          <cell r="C2138" t="str">
            <v>un</v>
          </cell>
          <cell r="D2138" t="str">
            <v>5.03</v>
          </cell>
          <cell r="E2138" t="str">
            <v>2.56</v>
          </cell>
          <cell r="F2138" t="str">
            <v>7.59</v>
          </cell>
        </row>
        <row r="2139">
          <cell r="A2139" t="str">
            <v>400514</v>
          </cell>
          <cell r="B2139" t="str">
            <v>Interruptor com 3 teclas, 2 simples, 1 paralelo e placa</v>
          </cell>
          <cell r="C2139" t="str">
            <v>un</v>
          </cell>
          <cell r="D2139" t="str">
            <v>5.26</v>
          </cell>
          <cell r="E2139" t="str">
            <v>3.02</v>
          </cell>
          <cell r="F2139" t="str">
            <v>8.28</v>
          </cell>
        </row>
        <row r="2140">
          <cell r="A2140" t="str">
            <v>400516</v>
          </cell>
          <cell r="B2140" t="str">
            <v>Interruptor com 3 teclas, 1 simples, 2 paralelo e placa</v>
          </cell>
          <cell r="C2140" t="str">
            <v>un</v>
          </cell>
          <cell r="D2140" t="str">
            <v>5.26</v>
          </cell>
          <cell r="E2140" t="str">
            <v>3.37</v>
          </cell>
          <cell r="F2140" t="str">
            <v>8.63</v>
          </cell>
        </row>
        <row r="2141">
          <cell r="A2141" t="str">
            <v>400518</v>
          </cell>
          <cell r="B2141" t="str">
            <v>Interruptor bipolar simples e placa</v>
          </cell>
          <cell r="C2141" t="str">
            <v>un</v>
          </cell>
          <cell r="D2141" t="str">
            <v>5.60</v>
          </cell>
          <cell r="E2141" t="str">
            <v>2.33</v>
          </cell>
          <cell r="F2141" t="str">
            <v>7.93</v>
          </cell>
        </row>
        <row r="2142">
          <cell r="A2142" t="str">
            <v>400600</v>
          </cell>
          <cell r="B2142" t="str">
            <v>Conduletes</v>
          </cell>
        </row>
        <row r="2143">
          <cell r="A2143" t="str">
            <v>400602</v>
          </cell>
          <cell r="B2143" t="str">
            <v>Condulete metalico de 1/2"</v>
          </cell>
          <cell r="C2143" t="str">
            <v>un</v>
          </cell>
          <cell r="D2143" t="str">
            <v>2.87</v>
          </cell>
          <cell r="E2143" t="str">
            <v>3.37</v>
          </cell>
          <cell r="F2143" t="str">
            <v>6.24</v>
          </cell>
        </row>
        <row r="2144">
          <cell r="A2144" t="str">
            <v>400604</v>
          </cell>
          <cell r="B2144" t="str">
            <v>Condulete metalico de 3/4"</v>
          </cell>
          <cell r="C2144" t="str">
            <v>un</v>
          </cell>
          <cell r="D2144" t="str">
            <v>3.91</v>
          </cell>
          <cell r="E2144" t="str">
            <v>3.37</v>
          </cell>
          <cell r="F2144" t="str">
            <v>7.28</v>
          </cell>
        </row>
        <row r="2145">
          <cell r="A2145" t="str">
            <v>400606</v>
          </cell>
          <cell r="B2145" t="str">
            <v>Condulete metalico de 1"</v>
          </cell>
          <cell r="C2145" t="str">
            <v>un</v>
          </cell>
          <cell r="D2145" t="str">
            <v>5.99</v>
          </cell>
          <cell r="E2145" t="str">
            <v>3.37</v>
          </cell>
          <cell r="F2145" t="str">
            <v>9.36</v>
          </cell>
        </row>
        <row r="2146">
          <cell r="A2146" t="str">
            <v>400608</v>
          </cell>
          <cell r="B2146" t="str">
            <v>Condulete metalico de 1 1/4"</v>
          </cell>
          <cell r="C2146" t="str">
            <v>un</v>
          </cell>
          <cell r="D2146" t="str">
            <v>9.53</v>
          </cell>
          <cell r="E2146" t="str">
            <v>3.37</v>
          </cell>
          <cell r="F2146" t="str">
            <v>12.90</v>
          </cell>
        </row>
        <row r="2147">
          <cell r="A2147" t="str">
            <v>400610</v>
          </cell>
          <cell r="B2147" t="str">
            <v>Condulete metalico de 1 1/2"</v>
          </cell>
          <cell r="C2147" t="str">
            <v>un</v>
          </cell>
          <cell r="D2147" t="str">
            <v>14.31</v>
          </cell>
          <cell r="E2147" t="str">
            <v>3.37</v>
          </cell>
          <cell r="F2147" t="str">
            <v>17.68</v>
          </cell>
        </row>
        <row r="2148">
          <cell r="A2148" t="str">
            <v>400612</v>
          </cell>
          <cell r="B2148" t="str">
            <v>Condulete metalico de 2"</v>
          </cell>
          <cell r="C2148" t="str">
            <v>un</v>
          </cell>
          <cell r="D2148" t="str">
            <v>17.53</v>
          </cell>
          <cell r="E2148" t="str">
            <v>3.37</v>
          </cell>
          <cell r="F2148" t="str">
            <v>20.90</v>
          </cell>
        </row>
        <row r="2149">
          <cell r="A2149" t="str">
            <v>400614</v>
          </cell>
          <cell r="B2149" t="str">
            <v>Condulete metalico de 2 1/2"</v>
          </cell>
          <cell r="C2149" t="str">
            <v>un</v>
          </cell>
          <cell r="D2149" t="str">
            <v>30.07</v>
          </cell>
          <cell r="E2149" t="str">
            <v>3.37</v>
          </cell>
          <cell r="F2149" t="str">
            <v>33.44</v>
          </cell>
        </row>
        <row r="2150">
          <cell r="A2150" t="str">
            <v>400616</v>
          </cell>
          <cell r="B2150" t="str">
            <v>Condulete metalico de 3"</v>
          </cell>
          <cell r="C2150" t="str">
            <v>un</v>
          </cell>
          <cell r="D2150" t="str">
            <v>45.08</v>
          </cell>
          <cell r="E2150" t="str">
            <v>3.37</v>
          </cell>
          <cell r="F2150" t="str">
            <v>48.45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showGridLines="0" tabSelected="1" zoomScaleNormal="100" zoomScaleSheetLayoutView="100" workbookViewId="0">
      <selection activeCell="D13" sqref="D13"/>
    </sheetView>
  </sheetViews>
  <sheetFormatPr defaultColWidth="9.140625" defaultRowHeight="14.25"/>
  <cols>
    <col min="1" max="1" width="5" style="37" bestFit="1" customWidth="1"/>
    <col min="2" max="2" width="5" style="37" hidden="1" customWidth="1"/>
    <col min="3" max="3" width="17.5703125" style="29" bestFit="1" customWidth="1"/>
    <col min="4" max="4" width="73.140625" style="31" customWidth="1"/>
    <col min="5" max="5" width="7.140625" style="29" bestFit="1" customWidth="1"/>
    <col min="6" max="6" width="7.28515625" style="29" bestFit="1" customWidth="1"/>
    <col min="7" max="7" width="7.42578125" style="29" bestFit="1" customWidth="1"/>
    <col min="8" max="9" width="8.42578125" style="29" bestFit="1" customWidth="1"/>
    <col min="10" max="10" width="23.28515625" style="29" bestFit="1" customWidth="1"/>
    <col min="11" max="11" width="13.7109375" style="29" bestFit="1" customWidth="1"/>
    <col min="12" max="12" width="12.42578125" style="29" bestFit="1" customWidth="1"/>
    <col min="13" max="16384" width="9.140625" style="29"/>
  </cols>
  <sheetData>
    <row r="1" spans="1:10">
      <c r="D1" s="216" t="s">
        <v>54</v>
      </c>
      <c r="E1" s="216"/>
      <c r="F1" s="216"/>
      <c r="G1" s="216"/>
      <c r="H1" s="216"/>
      <c r="J1" s="100" t="s">
        <v>53</v>
      </c>
    </row>
    <row r="2" spans="1:10">
      <c r="D2" s="216"/>
      <c r="E2" s="216"/>
      <c r="F2" s="216"/>
      <c r="G2" s="216"/>
      <c r="H2" s="216"/>
      <c r="J2" s="100" t="s">
        <v>8310</v>
      </c>
    </row>
    <row r="3" spans="1:10">
      <c r="D3" s="216"/>
      <c r="E3" s="216"/>
      <c r="F3" s="216"/>
      <c r="G3" s="216"/>
      <c r="H3" s="216"/>
      <c r="J3" s="100" t="s">
        <v>8298</v>
      </c>
    </row>
    <row r="4" spans="1:10">
      <c r="D4" s="216"/>
      <c r="E4" s="216"/>
      <c r="F4" s="216"/>
      <c r="G4" s="216"/>
      <c r="H4" s="216"/>
      <c r="J4" s="100"/>
    </row>
    <row r="5" spans="1:10">
      <c r="D5" s="217"/>
      <c r="E5" s="217"/>
      <c r="F5" s="217"/>
      <c r="G5" s="217"/>
      <c r="H5" s="217"/>
      <c r="J5" s="100"/>
    </row>
    <row r="6" spans="1:10">
      <c r="A6" s="220" t="s">
        <v>0</v>
      </c>
      <c r="B6" s="230" t="s">
        <v>8286</v>
      </c>
      <c r="C6" s="222" t="s">
        <v>52</v>
      </c>
      <c r="D6" s="224"/>
      <c r="E6" s="226" t="s">
        <v>2</v>
      </c>
      <c r="F6" s="228" t="s">
        <v>3</v>
      </c>
      <c r="G6" s="218" t="s">
        <v>4</v>
      </c>
      <c r="H6" s="218"/>
      <c r="I6" s="218"/>
      <c r="J6" s="219"/>
    </row>
    <row r="7" spans="1:10">
      <c r="A7" s="221"/>
      <c r="B7" s="231"/>
      <c r="C7" s="223"/>
      <c r="D7" s="225"/>
      <c r="E7" s="227"/>
      <c r="F7" s="229"/>
      <c r="G7" s="101" t="s">
        <v>5</v>
      </c>
      <c r="H7" s="101" t="s">
        <v>6</v>
      </c>
      <c r="I7" s="101" t="s">
        <v>7</v>
      </c>
      <c r="J7" s="102" t="s">
        <v>1</v>
      </c>
    </row>
    <row r="8" spans="1:10" ht="15">
      <c r="A8" s="129">
        <v>1</v>
      </c>
      <c r="B8" s="205"/>
      <c r="C8" s="130"/>
      <c r="D8" s="131" t="s">
        <v>55</v>
      </c>
      <c r="E8" s="132"/>
      <c r="F8" s="132"/>
      <c r="G8" s="133"/>
      <c r="H8" s="133"/>
      <c r="I8" s="133"/>
      <c r="J8" s="134">
        <f>SUM(J9:J18)</f>
        <v>0</v>
      </c>
    </row>
    <row r="9" spans="1:10" ht="30.75" customHeight="1">
      <c r="A9" s="200" t="s">
        <v>11</v>
      </c>
      <c r="B9" s="200" t="s">
        <v>50</v>
      </c>
      <c r="C9" s="36" t="s">
        <v>69</v>
      </c>
      <c r="D9" s="143" t="str">
        <f>VLOOKUP(C9,'CDHU 200 - SERVIÇOS'!A:F,2,0)</f>
        <v>Retirada de telhamento perfil e material qualquer, exceto barro</v>
      </c>
      <c r="E9" s="30" t="str">
        <f>VLOOKUP(C9,'CDHU 200 - SERVIÇOS'!A:F,3,0)</f>
        <v>M2</v>
      </c>
      <c r="F9" s="30">
        <f>(SUM(M.C.!C8:G8)*1.08)</f>
        <v>5.4</v>
      </c>
      <c r="G9" s="141">
        <f>VLOOKUP(C9,'CDHU 200 - SERVIÇOS'!A:F,4,0)</f>
        <v>0</v>
      </c>
      <c r="H9" s="141"/>
      <c r="I9" s="141"/>
      <c r="J9" s="142">
        <f t="shared" ref="J9:J18" si="0">F9*I9</f>
        <v>0</v>
      </c>
    </row>
    <row r="10" spans="1:10" ht="30.75" customHeight="1">
      <c r="A10" s="200" t="s">
        <v>50</v>
      </c>
      <c r="B10" s="200" t="s">
        <v>83</v>
      </c>
      <c r="C10" s="36" t="s">
        <v>72</v>
      </c>
      <c r="D10" s="143" t="str">
        <f>VLOOKUP(C10,'CDHU 200 - SERVIÇOS'!A:F,2,0)</f>
        <v>Retirada de peças lineares em madeira com seção até 60 cm²</v>
      </c>
      <c r="E10" s="30" t="str">
        <f>VLOOKUP(C10,'CDHU 200 - SERVIÇOS'!A:F,3,0)</f>
        <v>M</v>
      </c>
      <c r="F10" s="30">
        <f>9*2.4</f>
        <v>21.599999999999998</v>
      </c>
      <c r="G10" s="141">
        <f>VLOOKUP(C10,'CDHU 200 - SERVIÇOS'!A:F,4,0)</f>
        <v>0</v>
      </c>
      <c r="H10" s="141"/>
      <c r="I10" s="141"/>
      <c r="J10" s="142">
        <f t="shared" si="0"/>
        <v>0</v>
      </c>
    </row>
    <row r="11" spans="1:10" ht="30.75" customHeight="1">
      <c r="A11" s="200" t="s">
        <v>8287</v>
      </c>
      <c r="B11" s="200" t="s">
        <v>84</v>
      </c>
      <c r="C11" s="149" t="s">
        <v>73</v>
      </c>
      <c r="D11" s="143" t="str">
        <f>VLOOKUP(C11,'CDHU 200 - SERVIÇOS'!A:F,2,0)</f>
        <v>Transporte manual horizontal e/ou vertical de entulho até o local de despejo - ensacado</v>
      </c>
      <c r="E11" s="30" t="str">
        <f>VLOOKUP(C11,'CDHU 200 - SERVIÇOS'!A:F,3,0)</f>
        <v>M3</v>
      </c>
      <c r="F11" s="30">
        <f>(((F9)*0.05)+(F10*0.05*0.05)+F14+F15)*1.2</f>
        <v>50.461199999999998</v>
      </c>
      <c r="G11" s="141"/>
      <c r="H11" s="141"/>
      <c r="I11" s="141"/>
      <c r="J11" s="142">
        <f t="shared" si="0"/>
        <v>0</v>
      </c>
    </row>
    <row r="12" spans="1:10" ht="30.75" customHeight="1">
      <c r="A12" s="200" t="s">
        <v>8288</v>
      </c>
      <c r="B12" s="200" t="s">
        <v>85</v>
      </c>
      <c r="C12" s="201" t="s">
        <v>102</v>
      </c>
      <c r="D12" s="202" t="s">
        <v>8285</v>
      </c>
      <c r="E12" s="203" t="s">
        <v>74</v>
      </c>
      <c r="F12" s="203">
        <f>F11</f>
        <v>50.461199999999998</v>
      </c>
      <c r="G12" s="203"/>
      <c r="H12" s="204"/>
      <c r="I12" s="204"/>
      <c r="J12" s="142">
        <f t="shared" si="0"/>
        <v>0</v>
      </c>
    </row>
    <row r="13" spans="1:10" ht="30.75" customHeight="1">
      <c r="A13" s="200" t="s">
        <v>8289</v>
      </c>
      <c r="B13" s="200" t="s">
        <v>86</v>
      </c>
      <c r="C13" s="36" t="s">
        <v>75</v>
      </c>
      <c r="D13" s="143" t="str">
        <f>VLOOKUP(C13,'CDHU 200 - SERVIÇOS'!A:F,2,0)</f>
        <v>Remoção de entulho separado de obra com caçamba metálica - terra, alvenaria, concreto, argamassa, madeira, papel, plástico ou metal</v>
      </c>
      <c r="E13" s="30" t="str">
        <f>VLOOKUP(C13,'CDHU 200 - SERVIÇOS'!A:F,3,0)</f>
        <v>M3</v>
      </c>
      <c r="F13" s="30">
        <v>55</v>
      </c>
      <c r="G13" s="141"/>
      <c r="H13" s="141"/>
      <c r="I13" s="141"/>
      <c r="J13" s="142">
        <f t="shared" si="0"/>
        <v>0</v>
      </c>
    </row>
    <row r="14" spans="1:10" ht="30.75" customHeight="1">
      <c r="A14" s="200" t="s">
        <v>8290</v>
      </c>
      <c r="B14" s="200" t="s">
        <v>87</v>
      </c>
      <c r="C14" s="36" t="s">
        <v>76</v>
      </c>
      <c r="D14" s="143" t="str">
        <f>VLOOKUP(C14,'CDHU 200 - SERVIÇOS'!A:F,2,0)</f>
        <v>Demolição manual de alvenaria de elevação ou elemento vazado, incluindo revestimento</v>
      </c>
      <c r="E14" s="30" t="str">
        <f>VLOOKUP(C14,'CDHU 200 - SERVIÇOS'!A:F,3,0)</f>
        <v>M3</v>
      </c>
      <c r="F14" s="30">
        <f>SUM(M.C.!C9:G9)*0.15*1.5</f>
        <v>20.106000000000002</v>
      </c>
      <c r="G14" s="141">
        <f>VLOOKUP(C14,'CDHU 200 - SERVIÇOS'!A:F,4,0)</f>
        <v>0</v>
      </c>
      <c r="H14" s="141"/>
      <c r="I14" s="141"/>
      <c r="J14" s="142">
        <f t="shared" si="0"/>
        <v>0</v>
      </c>
    </row>
    <row r="15" spans="1:10" ht="30.75" customHeight="1">
      <c r="A15" s="200" t="s">
        <v>83</v>
      </c>
      <c r="B15" s="200" t="s">
        <v>88</v>
      </c>
      <c r="C15" s="36" t="s">
        <v>77</v>
      </c>
      <c r="D15" s="143" t="str">
        <f>VLOOKUP(C15,'CDHU 200 - SERVIÇOS'!A:F,2,0)</f>
        <v>Demolição manual de concreto armado</v>
      </c>
      <c r="E15" s="30" t="str">
        <f>VLOOKUP(C15,'CDHU 200 - SERVIÇOS'!A:F,3,0)</f>
        <v>M3</v>
      </c>
      <c r="F15" s="30">
        <f>SUM(M.C.!C6:G6)*0.15</f>
        <v>21.621000000000002</v>
      </c>
      <c r="G15" s="141">
        <f>VLOOKUP(C15,'CDHU 200 - SERVIÇOS'!A:F,4,0)</f>
        <v>0</v>
      </c>
      <c r="H15" s="141"/>
      <c r="I15" s="141"/>
      <c r="J15" s="142">
        <f t="shared" si="0"/>
        <v>0</v>
      </c>
    </row>
    <row r="16" spans="1:10" ht="30.75" customHeight="1">
      <c r="A16" s="200" t="s">
        <v>84</v>
      </c>
      <c r="B16" s="200" t="s">
        <v>89</v>
      </c>
      <c r="C16" s="36" t="s">
        <v>90</v>
      </c>
      <c r="D16" s="143" t="str">
        <f>VLOOKUP(C16,'CDHU 200 - SERVIÇOS'!A:F,2,0)</f>
        <v>Retirada de aparelho sanitário incluindo acessórios</v>
      </c>
      <c r="E16" s="30" t="str">
        <f>VLOOKUP(C16,'CDHU 200 - SERVIÇOS'!A:F,3,0)</f>
        <v>UN</v>
      </c>
      <c r="F16" s="30">
        <v>5</v>
      </c>
      <c r="G16" s="141">
        <f>VLOOKUP(C16,'CDHU 200 - SERVIÇOS'!A:F,4,0)</f>
        <v>0</v>
      </c>
      <c r="H16" s="141"/>
      <c r="I16" s="141"/>
      <c r="J16" s="142">
        <f t="shared" si="0"/>
        <v>0</v>
      </c>
    </row>
    <row r="17" spans="1:11" ht="30.75" customHeight="1">
      <c r="A17" s="200" t="s">
        <v>85</v>
      </c>
      <c r="B17" s="200" t="s">
        <v>95</v>
      </c>
      <c r="C17" s="36" t="s">
        <v>92</v>
      </c>
      <c r="D17" s="143" t="str">
        <f>VLOOKUP(C17,'CDHU 200 - SERVIÇOS'!A:F,2,0)</f>
        <v>Remoção de tubulação hidráulica em geral, incluindo conexões, caixas e ralos</v>
      </c>
      <c r="E17" s="30" t="str">
        <f>VLOOKUP(C17,'CDHU 200 - SERVIÇOS'!A:F,3,0)</f>
        <v>M</v>
      </c>
      <c r="F17" s="30">
        <v>40</v>
      </c>
      <c r="G17" s="141">
        <f>VLOOKUP(C17,'CDHU 200 - SERVIÇOS'!A:F,4,0)</f>
        <v>0</v>
      </c>
      <c r="H17" s="141"/>
      <c r="I17" s="141"/>
      <c r="J17" s="142">
        <f t="shared" si="0"/>
        <v>0</v>
      </c>
    </row>
    <row r="18" spans="1:11" ht="30.75" customHeight="1">
      <c r="A18" s="200" t="s">
        <v>86</v>
      </c>
      <c r="B18" s="200" t="s">
        <v>96</v>
      </c>
      <c r="C18" s="36" t="s">
        <v>94</v>
      </c>
      <c r="D18" s="143" t="str">
        <f>VLOOKUP(C18,'CDHU 200 - SERVIÇOS'!A:F,2,0)</f>
        <v>Remoção de reservatório em fibrocimento até 1000 litros</v>
      </c>
      <c r="E18" s="30" t="str">
        <f>VLOOKUP(C18,'CDHU 200 - SERVIÇOS'!A:F,3,0)</f>
        <v>UN</v>
      </c>
      <c r="F18" s="30">
        <v>2</v>
      </c>
      <c r="G18" s="141">
        <f>VLOOKUP(C18,'CDHU 200 - SERVIÇOS'!A:F,4,0)</f>
        <v>0</v>
      </c>
      <c r="H18" s="141"/>
      <c r="I18" s="141"/>
      <c r="J18" s="142">
        <f t="shared" si="0"/>
        <v>0</v>
      </c>
    </row>
    <row r="19" spans="1:11" ht="15">
      <c r="A19" s="103"/>
      <c r="B19" s="206"/>
      <c r="C19" s="104"/>
      <c r="D19" s="105" t="s">
        <v>9</v>
      </c>
      <c r="E19" s="106"/>
      <c r="F19" s="107"/>
      <c r="G19" s="107"/>
      <c r="H19" s="107"/>
      <c r="I19" s="108"/>
      <c r="J19" s="109">
        <f>SUM(J8)</f>
        <v>0</v>
      </c>
    </row>
    <row r="20" spans="1:11" ht="15">
      <c r="A20" s="110"/>
      <c r="B20" s="207"/>
      <c r="C20" s="111"/>
      <c r="D20" s="112" t="str">
        <f>CONCATENATE("ADMINISTRAÇÃO LOCAL (",BDI!C36*100,"%)")</f>
        <v>ADMINISTRAÇÃO LOCAL (6,23%)</v>
      </c>
      <c r="E20" s="113"/>
      <c r="F20" s="114"/>
      <c r="G20" s="114"/>
      <c r="H20" s="114"/>
      <c r="I20" s="115"/>
      <c r="J20" s="116">
        <f>J19*BDI!C36</f>
        <v>0</v>
      </c>
      <c r="K20" s="62"/>
    </row>
    <row r="21" spans="1:11" ht="15">
      <c r="A21" s="117"/>
      <c r="B21" s="208"/>
      <c r="C21" s="118"/>
      <c r="D21" s="119" t="str">
        <f>CONCATENATE("BDI (",BDI!C26*100,"%)")</f>
        <v>BDI (26,25%)</v>
      </c>
      <c r="E21" s="120"/>
      <c r="F21" s="121"/>
      <c r="G21" s="121"/>
      <c r="H21" s="121"/>
      <c r="I21" s="115"/>
      <c r="J21" s="116">
        <f>(J19+J20)*BDI!C26</f>
        <v>0</v>
      </c>
      <c r="K21" s="62"/>
    </row>
    <row r="22" spans="1:11" ht="15">
      <c r="A22" s="122"/>
      <c r="B22" s="209"/>
      <c r="C22" s="123"/>
      <c r="D22" s="124" t="s">
        <v>10</v>
      </c>
      <c r="E22" s="125"/>
      <c r="F22" s="126"/>
      <c r="G22" s="126"/>
      <c r="H22" s="126"/>
      <c r="I22" s="127"/>
      <c r="J22" s="128">
        <f>SUM(J19:J21)</f>
        <v>0</v>
      </c>
      <c r="K22" s="62"/>
    </row>
    <row r="24" spans="1:11">
      <c r="J24" s="62"/>
    </row>
    <row r="25" spans="1:11">
      <c r="E25" s="215"/>
      <c r="J25" s="62"/>
    </row>
  </sheetData>
  <mergeCells count="8">
    <mergeCell ref="D1:H5"/>
    <mergeCell ref="G6:J6"/>
    <mergeCell ref="A6:A7"/>
    <mergeCell ref="C6:C7"/>
    <mergeCell ref="D6:D7"/>
    <mergeCell ref="E6:E7"/>
    <mergeCell ref="F6:F7"/>
    <mergeCell ref="B6:B7"/>
  </mergeCells>
  <phoneticPr fontId="3" type="noConversion"/>
  <printOptions horizontalCentered="1"/>
  <pageMargins left="0.51181102362204722" right="0.51181102362204722" top="0.98425196850393704" bottom="0.78740157480314965" header="0.31496062992125984" footer="0.31496062992125984"/>
  <pageSetup paperSize="9" scale="85" fitToHeight="0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7"/>
  <sheetViews>
    <sheetView zoomScale="90" zoomScaleNormal="90" zoomScaleSheetLayoutView="85" workbookViewId="0">
      <selection activeCell="D13" sqref="D13"/>
    </sheetView>
  </sheetViews>
  <sheetFormatPr defaultColWidth="9.140625" defaultRowHeight="15"/>
  <cols>
    <col min="1" max="1" width="9.140625" style="13"/>
    <col min="2" max="2" width="13.28515625" style="14" customWidth="1"/>
    <col min="3" max="3" width="105.5703125" style="13" bestFit="1" customWidth="1"/>
    <col min="4" max="5" width="20.7109375" style="13" bestFit="1" customWidth="1"/>
    <col min="6" max="9" width="21.85546875" style="13" customWidth="1"/>
    <col min="10" max="10" width="6.140625" style="13" customWidth="1"/>
    <col min="11" max="16384" width="9.140625" style="13"/>
  </cols>
  <sheetData>
    <row r="1" spans="2:10" s="29" customFormat="1" ht="15.75" customHeight="1">
      <c r="B1" s="37"/>
      <c r="C1" s="216"/>
      <c r="D1" s="216"/>
      <c r="E1" s="216"/>
      <c r="F1" s="216"/>
      <c r="G1" s="216"/>
      <c r="H1" s="216"/>
      <c r="I1" s="100" t="s">
        <v>53</v>
      </c>
      <c r="J1" s="100"/>
    </row>
    <row r="2" spans="2:10" s="29" customFormat="1" ht="15.75" customHeight="1">
      <c r="B2" s="37"/>
      <c r="C2" s="216"/>
      <c r="D2" s="216"/>
      <c r="E2" s="216"/>
      <c r="F2" s="216"/>
      <c r="G2" s="216"/>
      <c r="H2" s="216"/>
      <c r="I2" s="100" t="s">
        <v>8310</v>
      </c>
      <c r="J2" s="100"/>
    </row>
    <row r="3" spans="2:10" s="29" customFormat="1" ht="15.75" customHeight="1">
      <c r="B3" s="37"/>
      <c r="C3" s="216"/>
      <c r="D3" s="216"/>
      <c r="E3" s="216"/>
      <c r="F3" s="216"/>
      <c r="G3" s="216"/>
      <c r="H3" s="216"/>
      <c r="I3" s="100" t="s">
        <v>8298</v>
      </c>
      <c r="J3" s="100"/>
    </row>
    <row r="4" spans="2:10" s="29" customFormat="1" ht="15.75" customHeight="1">
      <c r="B4" s="37"/>
      <c r="C4" s="216"/>
      <c r="D4" s="216"/>
      <c r="E4" s="216"/>
      <c r="F4" s="216"/>
      <c r="G4" s="216"/>
      <c r="H4" s="216"/>
      <c r="I4" s="100"/>
      <c r="J4" s="100"/>
    </row>
    <row r="5" spans="2:10" s="29" customFormat="1" ht="15.75" customHeight="1" thickBot="1">
      <c r="B5" s="37"/>
      <c r="D5" s="135"/>
      <c r="E5" s="135"/>
      <c r="F5" s="135"/>
      <c r="G5" s="135"/>
      <c r="H5" s="135"/>
      <c r="I5" s="100"/>
      <c r="J5" s="100"/>
    </row>
    <row r="6" spans="2:10" ht="26.45" customHeight="1" thickTop="1" thickBot="1">
      <c r="B6" s="63" t="s">
        <v>51</v>
      </c>
      <c r="C6" s="10"/>
      <c r="D6" s="11"/>
      <c r="E6" s="12"/>
      <c r="F6" s="11"/>
      <c r="G6" s="11"/>
      <c r="H6" s="12"/>
      <c r="I6" s="11"/>
      <c r="J6" s="68"/>
    </row>
    <row r="7" spans="2:10" ht="15" customHeight="1" thickTop="1">
      <c r="B7" s="64"/>
      <c r="J7" s="68"/>
    </row>
    <row r="8" spans="2:10" ht="15.75" thickBot="1">
      <c r="B8" s="232" t="s">
        <v>0</v>
      </c>
      <c r="C8" s="232" t="s">
        <v>42</v>
      </c>
      <c r="D8" s="234" t="s">
        <v>43</v>
      </c>
      <c r="E8" s="235"/>
      <c r="F8" s="235"/>
      <c r="G8" s="235"/>
      <c r="H8" s="235"/>
      <c r="I8" s="236"/>
    </row>
    <row r="9" spans="2:10" s="15" customFormat="1" ht="32.25" thickBot="1">
      <c r="B9" s="233"/>
      <c r="C9" s="233"/>
      <c r="D9" s="32" t="s">
        <v>44</v>
      </c>
      <c r="E9" s="34" t="s">
        <v>45</v>
      </c>
      <c r="F9" s="33" t="str">
        <f>C13</f>
        <v>ADMINISTRAÇÃO LOCAL (6,23%)</v>
      </c>
      <c r="G9" s="33" t="str">
        <f>C14</f>
        <v>BDI (26,25%)</v>
      </c>
      <c r="H9" s="33" t="s">
        <v>1</v>
      </c>
      <c r="I9" s="69" t="s">
        <v>46</v>
      </c>
      <c r="J9" s="70"/>
    </row>
    <row r="10" spans="2:10" s="16" customFormat="1" ht="24.95" customHeight="1">
      <c r="B10" s="65">
        <v>1</v>
      </c>
      <c r="C10" s="35" t="str">
        <f>UPPER(VLOOKUP(B10,PEIC!A:J,4,0))</f>
        <v>CASA YOON MOON KIM</v>
      </c>
      <c r="D10" s="81">
        <f>E10</f>
        <v>0</v>
      </c>
      <c r="E10" s="82">
        <f>VLOOKUP(B10,PEIC!A:J,10,0)</f>
        <v>0</v>
      </c>
      <c r="F10" s="83">
        <f>E10*BDI!$C$36</f>
        <v>0</v>
      </c>
      <c r="G10" s="84">
        <f>SUM(E10:F10)*BDI!$C$26</f>
        <v>0</v>
      </c>
      <c r="H10" s="85">
        <f>SUM(E10:G10)</f>
        <v>0</v>
      </c>
      <c r="I10" s="71" t="e">
        <f>H10/$H$12</f>
        <v>#DIV/0!</v>
      </c>
      <c r="J10" s="72"/>
    </row>
    <row r="11" spans="2:10" s="16" customFormat="1" ht="15" customHeight="1">
      <c r="B11" s="66"/>
      <c r="C11" s="38"/>
      <c r="D11" s="86"/>
      <c r="E11" s="87"/>
      <c r="F11" s="88"/>
      <c r="G11" s="89"/>
      <c r="H11" s="90"/>
      <c r="I11" s="73"/>
      <c r="J11" s="72"/>
    </row>
    <row r="12" spans="2:10" s="16" customFormat="1" ht="18">
      <c r="B12" s="67"/>
      <c r="C12" s="39" t="s">
        <v>47</v>
      </c>
      <c r="D12" s="91">
        <f>SUM(D10:D10)</f>
        <v>0</v>
      </c>
      <c r="E12" s="92">
        <f>SUM(E10:E10)</f>
        <v>0</v>
      </c>
      <c r="F12" s="93">
        <f>E12*BDI!C36</f>
        <v>0</v>
      </c>
      <c r="G12" s="94">
        <f>SUM(E12:F12)*BDI!$C$26</f>
        <v>0</v>
      </c>
      <c r="H12" s="94">
        <f>SUM(E12:G12)</f>
        <v>0</v>
      </c>
      <c r="I12" s="74" t="e">
        <f>SUM(I10:I10)</f>
        <v>#DIV/0!</v>
      </c>
    </row>
    <row r="13" spans="2:10" s="16" customFormat="1" ht="18">
      <c r="B13" s="17"/>
      <c r="C13" s="18" t="str">
        <f>CONCATENATE("ADMINISTRAÇÃO LOCAL (",BDI!C36*100,"%)")</f>
        <v>ADMINISTRAÇÃO LOCAL (6,23%)</v>
      </c>
      <c r="D13" s="95">
        <f>D12*BDI!$C$36</f>
        <v>0</v>
      </c>
      <c r="E13" s="88">
        <f>E12*BDI!$C$36</f>
        <v>0</v>
      </c>
      <c r="F13" s="40"/>
      <c r="G13" s="19"/>
      <c r="H13" s="20"/>
      <c r="I13" s="75"/>
      <c r="J13" s="72"/>
    </row>
    <row r="14" spans="2:10" s="16" customFormat="1" ht="18">
      <c r="B14" s="21"/>
      <c r="C14" s="22" t="str">
        <f>CONCATENATE("BDI (",BDI!C26*100,"%)")</f>
        <v>BDI (26,25%)</v>
      </c>
      <c r="D14" s="96">
        <f>SUM(D12+D13)*BDI!$C$26</f>
        <v>0</v>
      </c>
      <c r="E14" s="97">
        <f>SUM(E12:E13)*BDI!$C$26</f>
        <v>0</v>
      </c>
      <c r="F14" s="41"/>
      <c r="G14" s="23"/>
      <c r="H14" s="24"/>
      <c r="I14" s="24"/>
      <c r="J14" s="72"/>
    </row>
    <row r="15" spans="2:10" s="19" customFormat="1" ht="42.95" customHeight="1">
      <c r="B15" s="25"/>
      <c r="C15" s="26" t="s">
        <v>48</v>
      </c>
      <c r="D15" s="98">
        <f>SUM(D12:D14)</f>
        <v>0</v>
      </c>
      <c r="E15" s="99">
        <f>SUM(D15:D15)</f>
        <v>0</v>
      </c>
      <c r="F15" s="27"/>
      <c r="G15" s="27"/>
      <c r="H15" s="27"/>
      <c r="I15" s="27"/>
      <c r="J15" s="76"/>
    </row>
    <row r="16" spans="2:10" s="16" customFormat="1" ht="18.75" thickBot="1">
      <c r="B16" s="77"/>
      <c r="C16" s="28" t="s">
        <v>49</v>
      </c>
      <c r="D16" s="79" t="e">
        <f>D15/$E$15</f>
        <v>#DIV/0!</v>
      </c>
      <c r="E16" s="79" t="e">
        <f>E15/$E$15</f>
        <v>#DIV/0!</v>
      </c>
      <c r="F16" s="79"/>
      <c r="G16" s="79"/>
      <c r="J16" s="72"/>
    </row>
    <row r="17" spans="2:9">
      <c r="B17" s="78"/>
      <c r="D17" s="80"/>
      <c r="E17" s="80"/>
      <c r="F17" s="80"/>
      <c r="G17" s="80"/>
      <c r="H17" s="80"/>
      <c r="I17" s="80"/>
    </row>
  </sheetData>
  <mergeCells count="4">
    <mergeCell ref="B8:B9"/>
    <mergeCell ref="C8:C9"/>
    <mergeCell ref="D8:I8"/>
    <mergeCell ref="C1:H4"/>
  </mergeCells>
  <printOptions horizontalCentered="1"/>
  <pageMargins left="0.51181102362204722" right="0.51181102362204722" top="0.98425196850393704" bottom="0.78740157480314965" header="0.31496062992125984" footer="0.31496062992125984"/>
  <pageSetup paperSize="8" scale="48" fitToHeight="0" orientation="landscape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view="pageBreakPreview" zoomScaleNormal="100" zoomScaleSheetLayoutView="100" workbookViewId="0">
      <selection activeCell="E8" sqref="E8:E9"/>
    </sheetView>
  </sheetViews>
  <sheetFormatPr defaultRowHeight="15"/>
  <cols>
    <col min="1" max="1" width="24.5703125" style="172" customWidth="1"/>
    <col min="2" max="2" width="98.5703125" style="172" customWidth="1"/>
    <col min="3" max="3" width="9.140625" style="173"/>
    <col min="4" max="4" width="9.5703125" style="174" bestFit="1" customWidth="1"/>
    <col min="5" max="5" width="14.85546875" style="175" customWidth="1"/>
    <col min="6" max="6" width="15.28515625" style="176" customWidth="1"/>
    <col min="9" max="9" width="25.28515625" bestFit="1" customWidth="1"/>
    <col min="10" max="10" width="9.5703125" bestFit="1" customWidth="1"/>
    <col min="12" max="12" width="21.42578125" bestFit="1" customWidth="1"/>
    <col min="13" max="13" width="10.5703125" customWidth="1"/>
  </cols>
  <sheetData>
    <row r="1" spans="1:13" s="29" customFormat="1" ht="15" customHeight="1">
      <c r="A1" s="37"/>
      <c r="B1" s="216" t="str">
        <f>PEIC!D1</f>
        <v>DEMOLIÇÃO - PEIC</v>
      </c>
      <c r="C1" s="147"/>
      <c r="D1" s="150"/>
      <c r="E1" s="151"/>
      <c r="F1" s="100" t="s">
        <v>53</v>
      </c>
      <c r="H1" s="100"/>
    </row>
    <row r="2" spans="1:13" s="29" customFormat="1" ht="15" customHeight="1">
      <c r="A2" s="37"/>
      <c r="B2" s="216"/>
      <c r="C2" s="147"/>
      <c r="D2" s="150"/>
      <c r="E2" s="151"/>
      <c r="F2" s="100" t="s">
        <v>8310</v>
      </c>
      <c r="H2" s="100"/>
    </row>
    <row r="3" spans="1:13" s="29" customFormat="1" ht="15" customHeight="1">
      <c r="A3" s="37"/>
      <c r="B3" s="216"/>
      <c r="C3" s="147"/>
      <c r="D3" s="150"/>
      <c r="E3" s="151"/>
      <c r="F3" s="100" t="s">
        <v>8298</v>
      </c>
      <c r="H3" s="100"/>
    </row>
    <row r="4" spans="1:13" s="29" customFormat="1" ht="15" customHeight="1">
      <c r="A4" s="37"/>
      <c r="B4" s="216"/>
      <c r="C4" s="147"/>
      <c r="D4" s="150"/>
      <c r="E4" s="151"/>
      <c r="F4" s="100"/>
      <c r="H4" s="100"/>
    </row>
    <row r="5" spans="1:13" s="29" customFormat="1" ht="15" customHeight="1">
      <c r="A5" s="37"/>
      <c r="B5" s="217"/>
      <c r="C5" s="148"/>
      <c r="D5" s="152"/>
      <c r="E5" s="153"/>
      <c r="F5" s="100"/>
    </row>
    <row r="6" spans="1:13">
      <c r="A6" s="154"/>
      <c r="B6" s="155"/>
      <c r="C6" s="156" t="s">
        <v>97</v>
      </c>
      <c r="D6" s="157" t="s">
        <v>98</v>
      </c>
      <c r="E6" s="158" t="s">
        <v>7</v>
      </c>
      <c r="F6" s="158" t="s">
        <v>1</v>
      </c>
    </row>
    <row r="7" spans="1:13" s="165" customFormat="1">
      <c r="A7" s="159" t="s">
        <v>99</v>
      </c>
      <c r="B7" s="160" t="s">
        <v>103</v>
      </c>
      <c r="C7" s="161" t="s">
        <v>74</v>
      </c>
      <c r="D7" s="162">
        <v>1</v>
      </c>
      <c r="E7" s="163"/>
      <c r="F7" s="164">
        <f>SUM(F8:F9)</f>
        <v>0</v>
      </c>
    </row>
    <row r="8" spans="1:13">
      <c r="A8" s="166" t="s">
        <v>101</v>
      </c>
      <c r="B8" s="166" t="s">
        <v>104</v>
      </c>
      <c r="C8" s="167" t="s">
        <v>100</v>
      </c>
      <c r="D8" s="168">
        <v>1</v>
      </c>
      <c r="E8" s="169"/>
      <c r="F8" s="170">
        <f>E8*D8</f>
        <v>0</v>
      </c>
    </row>
    <row r="9" spans="1:13">
      <c r="A9" s="166" t="s">
        <v>101</v>
      </c>
      <c r="B9" s="166" t="s">
        <v>105</v>
      </c>
      <c r="C9" s="167" t="s">
        <v>100</v>
      </c>
      <c r="D9" s="171">
        <v>1</v>
      </c>
      <c r="E9" s="169"/>
      <c r="F9" s="170">
        <f>E9*D9</f>
        <v>0</v>
      </c>
    </row>
    <row r="10" spans="1:13">
      <c r="I10" s="177"/>
      <c r="L10" s="237"/>
      <c r="M10" s="237"/>
    </row>
  </sheetData>
  <mergeCells count="2">
    <mergeCell ref="B1:B5"/>
    <mergeCell ref="L10:M10"/>
  </mergeCells>
  <pageMargins left="0.511811024" right="0.511811024" top="0.78740157499999996" bottom="0.78740157499999996" header="0.31496062000000002" footer="0.31496062000000002"/>
  <pageSetup paperSize="9" scale="7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view="pageBreakPreview" zoomScaleNormal="100" zoomScaleSheetLayoutView="100" workbookViewId="0">
      <selection activeCell="A2" sqref="A2:C2"/>
    </sheetView>
  </sheetViews>
  <sheetFormatPr defaultColWidth="9.140625" defaultRowHeight="15"/>
  <cols>
    <col min="1" max="1" width="6.140625" style="9" customWidth="1"/>
    <col min="2" max="2" width="62.5703125" style="1" customWidth="1"/>
    <col min="3" max="3" width="12.140625" style="1" customWidth="1"/>
    <col min="4" max="16384" width="9.140625" style="1"/>
  </cols>
  <sheetData>
    <row r="1" spans="1:4" ht="18.75">
      <c r="A1" s="239" t="s">
        <v>12</v>
      </c>
      <c r="B1" s="239"/>
      <c r="C1" s="239"/>
    </row>
    <row r="2" spans="1:4" ht="30" customHeight="1">
      <c r="A2" s="240" t="s">
        <v>82</v>
      </c>
      <c r="B2" s="240"/>
      <c r="C2" s="240"/>
    </row>
    <row r="3" spans="1:4" ht="5.0999999999999996" customHeight="1">
      <c r="A3" s="2"/>
      <c r="B3" s="2"/>
      <c r="C3" s="2"/>
    </row>
    <row r="4" spans="1:4" ht="15" customHeight="1">
      <c r="A4" s="241" t="s">
        <v>13</v>
      </c>
      <c r="B4" s="241"/>
      <c r="C4" s="3">
        <v>2</v>
      </c>
    </row>
    <row r="5" spans="1:4" ht="15" customHeight="1">
      <c r="A5" s="2"/>
      <c r="B5" s="2"/>
      <c r="C5" s="2"/>
      <c r="D5" s="136"/>
    </row>
    <row r="6" spans="1:4" ht="15" customHeight="1">
      <c r="A6" s="47" t="s">
        <v>0</v>
      </c>
      <c r="B6" s="48" t="s">
        <v>14</v>
      </c>
      <c r="C6" s="49" t="s">
        <v>15</v>
      </c>
    </row>
    <row r="7" spans="1:4">
      <c r="A7" s="52">
        <v>1</v>
      </c>
      <c r="B7" s="53" t="s">
        <v>16</v>
      </c>
      <c r="C7" s="54"/>
    </row>
    <row r="8" spans="1:4">
      <c r="A8" s="55" t="s">
        <v>11</v>
      </c>
      <c r="B8" s="56" t="s">
        <v>17</v>
      </c>
      <c r="C8" s="57">
        <f>IF($C$4&lt;&gt;"",IF($C$4=1,6.16,(IF($C$4=2,7.4,IF($C$4=3,8.96,""))))/100,"")</f>
        <v>7.400000000000001E-2</v>
      </c>
    </row>
    <row r="9" spans="1:4">
      <c r="A9" s="52">
        <v>2</v>
      </c>
      <c r="B9" s="53" t="s">
        <v>18</v>
      </c>
      <c r="C9" s="54"/>
    </row>
    <row r="10" spans="1:4">
      <c r="A10" s="55" t="s">
        <v>8</v>
      </c>
      <c r="B10" s="56" t="s">
        <v>19</v>
      </c>
      <c r="C10" s="57">
        <f>IF($C$4&lt;&gt;"",IF($C$4=1,3,(IF($C$4=2,4,IF($C$4=3,5.5,""))))/100,"")</f>
        <v>0.04</v>
      </c>
    </row>
    <row r="11" spans="1:4">
      <c r="A11" s="58">
        <v>3</v>
      </c>
      <c r="B11" s="53" t="s">
        <v>20</v>
      </c>
      <c r="C11" s="54"/>
    </row>
    <row r="12" spans="1:4">
      <c r="A12" s="55" t="s">
        <v>21</v>
      </c>
      <c r="B12" s="56" t="s">
        <v>22</v>
      </c>
      <c r="C12" s="57">
        <f>IF($C$4&lt;&gt;"",IF($C$4=1,0.59,(IF($C$4=2,1.23,IF($C$4=3,1.39,""))))/100,"")</f>
        <v>1.23E-2</v>
      </c>
    </row>
    <row r="13" spans="1:4">
      <c r="A13" s="52">
        <v>4</v>
      </c>
      <c r="B13" s="53" t="s">
        <v>23</v>
      </c>
      <c r="C13" s="54"/>
    </row>
    <row r="14" spans="1:4">
      <c r="A14" s="50" t="s">
        <v>24</v>
      </c>
      <c r="B14" s="51" t="s">
        <v>25</v>
      </c>
      <c r="C14" s="145">
        <f>IF($C$4&lt;&gt;"",IF($C$4=1,0.8,(IF($C$4=2,0.8,IF($C$4=3,1,""))))/100,"")</f>
        <v>8.0000000000000002E-3</v>
      </c>
    </row>
    <row r="15" spans="1:4">
      <c r="A15" s="59" t="s">
        <v>26</v>
      </c>
      <c r="B15" s="60" t="s">
        <v>27</v>
      </c>
      <c r="C15" s="146">
        <f>IF($C$4&lt;&gt;"",IF($C$4=1,0.97,(IF($C$4=2,1.27,IF($C$4=3,1.27,""))))/100,"")</f>
        <v>1.2699999999999999E-2</v>
      </c>
    </row>
    <row r="16" spans="1:4">
      <c r="A16" s="52">
        <v>5</v>
      </c>
      <c r="B16" s="53" t="s">
        <v>28</v>
      </c>
      <c r="C16" s="54"/>
    </row>
    <row r="17" spans="1:6">
      <c r="A17" s="50" t="s">
        <v>29</v>
      </c>
      <c r="B17" s="51" t="s">
        <v>30</v>
      </c>
      <c r="C17" s="61">
        <v>0.05</v>
      </c>
    </row>
    <row r="18" spans="1:6">
      <c r="A18" s="42" t="s">
        <v>31</v>
      </c>
      <c r="B18" s="4" t="s">
        <v>32</v>
      </c>
      <c r="C18" s="43">
        <v>6.4999999999999997E-3</v>
      </c>
      <c r="F18" s="199"/>
    </row>
    <row r="19" spans="1:6">
      <c r="A19" s="42" t="s">
        <v>33</v>
      </c>
      <c r="B19" s="4" t="s">
        <v>34</v>
      </c>
      <c r="C19" s="43">
        <v>0.03</v>
      </c>
    </row>
    <row r="20" spans="1:6">
      <c r="A20" s="44" t="s">
        <v>35</v>
      </c>
      <c r="B20" s="45" t="s">
        <v>36</v>
      </c>
      <c r="C20" s="46">
        <v>0</v>
      </c>
    </row>
    <row r="23" spans="1:6">
      <c r="A23" s="238" t="s">
        <v>8284</v>
      </c>
      <c r="B23" s="238"/>
      <c r="C23" s="238"/>
    </row>
    <row r="24" spans="1:6">
      <c r="A24" s="238" t="s">
        <v>37</v>
      </c>
      <c r="B24" s="238"/>
      <c r="C24" s="238"/>
    </row>
    <row r="26" spans="1:6" ht="18.75">
      <c r="A26" s="242" t="s">
        <v>40</v>
      </c>
      <c r="B26" s="243"/>
      <c r="C26" s="5">
        <f>ROUNDUP((((((1+(C10+C14+C15))*(1+C12)*(1+C8))/(1-(C17+C18+C19+C20)))-1)),4)</f>
        <v>0.26250000000000001</v>
      </c>
      <c r="D26" s="144"/>
    </row>
    <row r="31" spans="1:6">
      <c r="A31" s="244" t="s">
        <v>38</v>
      </c>
      <c r="B31" s="244"/>
      <c r="C31" s="244"/>
    </row>
    <row r="32" spans="1:6" ht="30" customHeight="1">
      <c r="A32" s="240" t="s">
        <v>81</v>
      </c>
      <c r="B32" s="240"/>
      <c r="C32" s="240"/>
    </row>
    <row r="33" spans="1:3">
      <c r="A33" s="6"/>
      <c r="B33" s="6"/>
    </row>
    <row r="34" spans="1:3">
      <c r="A34" s="238" t="s">
        <v>39</v>
      </c>
      <c r="B34" s="238"/>
      <c r="C34" s="7">
        <v>2</v>
      </c>
    </row>
    <row r="36" spans="1:3" ht="18.75">
      <c r="A36" s="245" t="s">
        <v>41</v>
      </c>
      <c r="B36" s="246"/>
      <c r="C36" s="8">
        <f>ROUNDUP((IF(C34&lt;&gt;"",IF(C34=1,3.49,(IF(C34=2,6.23,IF(C34=3,8.87,""))))/100,"")),4)</f>
        <v>6.2300000000000001E-2</v>
      </c>
    </row>
  </sheetData>
  <mergeCells count="10">
    <mergeCell ref="A26:B26"/>
    <mergeCell ref="A31:C31"/>
    <mergeCell ref="A32:C32"/>
    <mergeCell ref="A34:B34"/>
    <mergeCell ref="A36:B36"/>
    <mergeCell ref="A24:C24"/>
    <mergeCell ref="A1:C1"/>
    <mergeCell ref="A2:C2"/>
    <mergeCell ref="A4:B4"/>
    <mergeCell ref="A23:C23"/>
  </mergeCells>
  <dataValidations count="1">
    <dataValidation type="list" allowBlank="1" showInputMessage="1" showErrorMessage="1" sqref="C4 C34">
      <formula1>"1,2,3"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workbookViewId="0">
      <selection activeCell="H6" sqref="H6"/>
    </sheetView>
  </sheetViews>
  <sheetFormatPr defaultRowHeight="15"/>
  <cols>
    <col min="2" max="2" width="30.7109375" style="138" customWidth="1"/>
    <col min="3" max="5" width="14.5703125" style="140" customWidth="1"/>
    <col min="6" max="7" width="14.5703125" style="137" customWidth="1"/>
  </cols>
  <sheetData>
    <row r="2" spans="2:8">
      <c r="C2" s="137" t="s">
        <v>56</v>
      </c>
      <c r="D2" s="137" t="s">
        <v>57</v>
      </c>
      <c r="E2" s="137" t="s">
        <v>58</v>
      </c>
      <c r="F2" s="137" t="s">
        <v>59</v>
      </c>
      <c r="G2" s="137" t="s">
        <v>60</v>
      </c>
    </row>
    <row r="3" spans="2:8">
      <c r="B3" s="139" t="s">
        <v>61</v>
      </c>
      <c r="C3" s="140">
        <v>7.4</v>
      </c>
      <c r="D3" s="140">
        <v>3.4</v>
      </c>
      <c r="E3" s="140">
        <v>4.3</v>
      </c>
      <c r="F3" s="140">
        <v>3.4</v>
      </c>
      <c r="G3" s="140">
        <v>1.8</v>
      </c>
    </row>
    <row r="4" spans="2:8">
      <c r="B4" s="139" t="s">
        <v>62</v>
      </c>
      <c r="C4" s="140">
        <v>7.3</v>
      </c>
      <c r="D4" s="140">
        <v>6.5</v>
      </c>
      <c r="E4" s="140">
        <v>4</v>
      </c>
      <c r="F4" s="140">
        <v>5.2</v>
      </c>
      <c r="G4" s="140">
        <v>1.8</v>
      </c>
    </row>
    <row r="5" spans="2:8">
      <c r="B5" s="139" t="s">
        <v>63</v>
      </c>
      <c r="C5" s="140">
        <v>2.5</v>
      </c>
      <c r="D5" s="140">
        <v>2.1</v>
      </c>
      <c r="E5" s="140">
        <v>2.5</v>
      </c>
      <c r="F5" s="140">
        <v>2.2000000000000002</v>
      </c>
      <c r="G5" s="140">
        <v>2.5</v>
      </c>
    </row>
    <row r="6" spans="2:8">
      <c r="B6" s="139" t="s">
        <v>64</v>
      </c>
      <c r="C6" s="140">
        <f>(C3+1)*(C4+1)</f>
        <v>69.720000000000013</v>
      </c>
      <c r="D6" s="140">
        <f>(D3)*(D4)</f>
        <v>22.099999999999998</v>
      </c>
      <c r="E6" s="140">
        <f>(E3)*(E4)</f>
        <v>17.2</v>
      </c>
      <c r="F6" s="140">
        <f t="shared" ref="F6:G6" si="0">(F3+1)*(F4+1)</f>
        <v>27.280000000000005</v>
      </c>
      <c r="G6" s="140">
        <f t="shared" si="0"/>
        <v>7.839999999999999</v>
      </c>
      <c r="H6" s="178">
        <f>SUM(C6:G6)*0.5</f>
        <v>72.070000000000007</v>
      </c>
    </row>
    <row r="7" spans="2:8">
      <c r="B7" s="139" t="s">
        <v>65</v>
      </c>
      <c r="C7" s="140">
        <v>0</v>
      </c>
      <c r="D7" s="140">
        <v>0</v>
      </c>
      <c r="E7" s="140">
        <v>0</v>
      </c>
      <c r="F7" s="140">
        <v>0</v>
      </c>
      <c r="G7" s="140">
        <v>0</v>
      </c>
    </row>
    <row r="8" spans="2:8">
      <c r="B8" s="138" t="s">
        <v>66</v>
      </c>
      <c r="C8" s="140">
        <v>0</v>
      </c>
      <c r="D8" s="140">
        <v>0</v>
      </c>
      <c r="E8" s="140">
        <v>5</v>
      </c>
      <c r="F8" s="140">
        <v>0</v>
      </c>
      <c r="G8" s="140">
        <v>0</v>
      </c>
    </row>
    <row r="9" spans="2:8">
      <c r="B9" s="138" t="s">
        <v>67</v>
      </c>
      <c r="C9" s="140">
        <f>((C3+C4)*2)*0.6</f>
        <v>17.639999999999997</v>
      </c>
      <c r="D9" s="140">
        <f>((D3+D4)*2)*0.6</f>
        <v>11.88</v>
      </c>
      <c r="E9" s="140">
        <f>1*4</f>
        <v>4</v>
      </c>
      <c r="F9" s="140">
        <f>((F3+F4)*2)*F5</f>
        <v>37.840000000000003</v>
      </c>
      <c r="G9" s="140">
        <f>((G3+G4)*2)*G5</f>
        <v>18</v>
      </c>
    </row>
    <row r="10" spans="2:8">
      <c r="B10" s="138" t="s">
        <v>68</v>
      </c>
      <c r="C10" s="140">
        <v>0</v>
      </c>
      <c r="D10" s="140">
        <v>0</v>
      </c>
      <c r="E10" s="140">
        <v>0</v>
      </c>
      <c r="F10" s="140">
        <v>0</v>
      </c>
      <c r="G10" s="140">
        <v>0</v>
      </c>
    </row>
    <row r="11" spans="2:8">
      <c r="B11" s="138" t="s">
        <v>79</v>
      </c>
      <c r="C11" s="140">
        <v>0</v>
      </c>
      <c r="D11" s="140">
        <v>0</v>
      </c>
      <c r="E11" s="140">
        <v>0</v>
      </c>
      <c r="F11" s="140">
        <v>0</v>
      </c>
      <c r="G11" s="140">
        <v>0</v>
      </c>
    </row>
    <row r="12" spans="2:8">
      <c r="B12" s="138" t="s">
        <v>80</v>
      </c>
      <c r="C12" s="140">
        <v>0</v>
      </c>
      <c r="D12" s="140">
        <v>0</v>
      </c>
      <c r="E12" s="140">
        <v>0</v>
      </c>
      <c r="F12" s="140">
        <v>0</v>
      </c>
      <c r="G12" s="140">
        <v>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95"/>
  <sheetViews>
    <sheetView zoomScaleNormal="100" workbookViewId="0">
      <selection activeCell="B22" sqref="B22"/>
    </sheetView>
  </sheetViews>
  <sheetFormatPr defaultColWidth="8.85546875" defaultRowHeight="15"/>
  <cols>
    <col min="1" max="1" width="11.7109375" style="198" bestFit="1" customWidth="1"/>
    <col min="2" max="2" width="57.85546875" style="213" customWidth="1"/>
    <col min="3" max="3" width="8.85546875" style="173" customWidth="1"/>
    <col min="4" max="4" width="10.140625" style="214" customWidth="1"/>
    <col min="5" max="5" width="12.5703125" style="214" customWidth="1"/>
    <col min="6" max="6" width="12.7109375" style="214" customWidth="1"/>
    <col min="7" max="7" width="0.28515625" style="172" customWidth="1"/>
    <col min="8" max="8" width="16.140625" style="172" customWidth="1"/>
    <col min="9" max="16384" width="8.85546875" style="172"/>
  </cols>
  <sheetData>
    <row r="1" spans="1:8" customFormat="1" ht="16.5">
      <c r="A1" s="198"/>
      <c r="B1" s="247" t="s">
        <v>272</v>
      </c>
      <c r="C1" s="247"/>
      <c r="D1" s="247"/>
      <c r="E1" s="247"/>
      <c r="F1" s="247"/>
      <c r="G1" s="172"/>
      <c r="H1" s="172"/>
    </row>
    <row r="2" spans="1:8" customFormat="1" ht="16.5">
      <c r="A2" s="247" t="s">
        <v>271</v>
      </c>
      <c r="B2" s="247"/>
      <c r="C2" s="247"/>
      <c r="D2" s="247"/>
      <c r="E2" s="247"/>
      <c r="F2" s="247"/>
      <c r="G2" s="172"/>
      <c r="H2" s="172"/>
    </row>
    <row r="3" spans="1:8" customFormat="1">
      <c r="A3" s="248" t="s">
        <v>8283</v>
      </c>
      <c r="B3" s="248"/>
      <c r="C3" s="248"/>
      <c r="D3" s="248"/>
      <c r="E3" s="248"/>
      <c r="F3" s="248"/>
      <c r="G3" s="172"/>
      <c r="H3" s="172"/>
    </row>
    <row r="4" spans="1:8" customFormat="1" ht="15.75">
      <c r="A4" s="249" t="s">
        <v>8282</v>
      </c>
      <c r="B4" s="249"/>
      <c r="C4" s="249"/>
      <c r="D4" s="249"/>
      <c r="E4" s="249"/>
      <c r="F4" s="249"/>
      <c r="G4" s="172"/>
      <c r="H4" s="172"/>
    </row>
    <row r="5" spans="1:8" customFormat="1">
      <c r="A5" s="192"/>
      <c r="D5" s="195"/>
      <c r="E5" s="6"/>
      <c r="F5" s="197" t="s">
        <v>8299</v>
      </c>
      <c r="G5" s="172"/>
      <c r="H5" s="172"/>
    </row>
    <row r="6" spans="1:8" customFormat="1">
      <c r="A6" s="192"/>
      <c r="B6" s="191"/>
      <c r="C6" s="196"/>
      <c r="D6" s="195"/>
      <c r="E6" s="194" t="s">
        <v>270</v>
      </c>
      <c r="F6" s="193" t="s">
        <v>8300</v>
      </c>
      <c r="G6" s="172"/>
      <c r="H6" s="172"/>
    </row>
    <row r="7" spans="1:8" customFormat="1">
      <c r="A7" s="192"/>
      <c r="B7" s="191"/>
      <c r="C7" s="190" t="s">
        <v>8281</v>
      </c>
      <c r="D7" s="188">
        <v>0</v>
      </c>
      <c r="E7" s="189" t="s">
        <v>8280</v>
      </c>
      <c r="F7" s="188">
        <v>1.2823</v>
      </c>
      <c r="G7" s="172"/>
      <c r="H7" s="172"/>
    </row>
    <row r="8" spans="1:8" s="173" customFormat="1">
      <c r="A8" s="187" t="s">
        <v>269</v>
      </c>
      <c r="B8" s="186" t="s">
        <v>8279</v>
      </c>
      <c r="C8" s="185" t="s">
        <v>2</v>
      </c>
      <c r="D8" s="184" t="s">
        <v>8278</v>
      </c>
      <c r="E8" s="184" t="s">
        <v>8277</v>
      </c>
      <c r="F8" s="184" t="s">
        <v>8276</v>
      </c>
    </row>
    <row r="9" spans="1:8">
      <c r="A9" s="210" t="s">
        <v>8275</v>
      </c>
      <c r="B9" s="211" t="s">
        <v>8274</v>
      </c>
      <c r="C9" s="180"/>
      <c r="D9" s="212"/>
      <c r="E9" s="212"/>
      <c r="F9" s="212"/>
    </row>
    <row r="10" spans="1:8">
      <c r="A10" s="183" t="s">
        <v>8273</v>
      </c>
      <c r="B10" s="182" t="s">
        <v>8272</v>
      </c>
      <c r="C10" s="179"/>
      <c r="D10" s="181"/>
      <c r="E10" s="181"/>
      <c r="F10" s="181"/>
    </row>
    <row r="11" spans="1:8" ht="45">
      <c r="A11" s="183" t="s">
        <v>8271</v>
      </c>
      <c r="B11" s="182" t="s">
        <v>8270</v>
      </c>
      <c r="C11" s="179" t="s">
        <v>108</v>
      </c>
      <c r="D11" s="181"/>
      <c r="E11" s="181">
        <v>7204.93</v>
      </c>
      <c r="F11" s="181">
        <v>7204.93</v>
      </c>
      <c r="G11" s="172">
        <v>15</v>
      </c>
    </row>
    <row r="12" spans="1:8" ht="45">
      <c r="A12" s="183" t="s">
        <v>8269</v>
      </c>
      <c r="B12" s="182" t="s">
        <v>8268</v>
      </c>
      <c r="C12" s="179" t="s">
        <v>108</v>
      </c>
      <c r="D12" s="181"/>
      <c r="E12" s="181">
        <v>9581.15</v>
      </c>
      <c r="F12" s="181">
        <v>9581.15</v>
      </c>
      <c r="G12" s="172">
        <v>15</v>
      </c>
    </row>
    <row r="13" spans="1:8" ht="45">
      <c r="A13" s="183" t="s">
        <v>8267</v>
      </c>
      <c r="B13" s="182" t="s">
        <v>8266</v>
      </c>
      <c r="C13" s="179" t="s">
        <v>108</v>
      </c>
      <c r="D13" s="181"/>
      <c r="E13" s="181">
        <v>16366.75</v>
      </c>
      <c r="F13" s="181">
        <v>16366.75</v>
      </c>
      <c r="G13" s="172">
        <v>15</v>
      </c>
    </row>
    <row r="14" spans="1:8" ht="45">
      <c r="A14" s="183" t="s">
        <v>8265</v>
      </c>
      <c r="B14" s="182" t="s">
        <v>8264</v>
      </c>
      <c r="C14" s="179" t="s">
        <v>108</v>
      </c>
      <c r="D14" s="181"/>
      <c r="E14" s="181">
        <v>22440.73</v>
      </c>
      <c r="F14" s="181">
        <v>22440.73</v>
      </c>
      <c r="G14" s="172">
        <v>15</v>
      </c>
    </row>
    <row r="15" spans="1:8" ht="45">
      <c r="A15" s="183" t="s">
        <v>8263</v>
      </c>
      <c r="B15" s="182" t="s">
        <v>8262</v>
      </c>
      <c r="C15" s="179" t="s">
        <v>108</v>
      </c>
      <c r="D15" s="181"/>
      <c r="E15" s="181">
        <v>26151.21</v>
      </c>
      <c r="F15" s="181">
        <v>26151.21</v>
      </c>
      <c r="G15" s="172">
        <v>15</v>
      </c>
    </row>
    <row r="16" spans="1:8">
      <c r="A16" s="183" t="s">
        <v>8261</v>
      </c>
      <c r="B16" s="182" t="s">
        <v>8260</v>
      </c>
      <c r="C16" s="179"/>
      <c r="D16" s="181"/>
      <c r="E16" s="181"/>
      <c r="F16" s="181"/>
    </row>
    <row r="17" spans="1:7" ht="45">
      <c r="A17" s="183" t="s">
        <v>8259</v>
      </c>
      <c r="B17" s="182" t="s">
        <v>8258</v>
      </c>
      <c r="C17" s="179" t="s">
        <v>108</v>
      </c>
      <c r="D17" s="181"/>
      <c r="E17" s="181">
        <v>9202.36</v>
      </c>
      <c r="F17" s="181">
        <v>9202.36</v>
      </c>
      <c r="G17" s="172">
        <v>15</v>
      </c>
    </row>
    <row r="18" spans="1:7" ht="60">
      <c r="A18" s="183" t="s">
        <v>8257</v>
      </c>
      <c r="B18" s="182" t="s">
        <v>8256</v>
      </c>
      <c r="C18" s="179" t="s">
        <v>108</v>
      </c>
      <c r="D18" s="181"/>
      <c r="E18" s="181">
        <v>15587.22</v>
      </c>
      <c r="F18" s="181">
        <v>15587.22</v>
      </c>
      <c r="G18" s="172">
        <v>15</v>
      </c>
    </row>
    <row r="19" spans="1:7" ht="45">
      <c r="A19" s="183" t="s">
        <v>8255</v>
      </c>
      <c r="B19" s="182" t="s">
        <v>8254</v>
      </c>
      <c r="C19" s="179" t="s">
        <v>108</v>
      </c>
      <c r="D19" s="181"/>
      <c r="E19" s="181">
        <v>21092.240000000002</v>
      </c>
      <c r="F19" s="181">
        <v>21092.240000000002</v>
      </c>
      <c r="G19" s="172">
        <v>15</v>
      </c>
    </row>
    <row r="20" spans="1:7" ht="45">
      <c r="A20" s="183" t="s">
        <v>8253</v>
      </c>
      <c r="B20" s="182" t="s">
        <v>8252</v>
      </c>
      <c r="C20" s="179" t="s">
        <v>108</v>
      </c>
      <c r="D20" s="181"/>
      <c r="E20" s="181">
        <v>28055</v>
      </c>
      <c r="F20" s="181">
        <v>28055</v>
      </c>
      <c r="G20" s="172">
        <v>15</v>
      </c>
    </row>
    <row r="21" spans="1:7">
      <c r="A21" s="183" t="s">
        <v>8251</v>
      </c>
      <c r="B21" s="182" t="s">
        <v>8250</v>
      </c>
      <c r="C21" s="179"/>
      <c r="D21" s="181"/>
      <c r="E21" s="181"/>
      <c r="F21" s="181"/>
    </row>
    <row r="22" spans="1:7">
      <c r="A22" s="183" t="s">
        <v>8249</v>
      </c>
      <c r="B22" s="182" t="s">
        <v>8248</v>
      </c>
      <c r="C22" s="179" t="s">
        <v>108</v>
      </c>
      <c r="D22" s="181"/>
      <c r="E22" s="181">
        <v>3624.6</v>
      </c>
      <c r="F22" s="181">
        <v>3624.6</v>
      </c>
      <c r="G22" s="172">
        <v>15</v>
      </c>
    </row>
    <row r="23" spans="1:7">
      <c r="A23" s="183" t="s">
        <v>8247</v>
      </c>
      <c r="B23" s="182" t="s">
        <v>8246</v>
      </c>
      <c r="C23" s="179" t="s">
        <v>108</v>
      </c>
      <c r="D23" s="181"/>
      <c r="E23" s="181">
        <v>4900.1400000000003</v>
      </c>
      <c r="F23" s="181">
        <v>4900.1400000000003</v>
      </c>
      <c r="G23" s="172">
        <v>15</v>
      </c>
    </row>
    <row r="24" spans="1:7">
      <c r="A24" s="183" t="s">
        <v>8245</v>
      </c>
      <c r="B24" s="182" t="s">
        <v>8244</v>
      </c>
      <c r="C24" s="179" t="s">
        <v>108</v>
      </c>
      <c r="D24" s="181"/>
      <c r="E24" s="181">
        <v>2658.26</v>
      </c>
      <c r="F24" s="181">
        <v>2658.26</v>
      </c>
      <c r="G24" s="172">
        <v>15</v>
      </c>
    </row>
    <row r="25" spans="1:7">
      <c r="A25" s="183" t="s">
        <v>8243</v>
      </c>
      <c r="B25" s="182" t="s">
        <v>8242</v>
      </c>
      <c r="C25" s="179" t="s">
        <v>108</v>
      </c>
      <c r="D25" s="181"/>
      <c r="E25" s="181">
        <v>3637.02</v>
      </c>
      <c r="F25" s="181">
        <v>3637.02</v>
      </c>
      <c r="G25" s="172">
        <v>15</v>
      </c>
    </row>
    <row r="26" spans="1:7">
      <c r="A26" s="183" t="s">
        <v>8241</v>
      </c>
      <c r="B26" s="182" t="s">
        <v>8240</v>
      </c>
      <c r="C26" s="179" t="s">
        <v>108</v>
      </c>
      <c r="D26" s="181"/>
      <c r="E26" s="181">
        <v>1141.18</v>
      </c>
      <c r="F26" s="181">
        <v>1141.18</v>
      </c>
      <c r="G26" s="172">
        <v>15</v>
      </c>
    </row>
    <row r="27" spans="1:7">
      <c r="A27" s="183" t="s">
        <v>8239</v>
      </c>
      <c r="B27" s="182" t="s">
        <v>8238</v>
      </c>
      <c r="C27" s="179" t="s">
        <v>108</v>
      </c>
      <c r="D27" s="181"/>
      <c r="E27" s="181">
        <v>1519.09</v>
      </c>
      <c r="F27" s="181">
        <v>1519.09</v>
      </c>
      <c r="G27" s="172">
        <v>15</v>
      </c>
    </row>
    <row r="28" spans="1:7">
      <c r="A28" s="183" t="s">
        <v>8237</v>
      </c>
      <c r="B28" s="182" t="s">
        <v>8236</v>
      </c>
      <c r="C28" s="179" t="s">
        <v>108</v>
      </c>
      <c r="D28" s="181"/>
      <c r="E28" s="181">
        <v>1267.26</v>
      </c>
      <c r="F28" s="181">
        <v>1267.26</v>
      </c>
      <c r="G28" s="172">
        <v>15</v>
      </c>
    </row>
    <row r="29" spans="1:7">
      <c r="A29" s="183" t="s">
        <v>8235</v>
      </c>
      <c r="B29" s="182" t="s">
        <v>8234</v>
      </c>
      <c r="C29" s="179" t="s">
        <v>108</v>
      </c>
      <c r="D29" s="181"/>
      <c r="E29" s="181">
        <v>1757.15</v>
      </c>
      <c r="F29" s="181">
        <v>1757.15</v>
      </c>
      <c r="G29" s="172">
        <v>15</v>
      </c>
    </row>
    <row r="30" spans="1:7">
      <c r="A30" s="183" t="s">
        <v>8233</v>
      </c>
      <c r="B30" s="182" t="s">
        <v>8232</v>
      </c>
      <c r="C30" s="179" t="s">
        <v>108</v>
      </c>
      <c r="D30" s="181"/>
      <c r="E30" s="181">
        <v>2439.23</v>
      </c>
      <c r="F30" s="181">
        <v>2439.23</v>
      </c>
      <c r="G30" s="172">
        <v>15</v>
      </c>
    </row>
    <row r="31" spans="1:7">
      <c r="A31" s="183" t="s">
        <v>8231</v>
      </c>
      <c r="B31" s="182" t="s">
        <v>8230</v>
      </c>
      <c r="C31" s="179" t="s">
        <v>108</v>
      </c>
      <c r="D31" s="181"/>
      <c r="E31" s="181">
        <v>3324.97</v>
      </c>
      <c r="F31" s="181">
        <v>3324.97</v>
      </c>
      <c r="G31" s="172">
        <v>15</v>
      </c>
    </row>
    <row r="32" spans="1:7">
      <c r="A32" s="183" t="s">
        <v>8229</v>
      </c>
      <c r="B32" s="182" t="s">
        <v>8228</v>
      </c>
      <c r="C32" s="179" t="s">
        <v>108</v>
      </c>
      <c r="D32" s="181"/>
      <c r="E32" s="181">
        <v>2105.98</v>
      </c>
      <c r="F32" s="181">
        <v>2105.98</v>
      </c>
      <c r="G32" s="172">
        <v>15</v>
      </c>
    </row>
    <row r="33" spans="1:7">
      <c r="A33" s="183" t="s">
        <v>8227</v>
      </c>
      <c r="B33" s="182" t="s">
        <v>8226</v>
      </c>
      <c r="C33" s="179" t="s">
        <v>108</v>
      </c>
      <c r="D33" s="181"/>
      <c r="E33" s="181">
        <v>2722.06</v>
      </c>
      <c r="F33" s="181">
        <v>2722.06</v>
      </c>
      <c r="G33" s="172">
        <v>15</v>
      </c>
    </row>
    <row r="34" spans="1:7">
      <c r="A34" s="183" t="s">
        <v>8225</v>
      </c>
      <c r="B34" s="182" t="s">
        <v>8224</v>
      </c>
      <c r="C34" s="179"/>
      <c r="D34" s="181"/>
      <c r="E34" s="181"/>
      <c r="F34" s="181"/>
    </row>
    <row r="35" spans="1:7" ht="30">
      <c r="A35" s="183" t="s">
        <v>8223</v>
      </c>
      <c r="B35" s="182" t="s">
        <v>8222</v>
      </c>
      <c r="C35" s="179" t="s">
        <v>193</v>
      </c>
      <c r="D35" s="181">
        <v>1150.83</v>
      </c>
      <c r="E35" s="181"/>
      <c r="F35" s="181">
        <v>1150.83</v>
      </c>
      <c r="G35" s="172">
        <v>15</v>
      </c>
    </row>
    <row r="36" spans="1:7" ht="30">
      <c r="A36" s="183" t="s">
        <v>8221</v>
      </c>
      <c r="B36" s="182" t="s">
        <v>8220</v>
      </c>
      <c r="C36" s="179" t="s">
        <v>112</v>
      </c>
      <c r="D36" s="181">
        <v>7.0000000000000007E-2</v>
      </c>
      <c r="E36" s="181">
        <v>0.18</v>
      </c>
      <c r="F36" s="181">
        <v>0.25</v>
      </c>
      <c r="G36" s="172">
        <v>15</v>
      </c>
    </row>
    <row r="37" spans="1:7" ht="45">
      <c r="A37" s="183" t="s">
        <v>8219</v>
      </c>
      <c r="B37" s="182" t="s">
        <v>8218</v>
      </c>
      <c r="C37" s="179" t="s">
        <v>112</v>
      </c>
      <c r="D37" s="181">
        <v>0.41</v>
      </c>
      <c r="E37" s="181">
        <v>0.59</v>
      </c>
      <c r="F37" s="181">
        <v>1</v>
      </c>
      <c r="G37" s="172">
        <v>15</v>
      </c>
    </row>
    <row r="38" spans="1:7" ht="45">
      <c r="A38" s="183" t="s">
        <v>8217</v>
      </c>
      <c r="B38" s="182" t="s">
        <v>8216</v>
      </c>
      <c r="C38" s="179" t="s">
        <v>112</v>
      </c>
      <c r="D38" s="181">
        <v>0.32</v>
      </c>
      <c r="E38" s="181">
        <v>0.46</v>
      </c>
      <c r="F38" s="181">
        <v>0.78</v>
      </c>
      <c r="G38" s="172">
        <v>15</v>
      </c>
    </row>
    <row r="39" spans="1:7" ht="45">
      <c r="A39" s="183" t="s">
        <v>8215</v>
      </c>
      <c r="B39" s="182" t="s">
        <v>8214</v>
      </c>
      <c r="C39" s="179" t="s">
        <v>112</v>
      </c>
      <c r="D39" s="181">
        <v>0.27</v>
      </c>
      <c r="E39" s="181">
        <v>0.37</v>
      </c>
      <c r="F39" s="181">
        <v>0.64</v>
      </c>
      <c r="G39" s="172">
        <v>15</v>
      </c>
    </row>
    <row r="40" spans="1:7" ht="30">
      <c r="A40" s="183" t="s">
        <v>8213</v>
      </c>
      <c r="B40" s="182" t="s">
        <v>8212</v>
      </c>
      <c r="C40" s="179" t="s">
        <v>112</v>
      </c>
      <c r="D40" s="181">
        <v>0.37</v>
      </c>
      <c r="E40" s="181">
        <v>0.51</v>
      </c>
      <c r="F40" s="181">
        <v>0.88</v>
      </c>
      <c r="G40" s="172">
        <v>15</v>
      </c>
    </row>
    <row r="41" spans="1:7" ht="30">
      <c r="A41" s="183" t="s">
        <v>8211</v>
      </c>
      <c r="B41" s="182" t="s">
        <v>8210</v>
      </c>
      <c r="C41" s="179" t="s">
        <v>112</v>
      </c>
      <c r="D41" s="181">
        <v>0.17</v>
      </c>
      <c r="E41" s="181">
        <v>0.56999999999999995</v>
      </c>
      <c r="F41" s="181">
        <v>0.74</v>
      </c>
      <c r="G41" s="172">
        <v>15</v>
      </c>
    </row>
    <row r="42" spans="1:7" ht="30">
      <c r="A42" s="183" t="s">
        <v>8209</v>
      </c>
      <c r="B42" s="182" t="s">
        <v>8208</v>
      </c>
      <c r="C42" s="179" t="s">
        <v>112</v>
      </c>
      <c r="D42" s="181">
        <v>0.23</v>
      </c>
      <c r="E42" s="181">
        <v>0.32</v>
      </c>
      <c r="F42" s="181">
        <v>0.55000000000000004</v>
      </c>
      <c r="G42" s="172">
        <v>15</v>
      </c>
    </row>
    <row r="43" spans="1:7" ht="30">
      <c r="A43" s="183" t="s">
        <v>8207</v>
      </c>
      <c r="B43" s="182" t="s">
        <v>8206</v>
      </c>
      <c r="C43" s="179" t="s">
        <v>112</v>
      </c>
      <c r="D43" s="181">
        <v>0.32</v>
      </c>
      <c r="E43" s="181">
        <v>0.46</v>
      </c>
      <c r="F43" s="181">
        <v>0.78</v>
      </c>
      <c r="G43" s="172">
        <v>15</v>
      </c>
    </row>
    <row r="44" spans="1:7" ht="30">
      <c r="A44" s="183" t="s">
        <v>8205</v>
      </c>
      <c r="B44" s="182" t="s">
        <v>8204</v>
      </c>
      <c r="C44" s="179" t="s">
        <v>112</v>
      </c>
      <c r="D44" s="181">
        <v>0.28000000000000003</v>
      </c>
      <c r="E44" s="181">
        <v>0.4</v>
      </c>
      <c r="F44" s="181">
        <v>0.68</v>
      </c>
      <c r="G44" s="172">
        <v>15</v>
      </c>
    </row>
    <row r="45" spans="1:7" ht="30">
      <c r="A45" s="183" t="s">
        <v>8203</v>
      </c>
      <c r="B45" s="182" t="s">
        <v>8202</v>
      </c>
      <c r="C45" s="179" t="s">
        <v>112</v>
      </c>
      <c r="D45" s="181">
        <v>0.27</v>
      </c>
      <c r="E45" s="181">
        <v>0.38</v>
      </c>
      <c r="F45" s="181">
        <v>0.65</v>
      </c>
      <c r="G45" s="172">
        <v>15</v>
      </c>
    </row>
    <row r="46" spans="1:7" ht="45">
      <c r="A46" s="183" t="s">
        <v>8201</v>
      </c>
      <c r="B46" s="182" t="s">
        <v>8200</v>
      </c>
      <c r="C46" s="179" t="s">
        <v>112</v>
      </c>
      <c r="D46" s="181">
        <v>0.45</v>
      </c>
      <c r="E46" s="181">
        <v>0.63</v>
      </c>
      <c r="F46" s="181">
        <v>1.08</v>
      </c>
      <c r="G46" s="172">
        <v>15</v>
      </c>
    </row>
    <row r="47" spans="1:7" ht="45">
      <c r="A47" s="183" t="s">
        <v>8199</v>
      </c>
      <c r="B47" s="182" t="s">
        <v>8198</v>
      </c>
      <c r="C47" s="179" t="s">
        <v>112</v>
      </c>
      <c r="D47" s="181">
        <v>0.36</v>
      </c>
      <c r="E47" s="181">
        <v>0.5</v>
      </c>
      <c r="F47" s="181">
        <v>0.86</v>
      </c>
      <c r="G47" s="172">
        <v>15</v>
      </c>
    </row>
    <row r="48" spans="1:7" ht="45">
      <c r="A48" s="183" t="s">
        <v>8197</v>
      </c>
      <c r="B48" s="182" t="s">
        <v>8196</v>
      </c>
      <c r="C48" s="179" t="s">
        <v>112</v>
      </c>
      <c r="D48" s="181">
        <v>0.28000000000000003</v>
      </c>
      <c r="E48" s="181">
        <v>0.4</v>
      </c>
      <c r="F48" s="181">
        <v>0.68</v>
      </c>
      <c r="G48" s="172">
        <v>15</v>
      </c>
    </row>
    <row r="49" spans="1:7" ht="30">
      <c r="A49" s="183" t="s">
        <v>8195</v>
      </c>
      <c r="B49" s="182" t="s">
        <v>8194</v>
      </c>
      <c r="C49" s="179" t="s">
        <v>112</v>
      </c>
      <c r="D49" s="181">
        <v>0.37</v>
      </c>
      <c r="E49" s="181">
        <v>0.53</v>
      </c>
      <c r="F49" s="181">
        <v>0.9</v>
      </c>
      <c r="G49" s="172">
        <v>15</v>
      </c>
    </row>
    <row r="50" spans="1:7" ht="30">
      <c r="A50" s="183" t="s">
        <v>8193</v>
      </c>
      <c r="B50" s="182" t="s">
        <v>8192</v>
      </c>
      <c r="C50" s="179" t="s">
        <v>112</v>
      </c>
      <c r="D50" s="181">
        <v>0.31</v>
      </c>
      <c r="E50" s="181">
        <v>0.44</v>
      </c>
      <c r="F50" s="181">
        <v>0.75</v>
      </c>
      <c r="G50" s="172">
        <v>15</v>
      </c>
    </row>
    <row r="51" spans="1:7" ht="30">
      <c r="A51" s="183" t="s">
        <v>8191</v>
      </c>
      <c r="B51" s="182" t="s">
        <v>8190</v>
      </c>
      <c r="C51" s="179" t="s">
        <v>112</v>
      </c>
      <c r="D51" s="181">
        <v>0.26</v>
      </c>
      <c r="E51" s="181">
        <v>0.37</v>
      </c>
      <c r="F51" s="181">
        <v>0.63</v>
      </c>
      <c r="G51" s="172">
        <v>15</v>
      </c>
    </row>
    <row r="52" spans="1:7" ht="30">
      <c r="A52" s="183" t="s">
        <v>8189</v>
      </c>
      <c r="B52" s="182" t="s">
        <v>8188</v>
      </c>
      <c r="C52" s="179" t="s">
        <v>112</v>
      </c>
      <c r="D52" s="181">
        <v>0.44</v>
      </c>
      <c r="E52" s="181">
        <v>0.62</v>
      </c>
      <c r="F52" s="181">
        <v>1.06</v>
      </c>
      <c r="G52" s="172">
        <v>15</v>
      </c>
    </row>
    <row r="53" spans="1:7" ht="30">
      <c r="A53" s="183" t="s">
        <v>8187</v>
      </c>
      <c r="B53" s="182" t="s">
        <v>8186</v>
      </c>
      <c r="C53" s="179" t="s">
        <v>112</v>
      </c>
      <c r="D53" s="181">
        <v>0.28999999999999998</v>
      </c>
      <c r="E53" s="181">
        <v>0.41</v>
      </c>
      <c r="F53" s="181">
        <v>0.7</v>
      </c>
      <c r="G53" s="172">
        <v>15</v>
      </c>
    </row>
    <row r="54" spans="1:7" ht="30">
      <c r="A54" s="183" t="s">
        <v>8185</v>
      </c>
      <c r="B54" s="182" t="s">
        <v>8184</v>
      </c>
      <c r="C54" s="179" t="s">
        <v>112</v>
      </c>
      <c r="D54" s="181">
        <v>0.18</v>
      </c>
      <c r="E54" s="181">
        <v>0.44</v>
      </c>
      <c r="F54" s="181">
        <v>0.62</v>
      </c>
      <c r="G54" s="172">
        <v>15</v>
      </c>
    </row>
    <row r="55" spans="1:7" ht="30">
      <c r="A55" s="183" t="s">
        <v>8183</v>
      </c>
      <c r="B55" s="182" t="s">
        <v>8182</v>
      </c>
      <c r="C55" s="179" t="s">
        <v>112</v>
      </c>
      <c r="D55" s="181">
        <v>0.19</v>
      </c>
      <c r="E55" s="181">
        <v>0.25</v>
      </c>
      <c r="F55" s="181">
        <v>0.44</v>
      </c>
      <c r="G55" s="172">
        <v>15</v>
      </c>
    </row>
    <row r="56" spans="1:7" ht="30">
      <c r="A56" s="183" t="s">
        <v>8181</v>
      </c>
      <c r="B56" s="182" t="s">
        <v>8180</v>
      </c>
      <c r="C56" s="179" t="s">
        <v>112</v>
      </c>
      <c r="D56" s="181">
        <v>0.14000000000000001</v>
      </c>
      <c r="E56" s="181">
        <v>0.2</v>
      </c>
      <c r="F56" s="181">
        <v>0.34</v>
      </c>
      <c r="G56" s="172">
        <v>15</v>
      </c>
    </row>
    <row r="57" spans="1:7" ht="30">
      <c r="A57" s="183" t="s">
        <v>8179</v>
      </c>
      <c r="B57" s="182" t="s">
        <v>8178</v>
      </c>
      <c r="C57" s="179" t="s">
        <v>112</v>
      </c>
      <c r="D57" s="181">
        <v>0.1</v>
      </c>
      <c r="E57" s="181">
        <v>0.14000000000000001</v>
      </c>
      <c r="F57" s="181">
        <v>0.24</v>
      </c>
      <c r="G57" s="172">
        <v>15</v>
      </c>
    </row>
    <row r="58" spans="1:7" ht="30">
      <c r="A58" s="183" t="s">
        <v>8177</v>
      </c>
      <c r="B58" s="182" t="s">
        <v>8176</v>
      </c>
      <c r="C58" s="179" t="s">
        <v>112</v>
      </c>
      <c r="D58" s="181">
        <v>0.09</v>
      </c>
      <c r="E58" s="181">
        <v>0.12</v>
      </c>
      <c r="F58" s="181">
        <v>0.21</v>
      </c>
      <c r="G58" s="172">
        <v>15</v>
      </c>
    </row>
    <row r="59" spans="1:7" ht="30">
      <c r="A59" s="183" t="s">
        <v>8175</v>
      </c>
      <c r="B59" s="182" t="s">
        <v>8174</v>
      </c>
      <c r="C59" s="179" t="s">
        <v>318</v>
      </c>
      <c r="D59" s="181">
        <v>603.66999999999996</v>
      </c>
      <c r="E59" s="181">
        <v>752.76</v>
      </c>
      <c r="F59" s="181">
        <v>1356.43</v>
      </c>
      <c r="G59" s="172">
        <v>15</v>
      </c>
    </row>
    <row r="60" spans="1:7" ht="30">
      <c r="A60" s="183" t="s">
        <v>8173</v>
      </c>
      <c r="B60" s="182" t="s">
        <v>8172</v>
      </c>
      <c r="C60" s="179" t="s">
        <v>108</v>
      </c>
      <c r="D60" s="181">
        <v>711.95</v>
      </c>
      <c r="E60" s="181">
        <v>514.39</v>
      </c>
      <c r="F60" s="181">
        <v>1226.3399999999999</v>
      </c>
      <c r="G60" s="172">
        <v>15</v>
      </c>
    </row>
    <row r="61" spans="1:7">
      <c r="A61" s="183" t="s">
        <v>8171</v>
      </c>
      <c r="B61" s="182" t="s">
        <v>8170</v>
      </c>
      <c r="C61" s="179"/>
      <c r="D61" s="181"/>
      <c r="E61" s="181"/>
      <c r="F61" s="181"/>
    </row>
    <row r="62" spans="1:7" ht="30">
      <c r="A62" s="183" t="s">
        <v>8169</v>
      </c>
      <c r="B62" s="182" t="s">
        <v>261</v>
      </c>
      <c r="C62" s="179" t="s">
        <v>193</v>
      </c>
      <c r="D62" s="181">
        <v>1342.33</v>
      </c>
      <c r="E62" s="181"/>
      <c r="F62" s="181">
        <v>1342.33</v>
      </c>
      <c r="G62" s="172">
        <v>15</v>
      </c>
    </row>
    <row r="63" spans="1:7" ht="30">
      <c r="A63" s="183" t="s">
        <v>8168</v>
      </c>
      <c r="B63" s="182" t="s">
        <v>262</v>
      </c>
      <c r="C63" s="179" t="s">
        <v>193</v>
      </c>
      <c r="D63" s="181">
        <v>6995.32</v>
      </c>
      <c r="E63" s="181"/>
      <c r="F63" s="181">
        <v>6995.32</v>
      </c>
      <c r="G63" s="172">
        <v>15</v>
      </c>
    </row>
    <row r="64" spans="1:7">
      <c r="A64" s="183" t="s">
        <v>8167</v>
      </c>
      <c r="B64" s="182" t="s">
        <v>8166</v>
      </c>
      <c r="C64" s="179" t="s">
        <v>118</v>
      </c>
      <c r="D64" s="181">
        <v>104.58</v>
      </c>
      <c r="E64" s="181"/>
      <c r="F64" s="181">
        <v>104.58</v>
      </c>
      <c r="G64" s="172">
        <v>15</v>
      </c>
    </row>
    <row r="65" spans="1:7">
      <c r="A65" s="183" t="s">
        <v>8165</v>
      </c>
      <c r="B65" s="182" t="s">
        <v>8164</v>
      </c>
      <c r="C65" s="179" t="s">
        <v>118</v>
      </c>
      <c r="D65" s="181">
        <v>91.32</v>
      </c>
      <c r="E65" s="181"/>
      <c r="F65" s="181">
        <v>91.32</v>
      </c>
      <c r="G65" s="172">
        <v>15</v>
      </c>
    </row>
    <row r="66" spans="1:7">
      <c r="A66" s="183" t="s">
        <v>8163</v>
      </c>
      <c r="B66" s="182" t="s">
        <v>8162</v>
      </c>
      <c r="C66" s="179" t="s">
        <v>118</v>
      </c>
      <c r="D66" s="181">
        <v>412.79</v>
      </c>
      <c r="E66" s="181"/>
      <c r="F66" s="181">
        <v>412.79</v>
      </c>
      <c r="G66" s="172">
        <v>15</v>
      </c>
    </row>
    <row r="67" spans="1:7">
      <c r="A67" s="183" t="s">
        <v>8161</v>
      </c>
      <c r="B67" s="182" t="s">
        <v>8160</v>
      </c>
      <c r="C67" s="179" t="s">
        <v>118</v>
      </c>
      <c r="D67" s="181">
        <v>653.01</v>
      </c>
      <c r="E67" s="181"/>
      <c r="F67" s="181">
        <v>653.01</v>
      </c>
      <c r="G67" s="172">
        <v>15</v>
      </c>
    </row>
    <row r="68" spans="1:7" ht="30">
      <c r="A68" s="183" t="s">
        <v>8159</v>
      </c>
      <c r="B68" s="182" t="s">
        <v>8158</v>
      </c>
      <c r="C68" s="179" t="s">
        <v>118</v>
      </c>
      <c r="D68" s="181">
        <v>101.61</v>
      </c>
      <c r="E68" s="181"/>
      <c r="F68" s="181">
        <v>101.61</v>
      </c>
      <c r="G68" s="172">
        <v>15</v>
      </c>
    </row>
    <row r="69" spans="1:7">
      <c r="A69" s="183" t="s">
        <v>8157</v>
      </c>
      <c r="B69" s="182" t="s">
        <v>8156</v>
      </c>
      <c r="C69" s="179"/>
      <c r="D69" s="181"/>
      <c r="E69" s="181"/>
      <c r="F69" s="181"/>
    </row>
    <row r="70" spans="1:7" ht="30">
      <c r="A70" s="183" t="s">
        <v>8155</v>
      </c>
      <c r="B70" s="182" t="s">
        <v>213</v>
      </c>
      <c r="C70" s="179" t="s">
        <v>193</v>
      </c>
      <c r="D70" s="181">
        <v>421.15</v>
      </c>
      <c r="E70" s="181"/>
      <c r="F70" s="181">
        <v>421.15</v>
      </c>
      <c r="G70" s="172">
        <v>15</v>
      </c>
    </row>
    <row r="71" spans="1:7">
      <c r="A71" s="183" t="s">
        <v>8154</v>
      </c>
      <c r="B71" s="182" t="s">
        <v>8153</v>
      </c>
      <c r="C71" s="179" t="s">
        <v>112</v>
      </c>
      <c r="D71" s="181">
        <v>3.09</v>
      </c>
      <c r="E71" s="181">
        <v>6.81</v>
      </c>
      <c r="F71" s="181">
        <v>9.9</v>
      </c>
      <c r="G71" s="172">
        <v>15</v>
      </c>
    </row>
    <row r="72" spans="1:7">
      <c r="A72" s="183" t="s">
        <v>8152</v>
      </c>
      <c r="B72" s="182" t="s">
        <v>8151</v>
      </c>
      <c r="C72" s="179" t="s">
        <v>112</v>
      </c>
      <c r="D72" s="181">
        <v>100.85</v>
      </c>
      <c r="E72" s="181">
        <v>50.35</v>
      </c>
      <c r="F72" s="181">
        <v>151.19999999999999</v>
      </c>
      <c r="G72" s="172">
        <v>15</v>
      </c>
    </row>
    <row r="73" spans="1:7" ht="30">
      <c r="A73" s="183" t="s">
        <v>8150</v>
      </c>
      <c r="B73" s="182" t="s">
        <v>8149</v>
      </c>
      <c r="C73" s="179" t="s">
        <v>112</v>
      </c>
      <c r="D73" s="181">
        <v>22.13</v>
      </c>
      <c r="E73" s="181">
        <v>48.01</v>
      </c>
      <c r="F73" s="181">
        <v>70.14</v>
      </c>
      <c r="G73" s="172">
        <v>15</v>
      </c>
    </row>
    <row r="74" spans="1:7">
      <c r="A74" s="183" t="s">
        <v>8148</v>
      </c>
      <c r="B74" s="182" t="s">
        <v>8147</v>
      </c>
      <c r="C74" s="179" t="s">
        <v>112</v>
      </c>
      <c r="D74" s="181"/>
      <c r="E74" s="181">
        <v>34.07</v>
      </c>
      <c r="F74" s="181">
        <v>34.07</v>
      </c>
      <c r="G74" s="172">
        <v>15</v>
      </c>
    </row>
    <row r="75" spans="1:7">
      <c r="A75" s="183" t="s">
        <v>8146</v>
      </c>
      <c r="B75" s="182" t="s">
        <v>8145</v>
      </c>
      <c r="C75" s="179" t="s">
        <v>118</v>
      </c>
      <c r="D75" s="181">
        <v>1.07</v>
      </c>
      <c r="E75" s="181">
        <v>5.03</v>
      </c>
      <c r="F75" s="181">
        <v>6.1</v>
      </c>
      <c r="G75" s="172">
        <v>15</v>
      </c>
    </row>
    <row r="76" spans="1:7" ht="30">
      <c r="A76" s="183" t="s">
        <v>8144</v>
      </c>
      <c r="B76" s="182" t="s">
        <v>8143</v>
      </c>
      <c r="C76" s="179" t="s">
        <v>111</v>
      </c>
      <c r="D76" s="181"/>
      <c r="E76" s="181">
        <v>514.15</v>
      </c>
      <c r="F76" s="181">
        <v>514.15</v>
      </c>
      <c r="G76" s="172">
        <v>15</v>
      </c>
    </row>
    <row r="77" spans="1:7">
      <c r="A77" s="183" t="s">
        <v>8142</v>
      </c>
      <c r="B77" s="182" t="s">
        <v>8141</v>
      </c>
      <c r="C77" s="179" t="s">
        <v>118</v>
      </c>
      <c r="D77" s="181">
        <v>270.07</v>
      </c>
      <c r="E77" s="181"/>
      <c r="F77" s="181">
        <v>270.07</v>
      </c>
      <c r="G77" s="172">
        <v>15</v>
      </c>
    </row>
    <row r="78" spans="1:7">
      <c r="A78" s="183" t="s">
        <v>8140</v>
      </c>
      <c r="B78" s="182" t="s">
        <v>8139</v>
      </c>
      <c r="C78" s="179" t="s">
        <v>118</v>
      </c>
      <c r="D78" s="181">
        <v>272.39999999999998</v>
      </c>
      <c r="E78" s="181"/>
      <c r="F78" s="181">
        <v>272.39999999999998</v>
      </c>
      <c r="G78" s="172">
        <v>15</v>
      </c>
    </row>
    <row r="79" spans="1:7">
      <c r="A79" s="183" t="s">
        <v>8138</v>
      </c>
      <c r="B79" s="182" t="s">
        <v>8137</v>
      </c>
      <c r="C79" s="179" t="s">
        <v>118</v>
      </c>
      <c r="D79" s="181">
        <v>377.36</v>
      </c>
      <c r="E79" s="181"/>
      <c r="F79" s="181">
        <v>377.36</v>
      </c>
      <c r="G79" s="172">
        <v>15</v>
      </c>
    </row>
    <row r="80" spans="1:7">
      <c r="A80" s="183" t="s">
        <v>8136</v>
      </c>
      <c r="B80" s="182" t="s">
        <v>8135</v>
      </c>
      <c r="C80" s="179" t="s">
        <v>118</v>
      </c>
      <c r="D80" s="181">
        <v>387.85</v>
      </c>
      <c r="E80" s="181"/>
      <c r="F80" s="181">
        <v>387.85</v>
      </c>
      <c r="G80" s="172">
        <v>15</v>
      </c>
    </row>
    <row r="81" spans="1:7" ht="30">
      <c r="A81" s="183" t="s">
        <v>8134</v>
      </c>
      <c r="B81" s="182" t="s">
        <v>8133</v>
      </c>
      <c r="C81" s="179" t="s">
        <v>193</v>
      </c>
      <c r="D81" s="181">
        <v>227.04</v>
      </c>
      <c r="E81" s="181"/>
      <c r="F81" s="181">
        <v>227.04</v>
      </c>
      <c r="G81" s="172">
        <v>15</v>
      </c>
    </row>
    <row r="82" spans="1:7" ht="30">
      <c r="A82" s="183" t="s">
        <v>8132</v>
      </c>
      <c r="B82" s="182" t="s">
        <v>8131</v>
      </c>
      <c r="C82" s="179" t="s">
        <v>108</v>
      </c>
      <c r="D82" s="181">
        <v>13.6</v>
      </c>
      <c r="E82" s="181"/>
      <c r="F82" s="181">
        <v>13.6</v>
      </c>
      <c r="G82" s="172">
        <v>15</v>
      </c>
    </row>
    <row r="83" spans="1:7" ht="30">
      <c r="A83" s="183" t="s">
        <v>8130</v>
      </c>
      <c r="B83" s="182" t="s">
        <v>8129</v>
      </c>
      <c r="C83" s="179" t="s">
        <v>108</v>
      </c>
      <c r="D83" s="181">
        <v>15.81</v>
      </c>
      <c r="E83" s="181"/>
      <c r="F83" s="181">
        <v>15.81</v>
      </c>
      <c r="G83" s="172">
        <v>15</v>
      </c>
    </row>
    <row r="84" spans="1:7" ht="30">
      <c r="A84" s="183" t="s">
        <v>8128</v>
      </c>
      <c r="B84" s="182" t="s">
        <v>8127</v>
      </c>
      <c r="C84" s="179" t="s">
        <v>108</v>
      </c>
      <c r="D84" s="181">
        <v>16.309999999999999</v>
      </c>
      <c r="E84" s="181"/>
      <c r="F84" s="181">
        <v>16.309999999999999</v>
      </c>
      <c r="G84" s="172">
        <v>15</v>
      </c>
    </row>
    <row r="85" spans="1:7" ht="30">
      <c r="A85" s="183" t="s">
        <v>8126</v>
      </c>
      <c r="B85" s="182" t="s">
        <v>8125</v>
      </c>
      <c r="C85" s="179" t="s">
        <v>108</v>
      </c>
      <c r="D85" s="181">
        <v>21.13</v>
      </c>
      <c r="E85" s="181"/>
      <c r="F85" s="181">
        <v>21.13</v>
      </c>
      <c r="G85" s="172">
        <v>15</v>
      </c>
    </row>
    <row r="86" spans="1:7" ht="30">
      <c r="A86" s="183" t="s">
        <v>8124</v>
      </c>
      <c r="B86" s="182" t="s">
        <v>8123</v>
      </c>
      <c r="C86" s="179" t="s">
        <v>108</v>
      </c>
      <c r="D86" s="181">
        <v>21.92</v>
      </c>
      <c r="E86" s="181"/>
      <c r="F86" s="181">
        <v>21.92</v>
      </c>
      <c r="G86" s="172">
        <v>15</v>
      </c>
    </row>
    <row r="87" spans="1:7" ht="30">
      <c r="A87" s="183" t="s">
        <v>8122</v>
      </c>
      <c r="B87" s="182" t="s">
        <v>8121</v>
      </c>
      <c r="C87" s="179" t="s">
        <v>108</v>
      </c>
      <c r="D87" s="181">
        <v>25.63</v>
      </c>
      <c r="E87" s="181"/>
      <c r="F87" s="181">
        <v>25.63</v>
      </c>
      <c r="G87" s="172">
        <v>15</v>
      </c>
    </row>
    <row r="88" spans="1:7" ht="30">
      <c r="A88" s="183" t="s">
        <v>8120</v>
      </c>
      <c r="B88" s="182" t="s">
        <v>8119</v>
      </c>
      <c r="C88" s="179" t="s">
        <v>108</v>
      </c>
      <c r="D88" s="181">
        <v>27.79</v>
      </c>
      <c r="E88" s="181"/>
      <c r="F88" s="181">
        <v>27.79</v>
      </c>
      <c r="G88" s="172">
        <v>15</v>
      </c>
    </row>
    <row r="89" spans="1:7" ht="30">
      <c r="A89" s="183" t="s">
        <v>8118</v>
      </c>
      <c r="B89" s="182" t="s">
        <v>8117</v>
      </c>
      <c r="C89" s="179" t="s">
        <v>108</v>
      </c>
      <c r="D89" s="181">
        <v>27.31</v>
      </c>
      <c r="E89" s="181"/>
      <c r="F89" s="181">
        <v>27.31</v>
      </c>
      <c r="G89" s="172">
        <v>15</v>
      </c>
    </row>
    <row r="90" spans="1:7" ht="30">
      <c r="A90" s="183" t="s">
        <v>8116</v>
      </c>
      <c r="B90" s="182" t="s">
        <v>8115</v>
      </c>
      <c r="C90" s="179" t="s">
        <v>108</v>
      </c>
      <c r="D90" s="181">
        <v>30.14</v>
      </c>
      <c r="E90" s="181"/>
      <c r="F90" s="181">
        <v>30.14</v>
      </c>
      <c r="G90" s="172">
        <v>15</v>
      </c>
    </row>
    <row r="91" spans="1:7" ht="30">
      <c r="A91" s="183" t="s">
        <v>8114</v>
      </c>
      <c r="B91" s="182" t="s">
        <v>8113</v>
      </c>
      <c r="C91" s="179" t="s">
        <v>108</v>
      </c>
      <c r="D91" s="181">
        <v>31.4</v>
      </c>
      <c r="E91" s="181"/>
      <c r="F91" s="181">
        <v>31.4</v>
      </c>
      <c r="G91" s="172">
        <v>15</v>
      </c>
    </row>
    <row r="92" spans="1:7" ht="30">
      <c r="A92" s="183" t="s">
        <v>8112</v>
      </c>
      <c r="B92" s="182" t="s">
        <v>8111</v>
      </c>
      <c r="C92" s="179" t="s">
        <v>108</v>
      </c>
      <c r="D92" s="181">
        <v>37.04</v>
      </c>
      <c r="E92" s="181"/>
      <c r="F92" s="181">
        <v>37.04</v>
      </c>
      <c r="G92" s="172">
        <v>15</v>
      </c>
    </row>
    <row r="93" spans="1:7">
      <c r="A93" s="183" t="s">
        <v>8110</v>
      </c>
      <c r="B93" s="182" t="s">
        <v>8109</v>
      </c>
      <c r="C93" s="179" t="s">
        <v>118</v>
      </c>
      <c r="D93" s="181">
        <v>272.73</v>
      </c>
      <c r="E93" s="181"/>
      <c r="F93" s="181">
        <v>272.73</v>
      </c>
      <c r="G93" s="172">
        <v>15</v>
      </c>
    </row>
    <row r="94" spans="1:7">
      <c r="A94" s="183" t="s">
        <v>8108</v>
      </c>
      <c r="B94" s="182" t="s">
        <v>8107</v>
      </c>
      <c r="C94" s="179" t="s">
        <v>118</v>
      </c>
      <c r="D94" s="181">
        <v>411.12</v>
      </c>
      <c r="E94" s="181"/>
      <c r="F94" s="181">
        <v>411.12</v>
      </c>
      <c r="G94" s="172">
        <v>15</v>
      </c>
    </row>
    <row r="95" spans="1:7">
      <c r="A95" s="183" t="s">
        <v>8106</v>
      </c>
      <c r="B95" s="182" t="s">
        <v>8105</v>
      </c>
      <c r="C95" s="179" t="s">
        <v>118</v>
      </c>
      <c r="D95" s="181">
        <v>416.42</v>
      </c>
      <c r="E95" s="181"/>
      <c r="F95" s="181">
        <v>416.42</v>
      </c>
      <c r="G95" s="172">
        <v>15</v>
      </c>
    </row>
    <row r="96" spans="1:7">
      <c r="A96" s="183" t="s">
        <v>8104</v>
      </c>
      <c r="B96" s="182" t="s">
        <v>8103</v>
      </c>
      <c r="C96" s="179" t="s">
        <v>118</v>
      </c>
      <c r="D96" s="181">
        <v>440.28</v>
      </c>
      <c r="E96" s="181"/>
      <c r="F96" s="181">
        <v>440.28</v>
      </c>
      <c r="G96" s="172">
        <v>15</v>
      </c>
    </row>
    <row r="97" spans="1:7">
      <c r="A97" s="183" t="s">
        <v>8102</v>
      </c>
      <c r="B97" s="182" t="s">
        <v>8101</v>
      </c>
      <c r="C97" s="179" t="s">
        <v>118</v>
      </c>
      <c r="D97" s="181">
        <v>461.56</v>
      </c>
      <c r="E97" s="181"/>
      <c r="F97" s="181">
        <v>461.56</v>
      </c>
      <c r="G97" s="172">
        <v>15</v>
      </c>
    </row>
    <row r="98" spans="1:7">
      <c r="A98" s="183" t="s">
        <v>8100</v>
      </c>
      <c r="B98" s="182" t="s">
        <v>8099</v>
      </c>
      <c r="C98" s="179" t="s">
        <v>118</v>
      </c>
      <c r="D98" s="181">
        <v>591.46</v>
      </c>
      <c r="E98" s="181"/>
      <c r="F98" s="181">
        <v>591.46</v>
      </c>
      <c r="G98" s="172">
        <v>15</v>
      </c>
    </row>
    <row r="99" spans="1:7">
      <c r="A99" s="183" t="s">
        <v>8098</v>
      </c>
      <c r="B99" s="182" t="s">
        <v>8097</v>
      </c>
      <c r="C99" s="179" t="s">
        <v>118</v>
      </c>
      <c r="D99" s="181">
        <v>226.39</v>
      </c>
      <c r="E99" s="181"/>
      <c r="F99" s="181">
        <v>226.39</v>
      </c>
      <c r="G99" s="172">
        <v>15</v>
      </c>
    </row>
    <row r="100" spans="1:7" ht="30">
      <c r="A100" s="183" t="s">
        <v>8096</v>
      </c>
      <c r="B100" s="182" t="s">
        <v>8095</v>
      </c>
      <c r="C100" s="179" t="s">
        <v>193</v>
      </c>
      <c r="D100" s="181">
        <v>1629.92</v>
      </c>
      <c r="E100" s="181">
        <v>4622.41</v>
      </c>
      <c r="F100" s="181">
        <v>6252.33</v>
      </c>
      <c r="G100" s="172">
        <v>15</v>
      </c>
    </row>
    <row r="101" spans="1:7" ht="30">
      <c r="A101" s="183" t="s">
        <v>8094</v>
      </c>
      <c r="B101" s="182" t="s">
        <v>8093</v>
      </c>
      <c r="C101" s="179" t="s">
        <v>112</v>
      </c>
      <c r="D101" s="181">
        <v>7.49</v>
      </c>
      <c r="E101" s="181">
        <v>49.21</v>
      </c>
      <c r="F101" s="181">
        <v>56.7</v>
      </c>
      <c r="G101" s="172">
        <v>15</v>
      </c>
    </row>
    <row r="102" spans="1:7" ht="30">
      <c r="A102" s="183" t="s">
        <v>8092</v>
      </c>
      <c r="B102" s="182" t="s">
        <v>8091</v>
      </c>
      <c r="C102" s="179" t="s">
        <v>112</v>
      </c>
      <c r="D102" s="181">
        <v>163.19</v>
      </c>
      <c r="E102" s="181">
        <v>350.18</v>
      </c>
      <c r="F102" s="181">
        <v>513.37</v>
      </c>
      <c r="G102" s="172">
        <v>15</v>
      </c>
    </row>
    <row r="103" spans="1:7">
      <c r="A103" s="183" t="s">
        <v>8090</v>
      </c>
      <c r="B103" s="182" t="s">
        <v>8089</v>
      </c>
      <c r="C103" s="179"/>
      <c r="D103" s="181"/>
      <c r="E103" s="181"/>
      <c r="F103" s="181"/>
    </row>
    <row r="104" spans="1:7" ht="30">
      <c r="A104" s="183" t="s">
        <v>8088</v>
      </c>
      <c r="B104" s="182" t="s">
        <v>8087</v>
      </c>
      <c r="C104" s="179" t="s">
        <v>108</v>
      </c>
      <c r="D104" s="181">
        <v>196.55</v>
      </c>
      <c r="E104" s="181">
        <v>10213.450000000001</v>
      </c>
      <c r="F104" s="181">
        <v>10410</v>
      </c>
      <c r="G104" s="172">
        <v>15</v>
      </c>
    </row>
    <row r="105" spans="1:7">
      <c r="A105" s="183" t="s">
        <v>8086</v>
      </c>
      <c r="B105" s="182" t="s">
        <v>8085</v>
      </c>
      <c r="C105" s="179" t="s">
        <v>108</v>
      </c>
      <c r="D105" s="181">
        <v>196.55</v>
      </c>
      <c r="E105" s="181">
        <v>13680.99</v>
      </c>
      <c r="F105" s="181">
        <v>13877.54</v>
      </c>
      <c r="G105" s="172">
        <v>15</v>
      </c>
    </row>
    <row r="106" spans="1:7">
      <c r="A106" s="183" t="s">
        <v>8084</v>
      </c>
      <c r="B106" s="182" t="s">
        <v>8083</v>
      </c>
      <c r="C106" s="179" t="s">
        <v>108</v>
      </c>
      <c r="D106" s="181">
        <v>196.55</v>
      </c>
      <c r="E106" s="181">
        <v>12105.6</v>
      </c>
      <c r="F106" s="181">
        <v>12302.15</v>
      </c>
      <c r="G106" s="172">
        <v>15</v>
      </c>
    </row>
    <row r="107" spans="1:7">
      <c r="A107" s="183" t="s">
        <v>8082</v>
      </c>
      <c r="B107" s="182" t="s">
        <v>8081</v>
      </c>
      <c r="C107" s="179" t="s">
        <v>108</v>
      </c>
      <c r="D107" s="181">
        <v>569.29999999999995</v>
      </c>
      <c r="E107" s="181">
        <v>28190.53</v>
      </c>
      <c r="F107" s="181">
        <v>28759.83</v>
      </c>
      <c r="G107" s="172">
        <v>15</v>
      </c>
    </row>
    <row r="108" spans="1:7">
      <c r="A108" s="183" t="s">
        <v>8080</v>
      </c>
      <c r="B108" s="182" t="s">
        <v>8079</v>
      </c>
      <c r="C108" s="179" t="s">
        <v>108</v>
      </c>
      <c r="D108" s="181">
        <v>569.29999999999995</v>
      </c>
      <c r="E108" s="181">
        <v>43257.71</v>
      </c>
      <c r="F108" s="181">
        <v>43827.01</v>
      </c>
      <c r="G108" s="172">
        <v>15</v>
      </c>
    </row>
    <row r="109" spans="1:7" ht="30">
      <c r="A109" s="183" t="s">
        <v>8078</v>
      </c>
      <c r="B109" s="182" t="s">
        <v>8077</v>
      </c>
      <c r="C109" s="179" t="s">
        <v>108</v>
      </c>
      <c r="D109" s="181">
        <v>569.29999999999995</v>
      </c>
      <c r="E109" s="181">
        <v>17148.560000000001</v>
      </c>
      <c r="F109" s="181">
        <v>17717.86</v>
      </c>
      <c r="G109" s="172">
        <v>15</v>
      </c>
    </row>
    <row r="110" spans="1:7">
      <c r="A110" s="183" t="s">
        <v>8076</v>
      </c>
      <c r="B110" s="182" t="s">
        <v>8075</v>
      </c>
      <c r="C110" s="179" t="s">
        <v>108</v>
      </c>
      <c r="D110" s="181">
        <v>462.8</v>
      </c>
      <c r="E110" s="181">
        <v>20582.259999999998</v>
      </c>
      <c r="F110" s="181">
        <v>21045.06</v>
      </c>
      <c r="G110" s="172">
        <v>15</v>
      </c>
    </row>
    <row r="111" spans="1:7" ht="30">
      <c r="A111" s="183" t="s">
        <v>8074</v>
      </c>
      <c r="B111" s="182" t="s">
        <v>8073</v>
      </c>
      <c r="C111" s="179" t="s">
        <v>108</v>
      </c>
      <c r="D111" s="181">
        <v>281.75</v>
      </c>
      <c r="E111" s="181">
        <v>33337.129999999997</v>
      </c>
      <c r="F111" s="181">
        <v>33618.879999999997</v>
      </c>
      <c r="G111" s="172">
        <v>15</v>
      </c>
    </row>
    <row r="112" spans="1:7">
      <c r="A112" s="183" t="s">
        <v>8072</v>
      </c>
      <c r="B112" s="182" t="s">
        <v>8071</v>
      </c>
      <c r="C112" s="179"/>
      <c r="D112" s="181"/>
      <c r="E112" s="181"/>
      <c r="F112" s="181"/>
    </row>
    <row r="113" spans="1:7" ht="45">
      <c r="A113" s="183" t="s">
        <v>8070</v>
      </c>
      <c r="B113" s="182" t="s">
        <v>223</v>
      </c>
      <c r="C113" s="179" t="s">
        <v>193</v>
      </c>
      <c r="D113" s="181">
        <v>8405.0300000000007</v>
      </c>
      <c r="E113" s="181"/>
      <c r="F113" s="181">
        <v>8405.0300000000007</v>
      </c>
      <c r="G113" s="172">
        <v>15</v>
      </c>
    </row>
    <row r="114" spans="1:7" ht="45">
      <c r="A114" s="183" t="s">
        <v>8069</v>
      </c>
      <c r="B114" s="182" t="s">
        <v>218</v>
      </c>
      <c r="C114" s="179" t="s">
        <v>193</v>
      </c>
      <c r="D114" s="181">
        <v>13648.77</v>
      </c>
      <c r="E114" s="181"/>
      <c r="F114" s="181">
        <v>13648.77</v>
      </c>
      <c r="G114" s="172">
        <v>15</v>
      </c>
    </row>
    <row r="115" spans="1:7" ht="45">
      <c r="A115" s="183" t="s">
        <v>8068</v>
      </c>
      <c r="B115" s="182" t="s">
        <v>219</v>
      </c>
      <c r="C115" s="179" t="s">
        <v>193</v>
      </c>
      <c r="D115" s="181">
        <v>13560.03</v>
      </c>
      <c r="E115" s="181"/>
      <c r="F115" s="181">
        <v>13560.03</v>
      </c>
      <c r="G115" s="172">
        <v>15</v>
      </c>
    </row>
    <row r="116" spans="1:7" ht="30">
      <c r="A116" s="183" t="s">
        <v>8067</v>
      </c>
      <c r="B116" s="182" t="s">
        <v>8066</v>
      </c>
      <c r="C116" s="179" t="s">
        <v>118</v>
      </c>
      <c r="D116" s="181">
        <v>732.99</v>
      </c>
      <c r="E116" s="181"/>
      <c r="F116" s="181">
        <v>732.99</v>
      </c>
      <c r="G116" s="172">
        <v>15</v>
      </c>
    </row>
    <row r="117" spans="1:7" ht="30">
      <c r="A117" s="183" t="s">
        <v>8065</v>
      </c>
      <c r="B117" s="182" t="s">
        <v>8064</v>
      </c>
      <c r="C117" s="179" t="s">
        <v>118</v>
      </c>
      <c r="D117" s="181">
        <v>517.99</v>
      </c>
      <c r="E117" s="181"/>
      <c r="F117" s="181">
        <v>517.99</v>
      </c>
      <c r="G117" s="172">
        <v>15</v>
      </c>
    </row>
    <row r="118" spans="1:7" ht="30">
      <c r="A118" s="183" t="s">
        <v>8063</v>
      </c>
      <c r="B118" s="182" t="s">
        <v>8062</v>
      </c>
      <c r="C118" s="179" t="s">
        <v>118</v>
      </c>
      <c r="D118" s="181">
        <v>1288.52</v>
      </c>
      <c r="E118" s="181"/>
      <c r="F118" s="181">
        <v>1288.52</v>
      </c>
      <c r="G118" s="172">
        <v>15</v>
      </c>
    </row>
    <row r="119" spans="1:7" ht="30">
      <c r="A119" s="183" t="s">
        <v>8061</v>
      </c>
      <c r="B119" s="182" t="s">
        <v>8060</v>
      </c>
      <c r="C119" s="179" t="s">
        <v>118</v>
      </c>
      <c r="D119" s="181">
        <v>1394.38</v>
      </c>
      <c r="E119" s="181"/>
      <c r="F119" s="181">
        <v>1394.38</v>
      </c>
      <c r="G119" s="172">
        <v>15</v>
      </c>
    </row>
    <row r="120" spans="1:7" ht="30">
      <c r="A120" s="183" t="s">
        <v>8059</v>
      </c>
      <c r="B120" s="182" t="s">
        <v>8058</v>
      </c>
      <c r="C120" s="179" t="s">
        <v>118</v>
      </c>
      <c r="D120" s="181">
        <v>1733.69</v>
      </c>
      <c r="E120" s="181"/>
      <c r="F120" s="181">
        <v>1733.69</v>
      </c>
      <c r="G120" s="172">
        <v>15</v>
      </c>
    </row>
    <row r="121" spans="1:7" ht="30">
      <c r="A121" s="183" t="s">
        <v>8057</v>
      </c>
      <c r="B121" s="182" t="s">
        <v>8056</v>
      </c>
      <c r="C121" s="179" t="s">
        <v>118</v>
      </c>
      <c r="D121" s="181">
        <v>2219.14</v>
      </c>
      <c r="E121" s="181"/>
      <c r="F121" s="181">
        <v>2219.14</v>
      </c>
      <c r="G121" s="172">
        <v>15</v>
      </c>
    </row>
    <row r="122" spans="1:7" ht="30">
      <c r="A122" s="183" t="s">
        <v>8055</v>
      </c>
      <c r="B122" s="182" t="s">
        <v>8054</v>
      </c>
      <c r="C122" s="179" t="s">
        <v>118</v>
      </c>
      <c r="D122" s="181">
        <v>2510.5</v>
      </c>
      <c r="E122" s="181"/>
      <c r="F122" s="181">
        <v>2510.5</v>
      </c>
      <c r="G122" s="172">
        <v>15</v>
      </c>
    </row>
    <row r="123" spans="1:7" ht="30">
      <c r="A123" s="183" t="s">
        <v>8053</v>
      </c>
      <c r="B123" s="182" t="s">
        <v>8052</v>
      </c>
      <c r="C123" s="179" t="s">
        <v>118</v>
      </c>
      <c r="D123" s="181">
        <v>2703.52</v>
      </c>
      <c r="E123" s="181"/>
      <c r="F123" s="181">
        <v>2703.52</v>
      </c>
      <c r="G123" s="172">
        <v>15</v>
      </c>
    </row>
    <row r="124" spans="1:7" ht="30">
      <c r="A124" s="183" t="s">
        <v>8051</v>
      </c>
      <c r="B124" s="182" t="s">
        <v>8050</v>
      </c>
      <c r="C124" s="179" t="s">
        <v>118</v>
      </c>
      <c r="D124" s="181">
        <v>3295.88</v>
      </c>
      <c r="E124" s="181"/>
      <c r="F124" s="181">
        <v>3295.88</v>
      </c>
      <c r="G124" s="172">
        <v>15</v>
      </c>
    </row>
    <row r="125" spans="1:7" ht="30">
      <c r="A125" s="183" t="s">
        <v>8049</v>
      </c>
      <c r="B125" s="182" t="s">
        <v>216</v>
      </c>
      <c r="C125" s="179" t="s">
        <v>118</v>
      </c>
      <c r="D125" s="181">
        <v>391.47</v>
      </c>
      <c r="E125" s="181"/>
      <c r="F125" s="181">
        <v>391.47</v>
      </c>
      <c r="G125" s="172">
        <v>15</v>
      </c>
    </row>
    <row r="126" spans="1:7" ht="30">
      <c r="A126" s="183" t="s">
        <v>8048</v>
      </c>
      <c r="B126" s="182" t="s">
        <v>8047</v>
      </c>
      <c r="C126" s="179" t="s">
        <v>118</v>
      </c>
      <c r="D126" s="181">
        <v>1870.52</v>
      </c>
      <c r="E126" s="181"/>
      <c r="F126" s="181">
        <v>1870.52</v>
      </c>
      <c r="G126" s="172">
        <v>15</v>
      </c>
    </row>
    <row r="127" spans="1:7" ht="30">
      <c r="A127" s="183" t="s">
        <v>8046</v>
      </c>
      <c r="B127" s="182" t="s">
        <v>220</v>
      </c>
      <c r="C127" s="179" t="s">
        <v>118</v>
      </c>
      <c r="D127" s="181">
        <v>7341.72</v>
      </c>
      <c r="E127" s="181"/>
      <c r="F127" s="181">
        <v>7341.72</v>
      </c>
      <c r="G127" s="172">
        <v>15</v>
      </c>
    </row>
    <row r="128" spans="1:7" ht="30">
      <c r="A128" s="183" t="s">
        <v>8045</v>
      </c>
      <c r="B128" s="182" t="s">
        <v>8044</v>
      </c>
      <c r="C128" s="179" t="s">
        <v>118</v>
      </c>
      <c r="D128" s="181">
        <v>380.44</v>
      </c>
      <c r="E128" s="181"/>
      <c r="F128" s="181">
        <v>380.44</v>
      </c>
      <c r="G128" s="172">
        <v>15</v>
      </c>
    </row>
    <row r="129" spans="1:7" ht="30">
      <c r="A129" s="183" t="s">
        <v>8043</v>
      </c>
      <c r="B129" s="182" t="s">
        <v>8042</v>
      </c>
      <c r="C129" s="179" t="s">
        <v>118</v>
      </c>
      <c r="D129" s="181">
        <v>495.41</v>
      </c>
      <c r="E129" s="181"/>
      <c r="F129" s="181">
        <v>495.41</v>
      </c>
      <c r="G129" s="172">
        <v>15</v>
      </c>
    </row>
    <row r="130" spans="1:7" ht="30">
      <c r="A130" s="183" t="s">
        <v>8041</v>
      </c>
      <c r="B130" s="182" t="s">
        <v>8040</v>
      </c>
      <c r="C130" s="179" t="s">
        <v>118</v>
      </c>
      <c r="D130" s="181">
        <v>591.66</v>
      </c>
      <c r="E130" s="181"/>
      <c r="F130" s="181">
        <v>591.66</v>
      </c>
      <c r="G130" s="172">
        <v>15</v>
      </c>
    </row>
    <row r="131" spans="1:7" ht="30">
      <c r="A131" s="183" t="s">
        <v>8039</v>
      </c>
      <c r="B131" s="182" t="s">
        <v>227</v>
      </c>
      <c r="C131" s="179" t="s">
        <v>118</v>
      </c>
      <c r="D131" s="181">
        <v>340.4</v>
      </c>
      <c r="E131" s="181"/>
      <c r="F131" s="181">
        <v>340.4</v>
      </c>
      <c r="G131" s="172">
        <v>15</v>
      </c>
    </row>
    <row r="132" spans="1:7" ht="30">
      <c r="A132" s="183" t="s">
        <v>8038</v>
      </c>
      <c r="B132" s="182" t="s">
        <v>226</v>
      </c>
      <c r="C132" s="179" t="s">
        <v>118</v>
      </c>
      <c r="D132" s="181">
        <v>562.33000000000004</v>
      </c>
      <c r="E132" s="181"/>
      <c r="F132" s="181">
        <v>562.33000000000004</v>
      </c>
      <c r="G132" s="172">
        <v>15</v>
      </c>
    </row>
    <row r="133" spans="1:7" ht="30">
      <c r="A133" s="183" t="s">
        <v>8037</v>
      </c>
      <c r="B133" s="182" t="s">
        <v>225</v>
      </c>
      <c r="C133" s="179" t="s">
        <v>118</v>
      </c>
      <c r="D133" s="181">
        <v>829.02</v>
      </c>
      <c r="E133" s="181"/>
      <c r="F133" s="181">
        <v>829.02</v>
      </c>
      <c r="G133" s="172">
        <v>15</v>
      </c>
    </row>
    <row r="134" spans="1:7" ht="30">
      <c r="A134" s="183" t="s">
        <v>8036</v>
      </c>
      <c r="B134" s="182" t="s">
        <v>222</v>
      </c>
      <c r="C134" s="179" t="s">
        <v>118</v>
      </c>
      <c r="D134" s="181">
        <v>2100.4899999999998</v>
      </c>
      <c r="E134" s="181"/>
      <c r="F134" s="181">
        <v>2100.4899999999998</v>
      </c>
      <c r="G134" s="172">
        <v>15</v>
      </c>
    </row>
    <row r="135" spans="1:7" ht="30">
      <c r="A135" s="183" t="s">
        <v>8035</v>
      </c>
      <c r="B135" s="182" t="s">
        <v>217</v>
      </c>
      <c r="C135" s="179" t="s">
        <v>118</v>
      </c>
      <c r="D135" s="181">
        <v>2669.94</v>
      </c>
      <c r="E135" s="181"/>
      <c r="F135" s="181">
        <v>2669.94</v>
      </c>
      <c r="G135" s="172">
        <v>15</v>
      </c>
    </row>
    <row r="136" spans="1:7" ht="30">
      <c r="A136" s="183" t="s">
        <v>8034</v>
      </c>
      <c r="B136" s="182" t="s">
        <v>221</v>
      </c>
      <c r="C136" s="179" t="s">
        <v>118</v>
      </c>
      <c r="D136" s="181">
        <v>3017.1</v>
      </c>
      <c r="E136" s="181"/>
      <c r="F136" s="181">
        <v>3017.1</v>
      </c>
      <c r="G136" s="172">
        <v>15</v>
      </c>
    </row>
    <row r="137" spans="1:7" ht="30">
      <c r="A137" s="183" t="s">
        <v>8033</v>
      </c>
      <c r="B137" s="182" t="s">
        <v>8032</v>
      </c>
      <c r="C137" s="179" t="s">
        <v>118</v>
      </c>
      <c r="D137" s="181">
        <v>831.54</v>
      </c>
      <c r="E137" s="181"/>
      <c r="F137" s="181">
        <v>831.54</v>
      </c>
      <c r="G137" s="172">
        <v>15</v>
      </c>
    </row>
    <row r="138" spans="1:7" ht="30">
      <c r="A138" s="183" t="s">
        <v>8031</v>
      </c>
      <c r="B138" s="182" t="s">
        <v>8030</v>
      </c>
      <c r="C138" s="179" t="s">
        <v>118</v>
      </c>
      <c r="D138" s="181">
        <v>459.29</v>
      </c>
      <c r="E138" s="181"/>
      <c r="F138" s="181">
        <v>459.29</v>
      </c>
      <c r="G138" s="172">
        <v>15</v>
      </c>
    </row>
    <row r="139" spans="1:7" ht="30">
      <c r="A139" s="183" t="s">
        <v>8029</v>
      </c>
      <c r="B139" s="182" t="s">
        <v>8028</v>
      </c>
      <c r="C139" s="179" t="s">
        <v>118</v>
      </c>
      <c r="D139" s="181">
        <v>856.79</v>
      </c>
      <c r="E139" s="181"/>
      <c r="F139" s="181">
        <v>856.79</v>
      </c>
      <c r="G139" s="172">
        <v>15</v>
      </c>
    </row>
    <row r="140" spans="1:7" ht="30">
      <c r="A140" s="183" t="s">
        <v>8027</v>
      </c>
      <c r="B140" s="182" t="s">
        <v>8026</v>
      </c>
      <c r="C140" s="179" t="s">
        <v>118</v>
      </c>
      <c r="D140" s="181">
        <v>868.29</v>
      </c>
      <c r="E140" s="181"/>
      <c r="F140" s="181">
        <v>868.29</v>
      </c>
      <c r="G140" s="172">
        <v>15</v>
      </c>
    </row>
    <row r="141" spans="1:7" ht="30">
      <c r="A141" s="183" t="s">
        <v>8025</v>
      </c>
      <c r="B141" s="182" t="s">
        <v>8024</v>
      </c>
      <c r="C141" s="179" t="s">
        <v>118</v>
      </c>
      <c r="D141" s="181">
        <v>648.99</v>
      </c>
      <c r="E141" s="181"/>
      <c r="F141" s="181">
        <v>648.99</v>
      </c>
      <c r="G141" s="172">
        <v>15</v>
      </c>
    </row>
    <row r="142" spans="1:7" ht="30">
      <c r="A142" s="183" t="s">
        <v>8023</v>
      </c>
      <c r="B142" s="182" t="s">
        <v>8022</v>
      </c>
      <c r="C142" s="179" t="s">
        <v>118</v>
      </c>
      <c r="D142" s="181">
        <v>977.87</v>
      </c>
      <c r="E142" s="181"/>
      <c r="F142" s="181">
        <v>977.87</v>
      </c>
      <c r="G142" s="172">
        <v>15</v>
      </c>
    </row>
    <row r="143" spans="1:7" ht="30">
      <c r="A143" s="183" t="s">
        <v>8021</v>
      </c>
      <c r="B143" s="182" t="s">
        <v>8020</v>
      </c>
      <c r="C143" s="179" t="s">
        <v>118</v>
      </c>
      <c r="D143" s="181">
        <v>2805.99</v>
      </c>
      <c r="E143" s="181"/>
      <c r="F143" s="181">
        <v>2805.99</v>
      </c>
      <c r="G143" s="172">
        <v>15</v>
      </c>
    </row>
    <row r="144" spans="1:7" ht="30">
      <c r="A144" s="183" t="s">
        <v>8019</v>
      </c>
      <c r="B144" s="182" t="s">
        <v>8018</v>
      </c>
      <c r="C144" s="179" t="s">
        <v>118</v>
      </c>
      <c r="D144" s="181">
        <v>1920.63</v>
      </c>
      <c r="E144" s="181"/>
      <c r="F144" s="181">
        <v>1920.63</v>
      </c>
      <c r="G144" s="172">
        <v>15</v>
      </c>
    </row>
    <row r="145" spans="1:7" ht="30">
      <c r="A145" s="183" t="s">
        <v>8017</v>
      </c>
      <c r="B145" s="182" t="s">
        <v>8016</v>
      </c>
      <c r="C145" s="179" t="s">
        <v>118</v>
      </c>
      <c r="D145" s="181">
        <v>2188.08</v>
      </c>
      <c r="E145" s="181"/>
      <c r="F145" s="181">
        <v>2188.08</v>
      </c>
      <c r="G145" s="172">
        <v>15</v>
      </c>
    </row>
    <row r="146" spans="1:7" ht="30">
      <c r="A146" s="183" t="s">
        <v>8015</v>
      </c>
      <c r="B146" s="182" t="s">
        <v>8014</v>
      </c>
      <c r="C146" s="179" t="s">
        <v>118</v>
      </c>
      <c r="D146" s="181">
        <v>2726.84</v>
      </c>
      <c r="E146" s="181"/>
      <c r="F146" s="181">
        <v>2726.84</v>
      </c>
      <c r="G146" s="172">
        <v>15</v>
      </c>
    </row>
    <row r="147" spans="1:7" ht="30">
      <c r="A147" s="183" t="s">
        <v>8013</v>
      </c>
      <c r="B147" s="182" t="s">
        <v>8012</v>
      </c>
      <c r="C147" s="179" t="s">
        <v>118</v>
      </c>
      <c r="D147" s="181">
        <v>2691.93</v>
      </c>
      <c r="E147" s="181"/>
      <c r="F147" s="181">
        <v>2691.93</v>
      </c>
      <c r="G147" s="172">
        <v>15</v>
      </c>
    </row>
    <row r="148" spans="1:7" ht="30">
      <c r="A148" s="183" t="s">
        <v>8011</v>
      </c>
      <c r="B148" s="182" t="s">
        <v>8010</v>
      </c>
      <c r="C148" s="179" t="s">
        <v>118</v>
      </c>
      <c r="D148" s="181">
        <v>498.26</v>
      </c>
      <c r="E148" s="181"/>
      <c r="F148" s="181">
        <v>498.26</v>
      </c>
      <c r="G148" s="172">
        <v>15</v>
      </c>
    </row>
    <row r="149" spans="1:7" ht="30">
      <c r="A149" s="183" t="s">
        <v>8009</v>
      </c>
      <c r="B149" s="182" t="s">
        <v>8008</v>
      </c>
      <c r="C149" s="179" t="s">
        <v>118</v>
      </c>
      <c r="D149" s="181">
        <v>909.33</v>
      </c>
      <c r="E149" s="181"/>
      <c r="F149" s="181">
        <v>909.33</v>
      </c>
      <c r="G149" s="172">
        <v>15</v>
      </c>
    </row>
    <row r="150" spans="1:7" ht="30">
      <c r="A150" s="183" t="s">
        <v>8007</v>
      </c>
      <c r="B150" s="182" t="s">
        <v>8006</v>
      </c>
      <c r="C150" s="179" t="s">
        <v>118</v>
      </c>
      <c r="D150" s="181">
        <v>1297.0899999999999</v>
      </c>
      <c r="E150" s="181"/>
      <c r="F150" s="181">
        <v>1297.0899999999999</v>
      </c>
      <c r="G150" s="172">
        <v>15</v>
      </c>
    </row>
    <row r="151" spans="1:7" ht="30">
      <c r="A151" s="183" t="s">
        <v>8005</v>
      </c>
      <c r="B151" s="182" t="s">
        <v>8004</v>
      </c>
      <c r="C151" s="179" t="s">
        <v>118</v>
      </c>
      <c r="D151" s="181">
        <v>1571.97</v>
      </c>
      <c r="E151" s="181"/>
      <c r="F151" s="181">
        <v>1571.97</v>
      </c>
      <c r="G151" s="172">
        <v>15</v>
      </c>
    </row>
    <row r="152" spans="1:7" ht="30">
      <c r="A152" s="183" t="s">
        <v>8003</v>
      </c>
      <c r="B152" s="182" t="s">
        <v>8002</v>
      </c>
      <c r="C152" s="179" t="s">
        <v>118</v>
      </c>
      <c r="D152" s="181">
        <v>2808.78</v>
      </c>
      <c r="E152" s="181"/>
      <c r="F152" s="181">
        <v>2808.78</v>
      </c>
      <c r="G152" s="172">
        <v>15</v>
      </c>
    </row>
    <row r="153" spans="1:7" ht="30">
      <c r="A153" s="183" t="s">
        <v>8001</v>
      </c>
      <c r="B153" s="182" t="s">
        <v>8000</v>
      </c>
      <c r="C153" s="179" t="s">
        <v>118</v>
      </c>
      <c r="D153" s="181">
        <v>1123.7</v>
      </c>
      <c r="E153" s="181"/>
      <c r="F153" s="181">
        <v>1123.7</v>
      </c>
      <c r="G153" s="172">
        <v>15</v>
      </c>
    </row>
    <row r="154" spans="1:7">
      <c r="A154" s="183" t="s">
        <v>7999</v>
      </c>
      <c r="B154" s="182" t="s">
        <v>7998</v>
      </c>
      <c r="C154" s="179" t="s">
        <v>111</v>
      </c>
      <c r="D154" s="181">
        <v>1809.56</v>
      </c>
      <c r="E154" s="181"/>
      <c r="F154" s="181">
        <v>1809.56</v>
      </c>
      <c r="G154" s="172">
        <v>15</v>
      </c>
    </row>
    <row r="155" spans="1:7">
      <c r="A155" s="183" t="s">
        <v>7997</v>
      </c>
      <c r="B155" s="182" t="s">
        <v>7996</v>
      </c>
      <c r="C155" s="179" t="s">
        <v>111</v>
      </c>
      <c r="D155" s="181">
        <v>2350.09</v>
      </c>
      <c r="E155" s="181"/>
      <c r="F155" s="181">
        <v>2350.09</v>
      </c>
      <c r="G155" s="172">
        <v>15</v>
      </c>
    </row>
    <row r="156" spans="1:7">
      <c r="A156" s="183" t="s">
        <v>7995</v>
      </c>
      <c r="B156" s="182" t="s">
        <v>7994</v>
      </c>
      <c r="C156" s="179" t="s">
        <v>118</v>
      </c>
      <c r="D156" s="181">
        <v>92.06</v>
      </c>
      <c r="E156" s="181"/>
      <c r="F156" s="181">
        <v>92.06</v>
      </c>
      <c r="G156" s="172">
        <v>15</v>
      </c>
    </row>
    <row r="157" spans="1:7">
      <c r="A157" s="183" t="s">
        <v>7993</v>
      </c>
      <c r="B157" s="182" t="s">
        <v>7992</v>
      </c>
      <c r="C157" s="179" t="s">
        <v>118</v>
      </c>
      <c r="D157" s="181">
        <v>216.01</v>
      </c>
      <c r="E157" s="181"/>
      <c r="F157" s="181">
        <v>216.01</v>
      </c>
      <c r="G157" s="172">
        <v>15</v>
      </c>
    </row>
    <row r="158" spans="1:7" ht="45">
      <c r="A158" s="183" t="s">
        <v>7991</v>
      </c>
      <c r="B158" s="182" t="s">
        <v>224</v>
      </c>
      <c r="C158" s="179" t="s">
        <v>193</v>
      </c>
      <c r="D158" s="181">
        <v>4162.97</v>
      </c>
      <c r="E158" s="181"/>
      <c r="F158" s="181">
        <v>4162.97</v>
      </c>
      <c r="G158" s="172">
        <v>15</v>
      </c>
    </row>
    <row r="159" spans="1:7">
      <c r="A159" s="183" t="s">
        <v>7990</v>
      </c>
      <c r="B159" s="182" t="s">
        <v>7989</v>
      </c>
      <c r="C159" s="179" t="s">
        <v>100</v>
      </c>
      <c r="D159" s="181">
        <v>551.32000000000005</v>
      </c>
      <c r="E159" s="181"/>
      <c r="F159" s="181">
        <v>551.32000000000005</v>
      </c>
      <c r="G159" s="172">
        <v>15</v>
      </c>
    </row>
    <row r="160" spans="1:7" ht="30">
      <c r="A160" s="183" t="s">
        <v>7988</v>
      </c>
      <c r="B160" s="182" t="s">
        <v>7987</v>
      </c>
      <c r="C160" s="179" t="s">
        <v>100</v>
      </c>
      <c r="D160" s="181">
        <v>407.77</v>
      </c>
      <c r="E160" s="181"/>
      <c r="F160" s="181">
        <v>407.77</v>
      </c>
      <c r="G160" s="172">
        <v>15</v>
      </c>
    </row>
    <row r="161" spans="1:7">
      <c r="A161" s="183" t="s">
        <v>7986</v>
      </c>
      <c r="B161" s="182" t="s">
        <v>7985</v>
      </c>
      <c r="C161" s="179" t="s">
        <v>100</v>
      </c>
      <c r="D161" s="181">
        <v>371.6</v>
      </c>
      <c r="E161" s="181"/>
      <c r="F161" s="181">
        <v>371.6</v>
      </c>
      <c r="G161" s="172">
        <v>15</v>
      </c>
    </row>
    <row r="162" spans="1:7">
      <c r="A162" s="183" t="s">
        <v>7984</v>
      </c>
      <c r="B162" s="182" t="s">
        <v>7983</v>
      </c>
      <c r="C162" s="179" t="s">
        <v>100</v>
      </c>
      <c r="D162" s="181">
        <v>349.24</v>
      </c>
      <c r="E162" s="181"/>
      <c r="F162" s="181">
        <v>349.24</v>
      </c>
      <c r="G162" s="172">
        <v>15</v>
      </c>
    </row>
    <row r="163" spans="1:7">
      <c r="A163" s="183" t="s">
        <v>7982</v>
      </c>
      <c r="B163" s="182" t="s">
        <v>229</v>
      </c>
      <c r="C163" s="179" t="s">
        <v>108</v>
      </c>
      <c r="D163" s="181">
        <v>3391.26</v>
      </c>
      <c r="E163" s="181"/>
      <c r="F163" s="181">
        <v>3391.26</v>
      </c>
      <c r="G163" s="172">
        <v>15</v>
      </c>
    </row>
    <row r="164" spans="1:7" ht="30">
      <c r="A164" s="183" t="s">
        <v>7981</v>
      </c>
      <c r="B164" s="182" t="s">
        <v>7980</v>
      </c>
      <c r="C164" s="179" t="s">
        <v>117</v>
      </c>
      <c r="D164" s="181">
        <v>3115.05</v>
      </c>
      <c r="E164" s="181"/>
      <c r="F164" s="181">
        <v>3115.05</v>
      </c>
      <c r="G164" s="172">
        <v>15</v>
      </c>
    </row>
    <row r="165" spans="1:7" ht="30">
      <c r="A165" s="183" t="s">
        <v>7979</v>
      </c>
      <c r="B165" s="182" t="s">
        <v>7978</v>
      </c>
      <c r="C165" s="179" t="s">
        <v>108</v>
      </c>
      <c r="D165" s="181">
        <v>352.65</v>
      </c>
      <c r="E165" s="181"/>
      <c r="F165" s="181">
        <v>352.65</v>
      </c>
      <c r="G165" s="172">
        <v>15</v>
      </c>
    </row>
    <row r="166" spans="1:7" ht="30">
      <c r="A166" s="183" t="s">
        <v>7977</v>
      </c>
      <c r="B166" s="182" t="s">
        <v>228</v>
      </c>
      <c r="C166" s="179" t="s">
        <v>111</v>
      </c>
      <c r="D166" s="181">
        <v>3034.56</v>
      </c>
      <c r="E166" s="181"/>
      <c r="F166" s="181">
        <v>3034.56</v>
      </c>
      <c r="G166" s="172">
        <v>15</v>
      </c>
    </row>
    <row r="167" spans="1:7" ht="30">
      <c r="A167" s="183" t="s">
        <v>7976</v>
      </c>
      <c r="B167" s="182" t="s">
        <v>7975</v>
      </c>
      <c r="C167" s="179" t="s">
        <v>108</v>
      </c>
      <c r="D167" s="181">
        <v>1173.18</v>
      </c>
      <c r="E167" s="181">
        <v>591.26</v>
      </c>
      <c r="F167" s="181">
        <v>1764.44</v>
      </c>
      <c r="G167" s="172">
        <v>15</v>
      </c>
    </row>
    <row r="168" spans="1:7">
      <c r="A168" s="183" t="s">
        <v>7974</v>
      </c>
      <c r="B168" s="182" t="s">
        <v>7973</v>
      </c>
      <c r="C168" s="179" t="s">
        <v>108</v>
      </c>
      <c r="D168" s="181">
        <v>1150.01</v>
      </c>
      <c r="E168" s="181"/>
      <c r="F168" s="181">
        <v>1150.01</v>
      </c>
      <c r="G168" s="172">
        <v>15</v>
      </c>
    </row>
    <row r="169" spans="1:7">
      <c r="A169" s="183" t="s">
        <v>7972</v>
      </c>
      <c r="B169" s="182" t="s">
        <v>7971</v>
      </c>
      <c r="C169" s="179" t="s">
        <v>108</v>
      </c>
      <c r="D169" s="181">
        <v>4397.8100000000004</v>
      </c>
      <c r="E169" s="181"/>
      <c r="F169" s="181">
        <v>4397.8100000000004</v>
      </c>
      <c r="G169" s="172">
        <v>15</v>
      </c>
    </row>
    <row r="170" spans="1:7">
      <c r="A170" s="183" t="s">
        <v>7970</v>
      </c>
      <c r="B170" s="182" t="s">
        <v>7969</v>
      </c>
      <c r="C170" s="179" t="s">
        <v>108</v>
      </c>
      <c r="D170" s="181">
        <v>4948.4399999999996</v>
      </c>
      <c r="E170" s="181"/>
      <c r="F170" s="181">
        <v>4948.4399999999996</v>
      </c>
      <c r="G170" s="172">
        <v>15</v>
      </c>
    </row>
    <row r="171" spans="1:7">
      <c r="A171" s="183" t="s">
        <v>7968</v>
      </c>
      <c r="B171" s="182" t="s">
        <v>7967</v>
      </c>
      <c r="C171" s="179" t="s">
        <v>108</v>
      </c>
      <c r="D171" s="181">
        <v>16190.81</v>
      </c>
      <c r="E171" s="181"/>
      <c r="F171" s="181">
        <v>16190.81</v>
      </c>
      <c r="G171" s="172">
        <v>15</v>
      </c>
    </row>
    <row r="172" spans="1:7">
      <c r="A172" s="183" t="s">
        <v>7966</v>
      </c>
      <c r="B172" s="182" t="s">
        <v>7965</v>
      </c>
      <c r="C172" s="179"/>
      <c r="D172" s="181"/>
      <c r="E172" s="181"/>
      <c r="F172" s="181"/>
    </row>
    <row r="173" spans="1:7">
      <c r="A173" s="183" t="s">
        <v>7964</v>
      </c>
      <c r="B173" s="182" t="s">
        <v>7963</v>
      </c>
      <c r="C173" s="179"/>
      <c r="D173" s="181"/>
      <c r="E173" s="181"/>
      <c r="F173" s="181"/>
    </row>
    <row r="174" spans="1:7" ht="30">
      <c r="A174" s="183" t="s">
        <v>7962</v>
      </c>
      <c r="B174" s="182" t="s">
        <v>7961</v>
      </c>
      <c r="C174" s="179" t="s">
        <v>112</v>
      </c>
      <c r="D174" s="181">
        <v>417.82</v>
      </c>
      <c r="E174" s="181">
        <v>145.49</v>
      </c>
      <c r="F174" s="181">
        <v>563.30999999999995</v>
      </c>
      <c r="G174" s="172">
        <v>15</v>
      </c>
    </row>
    <row r="175" spans="1:7">
      <c r="A175" s="183" t="s">
        <v>7960</v>
      </c>
      <c r="B175" s="182" t="s">
        <v>7959</v>
      </c>
      <c r="C175" s="179" t="s">
        <v>112</v>
      </c>
      <c r="D175" s="181">
        <v>699.22</v>
      </c>
      <c r="E175" s="181">
        <v>367.34</v>
      </c>
      <c r="F175" s="181">
        <v>1066.56</v>
      </c>
      <c r="G175" s="172">
        <v>15</v>
      </c>
    </row>
    <row r="176" spans="1:7" ht="30">
      <c r="A176" s="183" t="s">
        <v>7958</v>
      </c>
      <c r="B176" s="182" t="s">
        <v>7957</v>
      </c>
      <c r="C176" s="179" t="s">
        <v>215</v>
      </c>
      <c r="D176" s="181">
        <v>1249.3399999999999</v>
      </c>
      <c r="E176" s="181"/>
      <c r="F176" s="181">
        <v>1249.3399999999999</v>
      </c>
      <c r="G176" s="172">
        <v>15</v>
      </c>
    </row>
    <row r="177" spans="1:7">
      <c r="A177" s="183" t="s">
        <v>7956</v>
      </c>
      <c r="B177" s="182" t="s">
        <v>7955</v>
      </c>
      <c r="C177" s="179" t="s">
        <v>112</v>
      </c>
      <c r="D177" s="181">
        <v>16.23</v>
      </c>
      <c r="E177" s="181">
        <v>8.0299999999999994</v>
      </c>
      <c r="F177" s="181">
        <v>24.26</v>
      </c>
      <c r="G177" s="172">
        <v>15</v>
      </c>
    </row>
    <row r="178" spans="1:7">
      <c r="A178" s="183" t="s">
        <v>7954</v>
      </c>
      <c r="B178" s="182" t="s">
        <v>7953</v>
      </c>
      <c r="C178" s="179"/>
      <c r="D178" s="181"/>
      <c r="E178" s="181"/>
      <c r="F178" s="181"/>
    </row>
    <row r="179" spans="1:7" ht="30">
      <c r="A179" s="183" t="s">
        <v>7952</v>
      </c>
      <c r="B179" s="182" t="s">
        <v>7951</v>
      </c>
      <c r="C179" s="179" t="s">
        <v>215</v>
      </c>
      <c r="D179" s="181">
        <v>899.67</v>
      </c>
      <c r="E179" s="181">
        <v>92.75</v>
      </c>
      <c r="F179" s="181">
        <v>992.42</v>
      </c>
      <c r="G179" s="172">
        <v>15</v>
      </c>
    </row>
    <row r="180" spans="1:7" ht="30">
      <c r="A180" s="183" t="s">
        <v>7950</v>
      </c>
      <c r="B180" s="182" t="s">
        <v>7949</v>
      </c>
      <c r="C180" s="179" t="s">
        <v>215</v>
      </c>
      <c r="D180" s="181">
        <v>1408.98</v>
      </c>
      <c r="E180" s="181">
        <v>155.52000000000001</v>
      </c>
      <c r="F180" s="181">
        <v>1564.5</v>
      </c>
      <c r="G180" s="172">
        <v>15</v>
      </c>
    </row>
    <row r="181" spans="1:7" ht="45">
      <c r="A181" s="183" t="s">
        <v>7948</v>
      </c>
      <c r="B181" s="182" t="s">
        <v>7947</v>
      </c>
      <c r="C181" s="179" t="s">
        <v>215</v>
      </c>
      <c r="D181" s="181">
        <v>1348.87</v>
      </c>
      <c r="E181" s="181">
        <v>155.52000000000001</v>
      </c>
      <c r="F181" s="181">
        <v>1504.39</v>
      </c>
      <c r="G181" s="172">
        <v>15</v>
      </c>
    </row>
    <row r="182" spans="1:7">
      <c r="A182" s="183" t="s">
        <v>7946</v>
      </c>
      <c r="B182" s="182" t="s">
        <v>7945</v>
      </c>
      <c r="C182" s="179" t="s">
        <v>215</v>
      </c>
      <c r="D182" s="181">
        <v>888.63</v>
      </c>
      <c r="E182" s="181">
        <v>92.75</v>
      </c>
      <c r="F182" s="181">
        <v>981.38</v>
      </c>
      <c r="G182" s="172">
        <v>15</v>
      </c>
    </row>
    <row r="183" spans="1:7">
      <c r="A183" s="183" t="s">
        <v>7944</v>
      </c>
      <c r="B183" s="182" t="s">
        <v>7943</v>
      </c>
      <c r="C183" s="179" t="s">
        <v>215</v>
      </c>
      <c r="D183" s="181">
        <v>951.57</v>
      </c>
      <c r="E183" s="181">
        <v>30.91</v>
      </c>
      <c r="F183" s="181">
        <v>982.48</v>
      </c>
      <c r="G183" s="172">
        <v>15</v>
      </c>
    </row>
    <row r="184" spans="1:7">
      <c r="A184" s="183" t="s">
        <v>7942</v>
      </c>
      <c r="B184" s="182" t="s">
        <v>7941</v>
      </c>
      <c r="C184" s="179"/>
      <c r="D184" s="181"/>
      <c r="E184" s="181"/>
      <c r="F184" s="181"/>
    </row>
    <row r="185" spans="1:7">
      <c r="A185" s="183" t="s">
        <v>7940</v>
      </c>
      <c r="B185" s="182" t="s">
        <v>7939</v>
      </c>
      <c r="C185" s="179" t="s">
        <v>112</v>
      </c>
      <c r="D185" s="181">
        <v>0.57999999999999996</v>
      </c>
      <c r="E185" s="181">
        <v>2.27</v>
      </c>
      <c r="F185" s="181">
        <v>2.85</v>
      </c>
      <c r="G185" s="172">
        <v>15</v>
      </c>
    </row>
    <row r="186" spans="1:7">
      <c r="A186" s="183" t="s">
        <v>7938</v>
      </c>
      <c r="B186" s="182" t="s">
        <v>7937</v>
      </c>
      <c r="C186" s="179" t="s">
        <v>112</v>
      </c>
      <c r="D186" s="181">
        <v>5.47</v>
      </c>
      <c r="E186" s="181">
        <v>22.42</v>
      </c>
      <c r="F186" s="181">
        <v>27.89</v>
      </c>
      <c r="G186" s="172">
        <v>15</v>
      </c>
    </row>
    <row r="187" spans="1:7" ht="30">
      <c r="A187" s="183" t="s">
        <v>7936</v>
      </c>
      <c r="B187" s="182" t="s">
        <v>7935</v>
      </c>
      <c r="C187" s="179" t="s">
        <v>112</v>
      </c>
      <c r="D187" s="181">
        <v>13.65</v>
      </c>
      <c r="E187" s="181">
        <v>33.4</v>
      </c>
      <c r="F187" s="181">
        <v>47.05</v>
      </c>
      <c r="G187" s="172">
        <v>15</v>
      </c>
    </row>
    <row r="188" spans="1:7">
      <c r="A188" s="183" t="s">
        <v>7934</v>
      </c>
      <c r="B188" s="182" t="s">
        <v>7933</v>
      </c>
      <c r="C188" s="179" t="s">
        <v>112</v>
      </c>
      <c r="D188" s="181">
        <v>47.84</v>
      </c>
      <c r="E188" s="181">
        <v>60.57</v>
      </c>
      <c r="F188" s="181">
        <v>108.41</v>
      </c>
      <c r="G188" s="172">
        <v>15</v>
      </c>
    </row>
    <row r="189" spans="1:7">
      <c r="A189" s="183" t="s">
        <v>7932</v>
      </c>
      <c r="B189" s="182" t="s">
        <v>7931</v>
      </c>
      <c r="C189" s="179" t="s">
        <v>112</v>
      </c>
      <c r="D189" s="181">
        <v>47.84</v>
      </c>
      <c r="E189" s="181">
        <v>60.17</v>
      </c>
      <c r="F189" s="181">
        <v>108.01</v>
      </c>
      <c r="G189" s="172">
        <v>15</v>
      </c>
    </row>
    <row r="190" spans="1:7" ht="30">
      <c r="A190" s="183" t="s">
        <v>7930</v>
      </c>
      <c r="B190" s="182" t="s">
        <v>7929</v>
      </c>
      <c r="C190" s="179" t="s">
        <v>7904</v>
      </c>
      <c r="D190" s="181">
        <v>44.89</v>
      </c>
      <c r="E190" s="181">
        <v>1.1399999999999999</v>
      </c>
      <c r="F190" s="181">
        <v>46.03</v>
      </c>
      <c r="G190" s="172">
        <v>15</v>
      </c>
    </row>
    <row r="191" spans="1:7">
      <c r="A191" s="183" t="s">
        <v>7928</v>
      </c>
      <c r="B191" s="182" t="s">
        <v>7927</v>
      </c>
      <c r="C191" s="179" t="s">
        <v>112</v>
      </c>
      <c r="D191" s="181">
        <v>13.31</v>
      </c>
      <c r="E191" s="181">
        <v>4.54</v>
      </c>
      <c r="F191" s="181">
        <v>17.850000000000001</v>
      </c>
      <c r="G191" s="172">
        <v>15</v>
      </c>
    </row>
    <row r="192" spans="1:7">
      <c r="A192" s="183" t="s">
        <v>7926</v>
      </c>
      <c r="B192" s="182" t="s">
        <v>7925</v>
      </c>
      <c r="C192" s="179" t="s">
        <v>112</v>
      </c>
      <c r="D192" s="181">
        <v>80.790000000000006</v>
      </c>
      <c r="E192" s="181">
        <v>43.32</v>
      </c>
      <c r="F192" s="181">
        <v>124.11</v>
      </c>
      <c r="G192" s="172">
        <v>15</v>
      </c>
    </row>
    <row r="193" spans="1:7">
      <c r="A193" s="183" t="s">
        <v>7924</v>
      </c>
      <c r="B193" s="182" t="s">
        <v>7923</v>
      </c>
      <c r="C193" s="179" t="s">
        <v>112</v>
      </c>
      <c r="D193" s="181">
        <v>87.4</v>
      </c>
      <c r="E193" s="181">
        <v>43.32</v>
      </c>
      <c r="F193" s="181">
        <v>130.72</v>
      </c>
      <c r="G193" s="172">
        <v>15</v>
      </c>
    </row>
    <row r="194" spans="1:7" ht="30">
      <c r="A194" s="183" t="s">
        <v>8301</v>
      </c>
      <c r="B194" s="182" t="s">
        <v>8302</v>
      </c>
      <c r="C194" s="179" t="s">
        <v>112</v>
      </c>
      <c r="D194" s="181">
        <v>63.18</v>
      </c>
      <c r="E194" s="181">
        <v>91.55</v>
      </c>
      <c r="F194" s="181">
        <v>154.72999999999999</v>
      </c>
      <c r="G194" s="172">
        <v>15</v>
      </c>
    </row>
    <row r="195" spans="1:7">
      <c r="A195" s="183" t="s">
        <v>8303</v>
      </c>
      <c r="B195" s="182" t="s">
        <v>8304</v>
      </c>
      <c r="C195" s="179" t="s">
        <v>112</v>
      </c>
      <c r="D195" s="181">
        <v>182.87</v>
      </c>
      <c r="E195" s="181">
        <v>91.55</v>
      </c>
      <c r="F195" s="181">
        <v>274.42</v>
      </c>
      <c r="G195" s="172">
        <v>15</v>
      </c>
    </row>
    <row r="196" spans="1:7" ht="30">
      <c r="A196" s="183" t="s">
        <v>7922</v>
      </c>
      <c r="B196" s="182" t="s">
        <v>7921</v>
      </c>
      <c r="C196" s="179" t="s">
        <v>111</v>
      </c>
      <c r="D196" s="181">
        <v>53.78</v>
      </c>
      <c r="E196" s="181">
        <v>49.99</v>
      </c>
      <c r="F196" s="181">
        <v>103.77</v>
      </c>
      <c r="G196" s="172">
        <v>15</v>
      </c>
    </row>
    <row r="197" spans="1:7">
      <c r="A197" s="183" t="s">
        <v>7920</v>
      </c>
      <c r="B197" s="182" t="s">
        <v>7919</v>
      </c>
      <c r="C197" s="179"/>
      <c r="D197" s="181"/>
      <c r="E197" s="181"/>
      <c r="F197" s="181"/>
    </row>
    <row r="198" spans="1:7" ht="30">
      <c r="A198" s="183" t="s">
        <v>7918</v>
      </c>
      <c r="B198" s="182" t="s">
        <v>7917</v>
      </c>
      <c r="C198" s="179" t="s">
        <v>118</v>
      </c>
      <c r="D198" s="181"/>
      <c r="E198" s="181">
        <v>13.83</v>
      </c>
      <c r="F198" s="181">
        <v>13.83</v>
      </c>
      <c r="G198" s="172">
        <v>15</v>
      </c>
    </row>
    <row r="199" spans="1:7" ht="30">
      <c r="A199" s="183" t="s">
        <v>7916</v>
      </c>
      <c r="B199" s="182" t="s">
        <v>7915</v>
      </c>
      <c r="C199" s="179" t="s">
        <v>118</v>
      </c>
      <c r="D199" s="181"/>
      <c r="E199" s="181">
        <v>34.909999999999997</v>
      </c>
      <c r="F199" s="181">
        <v>34.909999999999997</v>
      </c>
      <c r="G199" s="172">
        <v>15</v>
      </c>
    </row>
    <row r="200" spans="1:7" ht="30">
      <c r="A200" s="183" t="s">
        <v>7914</v>
      </c>
      <c r="B200" s="182" t="s">
        <v>7913</v>
      </c>
      <c r="C200" s="179" t="s">
        <v>112</v>
      </c>
      <c r="D200" s="181"/>
      <c r="E200" s="181">
        <v>13.83</v>
      </c>
      <c r="F200" s="181">
        <v>13.83</v>
      </c>
      <c r="G200" s="172">
        <v>15</v>
      </c>
    </row>
    <row r="201" spans="1:7" ht="30">
      <c r="A201" s="183" t="s">
        <v>7912</v>
      </c>
      <c r="B201" s="182" t="s">
        <v>7911</v>
      </c>
      <c r="C201" s="179" t="s">
        <v>112</v>
      </c>
      <c r="D201" s="181"/>
      <c r="E201" s="181">
        <v>34.909999999999997</v>
      </c>
      <c r="F201" s="181">
        <v>34.909999999999997</v>
      </c>
      <c r="G201" s="172">
        <v>15</v>
      </c>
    </row>
    <row r="202" spans="1:7" ht="30">
      <c r="A202" s="183" t="s">
        <v>7910</v>
      </c>
      <c r="B202" s="182" t="s">
        <v>7909</v>
      </c>
      <c r="C202" s="179" t="s">
        <v>215</v>
      </c>
      <c r="D202" s="181">
        <v>2219.3200000000002</v>
      </c>
      <c r="E202" s="181"/>
      <c r="F202" s="181">
        <v>2219.3200000000002</v>
      </c>
      <c r="G202" s="172">
        <v>15</v>
      </c>
    </row>
    <row r="203" spans="1:7">
      <c r="A203" s="183" t="s">
        <v>7908</v>
      </c>
      <c r="B203" s="182" t="s">
        <v>7907</v>
      </c>
      <c r="C203" s="179" t="s">
        <v>124</v>
      </c>
      <c r="D203" s="181">
        <v>23.39</v>
      </c>
      <c r="E203" s="181">
        <v>5.45</v>
      </c>
      <c r="F203" s="181">
        <v>28.84</v>
      </c>
      <c r="G203" s="172">
        <v>15</v>
      </c>
    </row>
    <row r="204" spans="1:7" ht="30">
      <c r="A204" s="183" t="s">
        <v>7906</v>
      </c>
      <c r="B204" s="182" t="s">
        <v>7905</v>
      </c>
      <c r="C204" s="179" t="s">
        <v>7904</v>
      </c>
      <c r="D204" s="181">
        <v>19.93</v>
      </c>
      <c r="E204" s="181">
        <v>5.45</v>
      </c>
      <c r="F204" s="181">
        <v>25.38</v>
      </c>
      <c r="G204" s="172">
        <v>15</v>
      </c>
    </row>
    <row r="205" spans="1:7">
      <c r="A205" s="183" t="s">
        <v>7903</v>
      </c>
      <c r="B205" s="182" t="s">
        <v>7902</v>
      </c>
      <c r="C205" s="179"/>
      <c r="D205" s="181"/>
      <c r="E205" s="181"/>
      <c r="F205" s="181"/>
    </row>
    <row r="206" spans="1:7" ht="30">
      <c r="A206" s="183" t="s">
        <v>7901</v>
      </c>
      <c r="B206" s="182" t="s">
        <v>7900</v>
      </c>
      <c r="C206" s="179" t="s">
        <v>215</v>
      </c>
      <c r="D206" s="181">
        <v>10063.15</v>
      </c>
      <c r="E206" s="181">
        <v>3861.9</v>
      </c>
      <c r="F206" s="181">
        <v>13925.05</v>
      </c>
      <c r="G206" s="172">
        <v>15</v>
      </c>
    </row>
    <row r="207" spans="1:7" ht="30">
      <c r="A207" s="183" t="s">
        <v>7899</v>
      </c>
      <c r="B207" s="182" t="s">
        <v>7898</v>
      </c>
      <c r="C207" s="179" t="s">
        <v>215</v>
      </c>
      <c r="D207" s="181">
        <v>18255.63</v>
      </c>
      <c r="E207" s="181">
        <v>3861.9</v>
      </c>
      <c r="F207" s="181">
        <v>22117.53</v>
      </c>
      <c r="G207" s="172">
        <v>15</v>
      </c>
    </row>
    <row r="208" spans="1:7">
      <c r="A208" s="183" t="s">
        <v>7897</v>
      </c>
      <c r="B208" s="182" t="s">
        <v>7896</v>
      </c>
      <c r="C208" s="179"/>
      <c r="D208" s="181"/>
      <c r="E208" s="181"/>
      <c r="F208" s="181"/>
    </row>
    <row r="209" spans="1:7">
      <c r="A209" s="183" t="s">
        <v>7895</v>
      </c>
      <c r="B209" s="182" t="s">
        <v>7894</v>
      </c>
      <c r="C209" s="179" t="s">
        <v>112</v>
      </c>
      <c r="D209" s="181">
        <v>820.57</v>
      </c>
      <c r="E209" s="181">
        <v>104.34</v>
      </c>
      <c r="F209" s="181">
        <v>924.91</v>
      </c>
      <c r="G209" s="172">
        <v>15</v>
      </c>
    </row>
    <row r="210" spans="1:7">
      <c r="A210" s="183" t="s">
        <v>7893</v>
      </c>
      <c r="B210" s="182" t="s">
        <v>7892</v>
      </c>
      <c r="C210" s="179" t="s">
        <v>112</v>
      </c>
      <c r="D210" s="181">
        <v>414.53</v>
      </c>
      <c r="E210" s="181">
        <v>29.39</v>
      </c>
      <c r="F210" s="181">
        <v>443.92</v>
      </c>
      <c r="G210" s="172">
        <v>15</v>
      </c>
    </row>
    <row r="211" spans="1:7">
      <c r="A211" s="183" t="s">
        <v>7891</v>
      </c>
      <c r="B211" s="182" t="s">
        <v>7890</v>
      </c>
      <c r="C211" s="179" t="s">
        <v>112</v>
      </c>
      <c r="D211" s="181">
        <v>150.56</v>
      </c>
      <c r="E211" s="181">
        <v>59.57</v>
      </c>
      <c r="F211" s="181">
        <v>210.13</v>
      </c>
      <c r="G211" s="172">
        <v>15</v>
      </c>
    </row>
    <row r="212" spans="1:7">
      <c r="A212" s="183" t="s">
        <v>7889</v>
      </c>
      <c r="B212" s="182" t="s">
        <v>7888</v>
      </c>
      <c r="C212" s="179"/>
      <c r="D212" s="181"/>
      <c r="E212" s="181"/>
      <c r="F212" s="181"/>
    </row>
    <row r="213" spans="1:7" ht="45">
      <c r="A213" s="183" t="s">
        <v>7887</v>
      </c>
      <c r="B213" s="182" t="s">
        <v>7886</v>
      </c>
      <c r="C213" s="179" t="s">
        <v>112</v>
      </c>
      <c r="D213" s="181">
        <v>2.66</v>
      </c>
      <c r="E213" s="181">
        <v>5.68</v>
      </c>
      <c r="F213" s="181">
        <v>8.34</v>
      </c>
      <c r="G213" s="172">
        <v>15</v>
      </c>
    </row>
    <row r="214" spans="1:7" ht="45">
      <c r="A214" s="183" t="s">
        <v>7885</v>
      </c>
      <c r="B214" s="182" t="s">
        <v>7884</v>
      </c>
      <c r="C214" s="179" t="s">
        <v>112</v>
      </c>
      <c r="D214" s="181">
        <v>5.0999999999999996</v>
      </c>
      <c r="E214" s="181">
        <v>0.18</v>
      </c>
      <c r="F214" s="181">
        <v>5.28</v>
      </c>
      <c r="G214" s="172">
        <v>15</v>
      </c>
    </row>
    <row r="215" spans="1:7" ht="45">
      <c r="A215" s="183" t="s">
        <v>7883</v>
      </c>
      <c r="B215" s="182" t="s">
        <v>7882</v>
      </c>
      <c r="C215" s="179" t="s">
        <v>112</v>
      </c>
      <c r="D215" s="181">
        <v>5.61</v>
      </c>
      <c r="E215" s="181">
        <v>0.18</v>
      </c>
      <c r="F215" s="181">
        <v>5.79</v>
      </c>
      <c r="G215" s="172">
        <v>15</v>
      </c>
    </row>
    <row r="216" spans="1:7">
      <c r="A216" s="183" t="s">
        <v>7881</v>
      </c>
      <c r="B216" s="182" t="s">
        <v>7880</v>
      </c>
      <c r="C216" s="179" t="s">
        <v>111</v>
      </c>
      <c r="D216" s="181">
        <v>68.36</v>
      </c>
      <c r="E216" s="181">
        <v>10.220000000000001</v>
      </c>
      <c r="F216" s="181">
        <v>78.58</v>
      </c>
      <c r="G216" s="172">
        <v>15</v>
      </c>
    </row>
    <row r="217" spans="1:7" ht="30">
      <c r="A217" s="183" t="s">
        <v>7879</v>
      </c>
      <c r="B217" s="182" t="s">
        <v>7878</v>
      </c>
      <c r="C217" s="179" t="s">
        <v>111</v>
      </c>
      <c r="D217" s="181">
        <v>80.52</v>
      </c>
      <c r="E217" s="181">
        <v>12.04</v>
      </c>
      <c r="F217" s="181">
        <v>92.56</v>
      </c>
      <c r="G217" s="172">
        <v>15</v>
      </c>
    </row>
    <row r="218" spans="1:7">
      <c r="A218" s="183" t="s">
        <v>7877</v>
      </c>
      <c r="B218" s="182" t="s">
        <v>7876</v>
      </c>
      <c r="C218" s="179"/>
      <c r="D218" s="181"/>
      <c r="E218" s="181"/>
      <c r="F218" s="181"/>
    </row>
    <row r="219" spans="1:7">
      <c r="A219" s="183" t="s">
        <v>7875</v>
      </c>
      <c r="B219" s="182" t="s">
        <v>7874</v>
      </c>
      <c r="C219" s="179" t="s">
        <v>112</v>
      </c>
      <c r="D219" s="181">
        <v>11.31</v>
      </c>
      <c r="E219" s="181">
        <v>6.54</v>
      </c>
      <c r="F219" s="181">
        <v>17.850000000000001</v>
      </c>
      <c r="G219" s="172">
        <v>15</v>
      </c>
    </row>
    <row r="220" spans="1:7">
      <c r="A220" s="183" t="s">
        <v>7873</v>
      </c>
      <c r="B220" s="182" t="s">
        <v>7872</v>
      </c>
      <c r="C220" s="179" t="s">
        <v>118</v>
      </c>
      <c r="D220" s="181">
        <v>1.02</v>
      </c>
      <c r="E220" s="181">
        <v>0.46</v>
      </c>
      <c r="F220" s="181">
        <v>1.48</v>
      </c>
      <c r="G220" s="172">
        <v>15</v>
      </c>
    </row>
    <row r="221" spans="1:7">
      <c r="A221" s="183" t="s">
        <v>7871</v>
      </c>
      <c r="B221" s="182" t="s">
        <v>7870</v>
      </c>
      <c r="C221" s="179" t="s">
        <v>118</v>
      </c>
      <c r="D221" s="181">
        <v>1.02</v>
      </c>
      <c r="E221" s="181">
        <v>0.46</v>
      </c>
      <c r="F221" s="181">
        <v>1.48</v>
      </c>
      <c r="G221" s="172">
        <v>15</v>
      </c>
    </row>
    <row r="222" spans="1:7">
      <c r="A222" s="183" t="s">
        <v>7869</v>
      </c>
      <c r="B222" s="182" t="s">
        <v>7868</v>
      </c>
      <c r="C222" s="179" t="s">
        <v>112</v>
      </c>
      <c r="D222" s="181">
        <v>0.91</v>
      </c>
      <c r="E222" s="181">
        <v>0.93</v>
      </c>
      <c r="F222" s="181">
        <v>1.84</v>
      </c>
      <c r="G222" s="172">
        <v>15</v>
      </c>
    </row>
    <row r="223" spans="1:7">
      <c r="A223" s="183" t="s">
        <v>7867</v>
      </c>
      <c r="B223" s="182" t="s">
        <v>7866</v>
      </c>
      <c r="C223" s="179"/>
      <c r="D223" s="181"/>
      <c r="E223" s="181"/>
      <c r="F223" s="181"/>
    </row>
    <row r="224" spans="1:7">
      <c r="A224" s="183" t="s">
        <v>7865</v>
      </c>
      <c r="B224" s="182" t="s">
        <v>7864</v>
      </c>
      <c r="C224" s="179"/>
      <c r="D224" s="181"/>
      <c r="E224" s="181"/>
      <c r="F224" s="181"/>
    </row>
    <row r="225" spans="1:7">
      <c r="A225" s="183" t="s">
        <v>7863</v>
      </c>
      <c r="B225" s="182" t="s">
        <v>7862</v>
      </c>
      <c r="C225" s="179" t="s">
        <v>111</v>
      </c>
      <c r="D225" s="181"/>
      <c r="E225" s="181">
        <v>249.81</v>
      </c>
      <c r="F225" s="181">
        <v>249.81</v>
      </c>
      <c r="G225" s="172">
        <v>15</v>
      </c>
    </row>
    <row r="226" spans="1:7">
      <c r="A226" s="183" t="s">
        <v>77</v>
      </c>
      <c r="B226" s="182" t="s">
        <v>78</v>
      </c>
      <c r="C226" s="179" t="s">
        <v>111</v>
      </c>
      <c r="D226" s="181"/>
      <c r="E226" s="181">
        <v>454.2</v>
      </c>
      <c r="F226" s="181">
        <v>454.2</v>
      </c>
      <c r="G226" s="172">
        <v>15</v>
      </c>
    </row>
    <row r="227" spans="1:7" ht="30">
      <c r="A227" s="183" t="s">
        <v>7861</v>
      </c>
      <c r="B227" s="182" t="s">
        <v>7860</v>
      </c>
      <c r="C227" s="179" t="s">
        <v>112</v>
      </c>
      <c r="D227" s="181"/>
      <c r="E227" s="181">
        <v>34.07</v>
      </c>
      <c r="F227" s="181">
        <v>34.07</v>
      </c>
      <c r="G227" s="172">
        <v>15</v>
      </c>
    </row>
    <row r="228" spans="1:7" ht="45">
      <c r="A228" s="183" t="s">
        <v>7859</v>
      </c>
      <c r="B228" s="182" t="s">
        <v>7858</v>
      </c>
      <c r="C228" s="179" t="s">
        <v>111</v>
      </c>
      <c r="D228" s="181">
        <v>454.72</v>
      </c>
      <c r="E228" s="181">
        <v>136.26</v>
      </c>
      <c r="F228" s="181">
        <v>590.98</v>
      </c>
      <c r="G228" s="172">
        <v>15</v>
      </c>
    </row>
    <row r="229" spans="1:7" ht="30">
      <c r="A229" s="183" t="s">
        <v>7857</v>
      </c>
      <c r="B229" s="182" t="s">
        <v>7856</v>
      </c>
      <c r="C229" s="179" t="s">
        <v>111</v>
      </c>
      <c r="D229" s="181">
        <v>433.58</v>
      </c>
      <c r="E229" s="181">
        <v>136.26</v>
      </c>
      <c r="F229" s="181">
        <v>569.84</v>
      </c>
      <c r="G229" s="172">
        <v>15</v>
      </c>
    </row>
    <row r="230" spans="1:7" ht="45">
      <c r="A230" s="183" t="s">
        <v>7855</v>
      </c>
      <c r="B230" s="182" t="s">
        <v>7854</v>
      </c>
      <c r="C230" s="179" t="s">
        <v>111</v>
      </c>
      <c r="D230" s="181">
        <v>237.93</v>
      </c>
      <c r="E230" s="181">
        <v>90.84</v>
      </c>
      <c r="F230" s="181">
        <v>328.77</v>
      </c>
      <c r="G230" s="172">
        <v>15</v>
      </c>
    </row>
    <row r="231" spans="1:7" ht="30">
      <c r="A231" s="183" t="s">
        <v>7853</v>
      </c>
      <c r="B231" s="182" t="s">
        <v>7852</v>
      </c>
      <c r="C231" s="179" t="s">
        <v>111</v>
      </c>
      <c r="D231" s="181">
        <v>216.79</v>
      </c>
      <c r="E231" s="181">
        <v>90.84</v>
      </c>
      <c r="F231" s="181">
        <v>307.63</v>
      </c>
      <c r="G231" s="172">
        <v>15</v>
      </c>
    </row>
    <row r="232" spans="1:7" ht="45">
      <c r="A232" s="183" t="s">
        <v>7851</v>
      </c>
      <c r="B232" s="182" t="s">
        <v>7850</v>
      </c>
      <c r="C232" s="179" t="s">
        <v>112</v>
      </c>
      <c r="D232" s="181">
        <v>23.33</v>
      </c>
      <c r="E232" s="181">
        <v>9.08</v>
      </c>
      <c r="F232" s="181">
        <v>32.409999999999997</v>
      </c>
      <c r="G232" s="172">
        <v>15</v>
      </c>
    </row>
    <row r="233" spans="1:7" ht="30">
      <c r="A233" s="183" t="s">
        <v>7849</v>
      </c>
      <c r="B233" s="182" t="s">
        <v>7848</v>
      </c>
      <c r="C233" s="179" t="s">
        <v>112</v>
      </c>
      <c r="D233" s="181">
        <v>21.68</v>
      </c>
      <c r="E233" s="181">
        <v>9.08</v>
      </c>
      <c r="F233" s="181">
        <v>30.76</v>
      </c>
      <c r="G233" s="172">
        <v>15</v>
      </c>
    </row>
    <row r="234" spans="1:7" ht="45">
      <c r="A234" s="183" t="s">
        <v>7847</v>
      </c>
      <c r="B234" s="182" t="s">
        <v>7846</v>
      </c>
      <c r="C234" s="179" t="s">
        <v>111</v>
      </c>
      <c r="D234" s="181">
        <v>233.25</v>
      </c>
      <c r="E234" s="181">
        <v>90.84</v>
      </c>
      <c r="F234" s="181">
        <v>324.08999999999997</v>
      </c>
      <c r="G234" s="172">
        <v>15</v>
      </c>
    </row>
    <row r="235" spans="1:7" ht="30">
      <c r="A235" s="183" t="s">
        <v>7845</v>
      </c>
      <c r="B235" s="182" t="s">
        <v>7844</v>
      </c>
      <c r="C235" s="179" t="s">
        <v>111</v>
      </c>
      <c r="D235" s="181">
        <v>216.79</v>
      </c>
      <c r="E235" s="181">
        <v>90.84</v>
      </c>
      <c r="F235" s="181">
        <v>307.63</v>
      </c>
      <c r="G235" s="172">
        <v>15</v>
      </c>
    </row>
    <row r="236" spans="1:7">
      <c r="A236" s="183" t="s">
        <v>7843</v>
      </c>
      <c r="B236" s="182" t="s">
        <v>7842</v>
      </c>
      <c r="C236" s="179"/>
      <c r="D236" s="181"/>
      <c r="E236" s="181"/>
      <c r="F236" s="181"/>
    </row>
    <row r="237" spans="1:7">
      <c r="A237" s="183" t="s">
        <v>7841</v>
      </c>
      <c r="B237" s="182" t="s">
        <v>7840</v>
      </c>
      <c r="C237" s="179" t="s">
        <v>111</v>
      </c>
      <c r="D237" s="181"/>
      <c r="E237" s="181">
        <v>136.26</v>
      </c>
      <c r="F237" s="181">
        <v>136.26</v>
      </c>
      <c r="G237" s="172">
        <v>15</v>
      </c>
    </row>
    <row r="238" spans="1:7" ht="30">
      <c r="A238" s="183" t="s">
        <v>76</v>
      </c>
      <c r="B238" s="182" t="s">
        <v>7839</v>
      </c>
      <c r="C238" s="179" t="s">
        <v>111</v>
      </c>
      <c r="D238" s="181"/>
      <c r="E238" s="181">
        <v>90.84</v>
      </c>
      <c r="F238" s="181">
        <v>90.84</v>
      </c>
      <c r="G238" s="172">
        <v>15</v>
      </c>
    </row>
    <row r="239" spans="1:7">
      <c r="A239" s="183" t="s">
        <v>7838</v>
      </c>
      <c r="B239" s="182" t="s">
        <v>7837</v>
      </c>
      <c r="C239" s="179"/>
      <c r="D239" s="181"/>
      <c r="E239" s="181"/>
      <c r="F239" s="181"/>
    </row>
    <row r="240" spans="1:7">
      <c r="A240" s="183" t="s">
        <v>7836</v>
      </c>
      <c r="B240" s="182" t="s">
        <v>7835</v>
      </c>
      <c r="C240" s="179" t="s">
        <v>112</v>
      </c>
      <c r="D240" s="181"/>
      <c r="E240" s="181">
        <v>3.41</v>
      </c>
      <c r="F240" s="181">
        <v>3.41</v>
      </c>
      <c r="G240" s="172">
        <v>15</v>
      </c>
    </row>
    <row r="241" spans="1:7" ht="30">
      <c r="A241" s="183" t="s">
        <v>7834</v>
      </c>
      <c r="B241" s="182" t="s">
        <v>7833</v>
      </c>
      <c r="C241" s="179" t="s">
        <v>112</v>
      </c>
      <c r="D241" s="181"/>
      <c r="E241" s="181">
        <v>6.81</v>
      </c>
      <c r="F241" s="181">
        <v>6.81</v>
      </c>
      <c r="G241" s="172">
        <v>15</v>
      </c>
    </row>
    <row r="242" spans="1:7">
      <c r="A242" s="183" t="s">
        <v>7832</v>
      </c>
      <c r="B242" s="182" t="s">
        <v>7831</v>
      </c>
      <c r="C242" s="179" t="s">
        <v>112</v>
      </c>
      <c r="D242" s="181"/>
      <c r="E242" s="181">
        <v>11.36</v>
      </c>
      <c r="F242" s="181">
        <v>11.36</v>
      </c>
      <c r="G242" s="172">
        <v>15</v>
      </c>
    </row>
    <row r="243" spans="1:7">
      <c r="A243" s="183" t="s">
        <v>7830</v>
      </c>
      <c r="B243" s="182" t="s">
        <v>7829</v>
      </c>
      <c r="C243" s="179"/>
      <c r="D243" s="181"/>
      <c r="E243" s="181"/>
      <c r="F243" s="181"/>
    </row>
    <row r="244" spans="1:7">
      <c r="A244" s="183" t="s">
        <v>7828</v>
      </c>
      <c r="B244" s="182" t="s">
        <v>7827</v>
      </c>
      <c r="C244" s="179" t="s">
        <v>112</v>
      </c>
      <c r="D244" s="181"/>
      <c r="E244" s="181">
        <v>13.63</v>
      </c>
      <c r="F244" s="181">
        <v>13.63</v>
      </c>
      <c r="G244" s="172">
        <v>15</v>
      </c>
    </row>
    <row r="245" spans="1:7" ht="30">
      <c r="A245" s="183" t="s">
        <v>7826</v>
      </c>
      <c r="B245" s="182" t="s">
        <v>7825</v>
      </c>
      <c r="C245" s="179" t="s">
        <v>112</v>
      </c>
      <c r="D245" s="181"/>
      <c r="E245" s="181">
        <v>11.36</v>
      </c>
      <c r="F245" s="181">
        <v>11.36</v>
      </c>
      <c r="G245" s="172">
        <v>15</v>
      </c>
    </row>
    <row r="246" spans="1:7" ht="30">
      <c r="A246" s="183" t="s">
        <v>7824</v>
      </c>
      <c r="B246" s="182" t="s">
        <v>7823</v>
      </c>
      <c r="C246" s="179" t="s">
        <v>118</v>
      </c>
      <c r="D246" s="181"/>
      <c r="E246" s="181">
        <v>3.41</v>
      </c>
      <c r="F246" s="181">
        <v>3.41</v>
      </c>
      <c r="G246" s="172">
        <v>15</v>
      </c>
    </row>
    <row r="247" spans="1:7">
      <c r="A247" s="183" t="s">
        <v>7822</v>
      </c>
      <c r="B247" s="182" t="s">
        <v>7821</v>
      </c>
      <c r="C247" s="179"/>
      <c r="D247" s="181"/>
      <c r="E247" s="181"/>
      <c r="F247" s="181"/>
    </row>
    <row r="248" spans="1:7">
      <c r="A248" s="183" t="s">
        <v>7820</v>
      </c>
      <c r="B248" s="182" t="s">
        <v>7819</v>
      </c>
      <c r="C248" s="179" t="s">
        <v>112</v>
      </c>
      <c r="D248" s="181"/>
      <c r="E248" s="181">
        <v>9.08</v>
      </c>
      <c r="F248" s="181">
        <v>9.08</v>
      </c>
      <c r="G248" s="172">
        <v>15</v>
      </c>
    </row>
    <row r="249" spans="1:7">
      <c r="A249" s="183" t="s">
        <v>7818</v>
      </c>
      <c r="B249" s="182" t="s">
        <v>7817</v>
      </c>
      <c r="C249" s="179"/>
      <c r="D249" s="181"/>
      <c r="E249" s="181"/>
      <c r="F249" s="181"/>
    </row>
    <row r="250" spans="1:7" ht="45">
      <c r="A250" s="183" t="s">
        <v>7816</v>
      </c>
      <c r="B250" s="182" t="s">
        <v>7815</v>
      </c>
      <c r="C250" s="179" t="s">
        <v>112</v>
      </c>
      <c r="D250" s="181">
        <v>16.95</v>
      </c>
      <c r="E250" s="181">
        <v>11.36</v>
      </c>
      <c r="F250" s="181">
        <v>28.31</v>
      </c>
      <c r="G250" s="172">
        <v>15</v>
      </c>
    </row>
    <row r="251" spans="1:7" ht="45">
      <c r="A251" s="183" t="s">
        <v>7814</v>
      </c>
      <c r="B251" s="182" t="s">
        <v>7813</v>
      </c>
      <c r="C251" s="179" t="s">
        <v>112</v>
      </c>
      <c r="D251" s="181">
        <v>1.55</v>
      </c>
      <c r="E251" s="181">
        <v>11.36</v>
      </c>
      <c r="F251" s="181">
        <v>12.91</v>
      </c>
      <c r="G251" s="172">
        <v>15</v>
      </c>
    </row>
    <row r="252" spans="1:7">
      <c r="A252" s="183" t="s">
        <v>7812</v>
      </c>
      <c r="B252" s="182" t="s">
        <v>7811</v>
      </c>
      <c r="C252" s="179"/>
      <c r="D252" s="181"/>
      <c r="E252" s="181"/>
      <c r="F252" s="181"/>
    </row>
    <row r="253" spans="1:7" ht="45">
      <c r="A253" s="183" t="s">
        <v>7810</v>
      </c>
      <c r="B253" s="182" t="s">
        <v>7809</v>
      </c>
      <c r="C253" s="179" t="s">
        <v>112</v>
      </c>
      <c r="D253" s="181">
        <v>23.95</v>
      </c>
      <c r="E253" s="181">
        <v>4.54</v>
      </c>
      <c r="F253" s="181">
        <v>28.49</v>
      </c>
      <c r="G253" s="172">
        <v>15</v>
      </c>
    </row>
    <row r="254" spans="1:7" ht="30">
      <c r="A254" s="183" t="s">
        <v>7808</v>
      </c>
      <c r="B254" s="182" t="s">
        <v>7807</v>
      </c>
      <c r="C254" s="179" t="s">
        <v>112</v>
      </c>
      <c r="D254" s="181">
        <v>21.68</v>
      </c>
      <c r="E254" s="181">
        <v>4.54</v>
      </c>
      <c r="F254" s="181">
        <v>26.22</v>
      </c>
      <c r="G254" s="172">
        <v>15</v>
      </c>
    </row>
    <row r="255" spans="1:7" ht="45">
      <c r="A255" s="183" t="s">
        <v>7806</v>
      </c>
      <c r="B255" s="182" t="s">
        <v>7805</v>
      </c>
      <c r="C255" s="179" t="s">
        <v>112</v>
      </c>
      <c r="D255" s="181">
        <v>10.95</v>
      </c>
      <c r="E255" s="181">
        <v>1.59</v>
      </c>
      <c r="F255" s="181">
        <v>12.54</v>
      </c>
      <c r="G255" s="172">
        <v>15</v>
      </c>
    </row>
    <row r="256" spans="1:7" ht="30">
      <c r="A256" s="183" t="s">
        <v>7804</v>
      </c>
      <c r="B256" s="182" t="s">
        <v>7803</v>
      </c>
      <c r="C256" s="179" t="s">
        <v>112</v>
      </c>
      <c r="D256" s="181">
        <v>8.3800000000000008</v>
      </c>
      <c r="E256" s="181">
        <v>1.59</v>
      </c>
      <c r="F256" s="181">
        <v>9.9700000000000006</v>
      </c>
      <c r="G256" s="172">
        <v>15</v>
      </c>
    </row>
    <row r="257" spans="1:7" ht="45">
      <c r="A257" s="183" t="s">
        <v>7802</v>
      </c>
      <c r="B257" s="182" t="s">
        <v>7801</v>
      </c>
      <c r="C257" s="179" t="s">
        <v>112</v>
      </c>
      <c r="D257" s="181">
        <v>14.26</v>
      </c>
      <c r="E257" s="181">
        <v>0.68</v>
      </c>
      <c r="F257" s="181">
        <v>14.94</v>
      </c>
      <c r="G257" s="172">
        <v>15</v>
      </c>
    </row>
    <row r="258" spans="1:7">
      <c r="A258" s="183" t="s">
        <v>7800</v>
      </c>
      <c r="B258" s="182" t="s">
        <v>7799</v>
      </c>
      <c r="C258" s="179"/>
      <c r="D258" s="181"/>
      <c r="E258" s="181"/>
      <c r="F258" s="181"/>
    </row>
    <row r="259" spans="1:7" ht="30">
      <c r="A259" s="183" t="s">
        <v>7798</v>
      </c>
      <c r="B259" s="182" t="s">
        <v>7797</v>
      </c>
      <c r="C259" s="179" t="s">
        <v>112</v>
      </c>
      <c r="D259" s="181"/>
      <c r="E259" s="181">
        <v>11.81</v>
      </c>
      <c r="F259" s="181">
        <v>11.81</v>
      </c>
      <c r="G259" s="172">
        <v>15</v>
      </c>
    </row>
    <row r="260" spans="1:7" ht="30">
      <c r="A260" s="183" t="s">
        <v>7796</v>
      </c>
      <c r="B260" s="182" t="s">
        <v>7795</v>
      </c>
      <c r="C260" s="179" t="s">
        <v>112</v>
      </c>
      <c r="D260" s="181"/>
      <c r="E260" s="181">
        <v>6.81</v>
      </c>
      <c r="F260" s="181">
        <v>6.81</v>
      </c>
      <c r="G260" s="172">
        <v>15</v>
      </c>
    </row>
    <row r="261" spans="1:7" ht="30">
      <c r="A261" s="183" t="s">
        <v>7794</v>
      </c>
      <c r="B261" s="182" t="s">
        <v>7793</v>
      </c>
      <c r="C261" s="179" t="s">
        <v>112</v>
      </c>
      <c r="D261" s="181"/>
      <c r="E261" s="181">
        <v>6.81</v>
      </c>
      <c r="F261" s="181">
        <v>6.81</v>
      </c>
      <c r="G261" s="172">
        <v>15</v>
      </c>
    </row>
    <row r="262" spans="1:7" ht="30">
      <c r="A262" s="183" t="s">
        <v>7792</v>
      </c>
      <c r="B262" s="182" t="s">
        <v>7791</v>
      </c>
      <c r="C262" s="179" t="s">
        <v>112</v>
      </c>
      <c r="D262" s="181"/>
      <c r="E262" s="181">
        <v>7.49</v>
      </c>
      <c r="F262" s="181">
        <v>7.49</v>
      </c>
      <c r="G262" s="172">
        <v>15</v>
      </c>
    </row>
    <row r="263" spans="1:7">
      <c r="A263" s="183" t="s">
        <v>7790</v>
      </c>
      <c r="B263" s="182" t="s">
        <v>7789</v>
      </c>
      <c r="C263" s="179"/>
      <c r="D263" s="181"/>
      <c r="E263" s="181"/>
      <c r="F263" s="181"/>
    </row>
    <row r="264" spans="1:7">
      <c r="A264" s="183" t="s">
        <v>7788</v>
      </c>
      <c r="B264" s="182" t="s">
        <v>7787</v>
      </c>
      <c r="C264" s="179" t="s">
        <v>112</v>
      </c>
      <c r="D264" s="181"/>
      <c r="E264" s="181">
        <v>18.27</v>
      </c>
      <c r="F264" s="181">
        <v>18.27</v>
      </c>
      <c r="G264" s="172">
        <v>15</v>
      </c>
    </row>
    <row r="265" spans="1:7" ht="30">
      <c r="A265" s="183" t="s">
        <v>7786</v>
      </c>
      <c r="B265" s="182" t="s">
        <v>7785</v>
      </c>
      <c r="C265" s="179" t="s">
        <v>112</v>
      </c>
      <c r="D265" s="181"/>
      <c r="E265" s="181">
        <v>21.92</v>
      </c>
      <c r="F265" s="181">
        <v>21.92</v>
      </c>
      <c r="G265" s="172">
        <v>15</v>
      </c>
    </row>
    <row r="266" spans="1:7" ht="30">
      <c r="A266" s="183" t="s">
        <v>7784</v>
      </c>
      <c r="B266" s="182" t="s">
        <v>7783</v>
      </c>
      <c r="C266" s="179" t="s">
        <v>118</v>
      </c>
      <c r="D266" s="181"/>
      <c r="E266" s="181">
        <v>7.3</v>
      </c>
      <c r="F266" s="181">
        <v>7.3</v>
      </c>
      <c r="G266" s="172">
        <v>15</v>
      </c>
    </row>
    <row r="267" spans="1:7">
      <c r="A267" s="183" t="s">
        <v>7782</v>
      </c>
      <c r="B267" s="182" t="s">
        <v>7781</v>
      </c>
      <c r="C267" s="179"/>
      <c r="D267" s="181"/>
      <c r="E267" s="181"/>
      <c r="F267" s="181"/>
    </row>
    <row r="268" spans="1:7">
      <c r="A268" s="183" t="s">
        <v>7780</v>
      </c>
      <c r="B268" s="182" t="s">
        <v>7779</v>
      </c>
      <c r="C268" s="179" t="s">
        <v>118</v>
      </c>
      <c r="D268" s="181">
        <v>0.08</v>
      </c>
      <c r="E268" s="181">
        <v>1.66</v>
      </c>
      <c r="F268" s="181">
        <v>1.74</v>
      </c>
      <c r="G268" s="172">
        <v>15</v>
      </c>
    </row>
    <row r="269" spans="1:7" ht="30">
      <c r="A269" s="183" t="s">
        <v>7778</v>
      </c>
      <c r="B269" s="182" t="s">
        <v>7777</v>
      </c>
      <c r="C269" s="179" t="s">
        <v>118</v>
      </c>
      <c r="D269" s="181">
        <v>0.95</v>
      </c>
      <c r="E269" s="181">
        <v>1.66</v>
      </c>
      <c r="F269" s="181">
        <v>2.61</v>
      </c>
      <c r="G269" s="172">
        <v>15</v>
      </c>
    </row>
    <row r="270" spans="1:7" ht="30">
      <c r="A270" s="183" t="s">
        <v>7776</v>
      </c>
      <c r="B270" s="182" t="s">
        <v>7775</v>
      </c>
      <c r="C270" s="179" t="s">
        <v>112</v>
      </c>
      <c r="D270" s="181">
        <v>4.7300000000000004</v>
      </c>
      <c r="E270" s="181">
        <v>13.25</v>
      </c>
      <c r="F270" s="181">
        <v>17.98</v>
      </c>
      <c r="G270" s="172">
        <v>15</v>
      </c>
    </row>
    <row r="271" spans="1:7" ht="30">
      <c r="A271" s="183" t="s">
        <v>7774</v>
      </c>
      <c r="B271" s="182" t="s">
        <v>7773</v>
      </c>
      <c r="C271" s="179" t="s">
        <v>112</v>
      </c>
      <c r="D271" s="181">
        <v>0.39</v>
      </c>
      <c r="E271" s="181">
        <v>9.94</v>
      </c>
      <c r="F271" s="181">
        <v>10.33</v>
      </c>
      <c r="G271" s="172">
        <v>15</v>
      </c>
    </row>
    <row r="272" spans="1:7">
      <c r="A272" s="183" t="s">
        <v>7772</v>
      </c>
      <c r="B272" s="182" t="s">
        <v>7771</v>
      </c>
      <c r="C272" s="179" t="s">
        <v>112</v>
      </c>
      <c r="D272" s="181">
        <v>4.7300000000000004</v>
      </c>
      <c r="E272" s="181">
        <v>9.94</v>
      </c>
      <c r="F272" s="181">
        <v>14.67</v>
      </c>
      <c r="G272" s="172">
        <v>15</v>
      </c>
    </row>
    <row r="273" spans="1:7">
      <c r="A273" s="183" t="s">
        <v>7770</v>
      </c>
      <c r="B273" s="182" t="s">
        <v>7769</v>
      </c>
      <c r="C273" s="179" t="s">
        <v>112</v>
      </c>
      <c r="D273" s="181">
        <v>0.39</v>
      </c>
      <c r="E273" s="181">
        <v>6.62</v>
      </c>
      <c r="F273" s="181">
        <v>7.01</v>
      </c>
      <c r="G273" s="172">
        <v>15</v>
      </c>
    </row>
    <row r="274" spans="1:7">
      <c r="A274" s="183" t="s">
        <v>7768</v>
      </c>
      <c r="B274" s="182" t="s">
        <v>7767</v>
      </c>
      <c r="C274" s="179"/>
      <c r="D274" s="181"/>
      <c r="E274" s="181"/>
      <c r="F274" s="181"/>
    </row>
    <row r="275" spans="1:7">
      <c r="A275" s="183" t="s">
        <v>7766</v>
      </c>
      <c r="B275" s="182" t="s">
        <v>7765</v>
      </c>
      <c r="C275" s="179" t="s">
        <v>112</v>
      </c>
      <c r="D275" s="181">
        <v>97.73</v>
      </c>
      <c r="E275" s="181"/>
      <c r="F275" s="181">
        <v>97.73</v>
      </c>
      <c r="G275" s="172">
        <v>15</v>
      </c>
    </row>
    <row r="276" spans="1:7">
      <c r="A276" s="183" t="s">
        <v>7764</v>
      </c>
      <c r="B276" s="182" t="s">
        <v>7763</v>
      </c>
      <c r="C276" s="179" t="s">
        <v>108</v>
      </c>
      <c r="D276" s="181">
        <v>3.85</v>
      </c>
      <c r="E276" s="181">
        <v>10.07</v>
      </c>
      <c r="F276" s="181">
        <v>13.92</v>
      </c>
      <c r="G276" s="172">
        <v>15</v>
      </c>
    </row>
    <row r="277" spans="1:7">
      <c r="A277" s="183" t="s">
        <v>7762</v>
      </c>
      <c r="B277" s="182" t="s">
        <v>7761</v>
      </c>
      <c r="C277" s="179"/>
      <c r="D277" s="181"/>
      <c r="E277" s="181"/>
      <c r="F277" s="181"/>
    </row>
    <row r="278" spans="1:7">
      <c r="A278" s="183" t="s">
        <v>7760</v>
      </c>
      <c r="B278" s="182" t="s">
        <v>7759</v>
      </c>
      <c r="C278" s="179"/>
      <c r="D278" s="181"/>
      <c r="E278" s="181"/>
      <c r="F278" s="181"/>
    </row>
    <row r="279" spans="1:7" ht="30">
      <c r="A279" s="183" t="s">
        <v>7758</v>
      </c>
      <c r="B279" s="182" t="s">
        <v>7757</v>
      </c>
      <c r="C279" s="179" t="s">
        <v>112</v>
      </c>
      <c r="D279" s="181"/>
      <c r="E279" s="181">
        <v>41.46</v>
      </c>
      <c r="F279" s="181">
        <v>41.46</v>
      </c>
      <c r="G279" s="172">
        <v>15</v>
      </c>
    </row>
    <row r="280" spans="1:7" ht="30">
      <c r="A280" s="183" t="s">
        <v>7756</v>
      </c>
      <c r="B280" s="182" t="s">
        <v>7755</v>
      </c>
      <c r="C280" s="179" t="s">
        <v>112</v>
      </c>
      <c r="D280" s="181"/>
      <c r="E280" s="181">
        <v>35.93</v>
      </c>
      <c r="F280" s="181">
        <v>35.93</v>
      </c>
      <c r="G280" s="172">
        <v>15</v>
      </c>
    </row>
    <row r="281" spans="1:7" ht="30">
      <c r="A281" s="183" t="s">
        <v>7754</v>
      </c>
      <c r="B281" s="182" t="s">
        <v>7753</v>
      </c>
      <c r="C281" s="179" t="s">
        <v>112</v>
      </c>
      <c r="D281" s="181"/>
      <c r="E281" s="181">
        <v>22.11</v>
      </c>
      <c r="F281" s="181">
        <v>22.11</v>
      </c>
      <c r="G281" s="172">
        <v>15</v>
      </c>
    </row>
    <row r="282" spans="1:7" ht="30">
      <c r="A282" s="183" t="s">
        <v>7752</v>
      </c>
      <c r="B282" s="182" t="s">
        <v>7751</v>
      </c>
      <c r="C282" s="179" t="s">
        <v>112</v>
      </c>
      <c r="D282" s="181">
        <v>2.63</v>
      </c>
      <c r="E282" s="181">
        <v>0.77</v>
      </c>
      <c r="F282" s="181">
        <v>3.4</v>
      </c>
      <c r="G282" s="172">
        <v>15</v>
      </c>
    </row>
    <row r="283" spans="1:7" ht="30">
      <c r="A283" s="183" t="s">
        <v>7750</v>
      </c>
      <c r="B283" s="182" t="s">
        <v>7749</v>
      </c>
      <c r="C283" s="179" t="s">
        <v>118</v>
      </c>
      <c r="D283" s="181"/>
      <c r="E283" s="181">
        <v>4.79</v>
      </c>
      <c r="F283" s="181">
        <v>4.79</v>
      </c>
      <c r="G283" s="172">
        <v>15</v>
      </c>
    </row>
    <row r="284" spans="1:7">
      <c r="A284" s="183" t="s">
        <v>7748</v>
      </c>
      <c r="B284" s="182" t="s">
        <v>7747</v>
      </c>
      <c r="C284" s="179" t="s">
        <v>118</v>
      </c>
      <c r="D284" s="181"/>
      <c r="E284" s="181">
        <v>14.08</v>
      </c>
      <c r="F284" s="181">
        <v>14.08</v>
      </c>
      <c r="G284" s="172">
        <v>15</v>
      </c>
    </row>
    <row r="285" spans="1:7" ht="30">
      <c r="A285" s="183" t="s">
        <v>7746</v>
      </c>
      <c r="B285" s="182" t="s">
        <v>7745</v>
      </c>
      <c r="C285" s="179"/>
      <c r="D285" s="181"/>
      <c r="E285" s="181"/>
      <c r="F285" s="181"/>
    </row>
    <row r="286" spans="1:7">
      <c r="A286" s="183" t="s">
        <v>72</v>
      </c>
      <c r="B286" s="182" t="s">
        <v>71</v>
      </c>
      <c r="C286" s="179" t="s">
        <v>118</v>
      </c>
      <c r="D286" s="181"/>
      <c r="E286" s="181">
        <v>1.51</v>
      </c>
      <c r="F286" s="181">
        <v>1.51</v>
      </c>
      <c r="G286" s="172">
        <v>15</v>
      </c>
    </row>
    <row r="287" spans="1:7" ht="30">
      <c r="A287" s="183" t="s">
        <v>7744</v>
      </c>
      <c r="B287" s="182" t="s">
        <v>7743</v>
      </c>
      <c r="C287" s="179" t="s">
        <v>118</v>
      </c>
      <c r="D287" s="181"/>
      <c r="E287" s="181">
        <v>5.03</v>
      </c>
      <c r="F287" s="181">
        <v>5.03</v>
      </c>
      <c r="G287" s="172">
        <v>15</v>
      </c>
    </row>
    <row r="288" spans="1:7">
      <c r="A288" s="183" t="s">
        <v>7742</v>
      </c>
      <c r="B288" s="182" t="s">
        <v>7741</v>
      </c>
      <c r="C288" s="179" t="s">
        <v>112</v>
      </c>
      <c r="D288" s="181"/>
      <c r="E288" s="181">
        <v>27.69</v>
      </c>
      <c r="F288" s="181">
        <v>27.69</v>
      </c>
      <c r="G288" s="172">
        <v>15</v>
      </c>
    </row>
    <row r="289" spans="1:7" ht="30">
      <c r="A289" s="183" t="s">
        <v>7740</v>
      </c>
      <c r="B289" s="182" t="s">
        <v>7739</v>
      </c>
      <c r="C289" s="179" t="s">
        <v>112</v>
      </c>
      <c r="D289" s="181"/>
      <c r="E289" s="181">
        <v>22.66</v>
      </c>
      <c r="F289" s="181">
        <v>22.66</v>
      </c>
      <c r="G289" s="172">
        <v>15</v>
      </c>
    </row>
    <row r="290" spans="1:7" ht="30">
      <c r="A290" s="183" t="s">
        <v>7738</v>
      </c>
      <c r="B290" s="182" t="s">
        <v>7737</v>
      </c>
      <c r="C290" s="179" t="s">
        <v>112</v>
      </c>
      <c r="D290" s="181"/>
      <c r="E290" s="181">
        <v>20.14</v>
      </c>
      <c r="F290" s="181">
        <v>20.14</v>
      </c>
      <c r="G290" s="172">
        <v>15</v>
      </c>
    </row>
    <row r="291" spans="1:7" ht="30">
      <c r="A291" s="183" t="s">
        <v>7736</v>
      </c>
      <c r="B291" s="182" t="s">
        <v>7735</v>
      </c>
      <c r="C291" s="179" t="s">
        <v>112</v>
      </c>
      <c r="D291" s="181"/>
      <c r="E291" s="181">
        <v>15.1</v>
      </c>
      <c r="F291" s="181">
        <v>15.1</v>
      </c>
      <c r="G291" s="172">
        <v>15</v>
      </c>
    </row>
    <row r="292" spans="1:7">
      <c r="A292" s="183" t="s">
        <v>7734</v>
      </c>
      <c r="B292" s="182" t="s">
        <v>116</v>
      </c>
      <c r="C292" s="179" t="s">
        <v>106</v>
      </c>
      <c r="D292" s="181">
        <v>2.5299999999999998</v>
      </c>
      <c r="E292" s="181"/>
      <c r="F292" s="181">
        <v>2.5299999999999998</v>
      </c>
      <c r="G292" s="172">
        <v>15</v>
      </c>
    </row>
    <row r="293" spans="1:7">
      <c r="A293" s="183" t="s">
        <v>7733</v>
      </c>
      <c r="B293" s="182" t="s">
        <v>7732</v>
      </c>
      <c r="C293" s="179"/>
      <c r="D293" s="181"/>
      <c r="E293" s="181"/>
      <c r="F293" s="181"/>
    </row>
    <row r="294" spans="1:7">
      <c r="A294" s="183" t="s">
        <v>7731</v>
      </c>
      <c r="B294" s="182" t="s">
        <v>7730</v>
      </c>
      <c r="C294" s="179" t="s">
        <v>112</v>
      </c>
      <c r="D294" s="181"/>
      <c r="E294" s="181">
        <v>18.170000000000002</v>
      </c>
      <c r="F294" s="181">
        <v>18.170000000000002</v>
      </c>
      <c r="G294" s="172">
        <v>15</v>
      </c>
    </row>
    <row r="295" spans="1:7" ht="30">
      <c r="A295" s="183" t="s">
        <v>69</v>
      </c>
      <c r="B295" s="182" t="s">
        <v>70</v>
      </c>
      <c r="C295" s="179" t="s">
        <v>112</v>
      </c>
      <c r="D295" s="181"/>
      <c r="E295" s="181">
        <v>9.08</v>
      </c>
      <c r="F295" s="181">
        <v>9.08</v>
      </c>
      <c r="G295" s="172">
        <v>15</v>
      </c>
    </row>
    <row r="296" spans="1:7">
      <c r="A296" s="183" t="s">
        <v>7729</v>
      </c>
      <c r="B296" s="182" t="s">
        <v>7728</v>
      </c>
      <c r="C296" s="179" t="s">
        <v>118</v>
      </c>
      <c r="D296" s="181"/>
      <c r="E296" s="181">
        <v>6.81</v>
      </c>
      <c r="F296" s="181">
        <v>6.81</v>
      </c>
      <c r="G296" s="172">
        <v>15</v>
      </c>
    </row>
    <row r="297" spans="1:7">
      <c r="A297" s="183" t="s">
        <v>7727</v>
      </c>
      <c r="B297" s="182" t="s">
        <v>7726</v>
      </c>
      <c r="C297" s="179" t="s">
        <v>118</v>
      </c>
      <c r="D297" s="181"/>
      <c r="E297" s="181">
        <v>11.36</v>
      </c>
      <c r="F297" s="181">
        <v>11.36</v>
      </c>
      <c r="G297" s="172">
        <v>15</v>
      </c>
    </row>
    <row r="298" spans="1:7" ht="30">
      <c r="A298" s="183" t="s">
        <v>7725</v>
      </c>
      <c r="B298" s="182" t="s">
        <v>7724</v>
      </c>
      <c r="C298" s="179" t="s">
        <v>112</v>
      </c>
      <c r="D298" s="181"/>
      <c r="E298" s="181">
        <v>13.82</v>
      </c>
      <c r="F298" s="181">
        <v>13.82</v>
      </c>
      <c r="G298" s="172">
        <v>15</v>
      </c>
    </row>
    <row r="299" spans="1:7">
      <c r="A299" s="183" t="s">
        <v>7723</v>
      </c>
      <c r="B299" s="182" t="s">
        <v>7722</v>
      </c>
      <c r="C299" s="179"/>
      <c r="D299" s="181"/>
      <c r="E299" s="181"/>
      <c r="F299" s="181"/>
    </row>
    <row r="300" spans="1:7" ht="30">
      <c r="A300" s="183" t="s">
        <v>7721</v>
      </c>
      <c r="B300" s="182" t="s">
        <v>7720</v>
      </c>
      <c r="C300" s="179" t="s">
        <v>112</v>
      </c>
      <c r="D300" s="181"/>
      <c r="E300" s="181">
        <v>48.58</v>
      </c>
      <c r="F300" s="181">
        <v>48.58</v>
      </c>
      <c r="G300" s="172">
        <v>15</v>
      </c>
    </row>
    <row r="301" spans="1:7" ht="30">
      <c r="A301" s="183" t="s">
        <v>7719</v>
      </c>
      <c r="B301" s="182" t="s">
        <v>7718</v>
      </c>
      <c r="C301" s="179" t="s">
        <v>112</v>
      </c>
      <c r="D301" s="181"/>
      <c r="E301" s="181">
        <v>29.52</v>
      </c>
      <c r="F301" s="181">
        <v>29.52</v>
      </c>
      <c r="G301" s="172">
        <v>15</v>
      </c>
    </row>
    <row r="302" spans="1:7">
      <c r="A302" s="183" t="s">
        <v>7717</v>
      </c>
      <c r="B302" s="182" t="s">
        <v>7716</v>
      </c>
      <c r="C302" s="179" t="s">
        <v>118</v>
      </c>
      <c r="D302" s="181"/>
      <c r="E302" s="181">
        <v>20.440000000000001</v>
      </c>
      <c r="F302" s="181">
        <v>20.440000000000001</v>
      </c>
      <c r="G302" s="172">
        <v>15</v>
      </c>
    </row>
    <row r="303" spans="1:7">
      <c r="A303" s="183" t="s">
        <v>7715</v>
      </c>
      <c r="B303" s="182" t="s">
        <v>7714</v>
      </c>
      <c r="C303" s="179" t="s">
        <v>118</v>
      </c>
      <c r="D303" s="181"/>
      <c r="E303" s="181">
        <v>22.71</v>
      </c>
      <c r="F303" s="181">
        <v>22.71</v>
      </c>
      <c r="G303" s="172">
        <v>15</v>
      </c>
    </row>
    <row r="304" spans="1:7">
      <c r="A304" s="183" t="s">
        <v>7713</v>
      </c>
      <c r="B304" s="182" t="s">
        <v>7712</v>
      </c>
      <c r="C304" s="179" t="s">
        <v>118</v>
      </c>
      <c r="D304" s="181"/>
      <c r="E304" s="181">
        <v>18.170000000000002</v>
      </c>
      <c r="F304" s="181">
        <v>18.170000000000002</v>
      </c>
      <c r="G304" s="172">
        <v>15</v>
      </c>
    </row>
    <row r="305" spans="1:7">
      <c r="A305" s="183" t="s">
        <v>7711</v>
      </c>
      <c r="B305" s="182" t="s">
        <v>7710</v>
      </c>
      <c r="C305" s="179"/>
      <c r="D305" s="181"/>
      <c r="E305" s="181"/>
      <c r="F305" s="181"/>
    </row>
    <row r="306" spans="1:7">
      <c r="A306" s="183" t="s">
        <v>7709</v>
      </c>
      <c r="B306" s="182" t="s">
        <v>7708</v>
      </c>
      <c r="C306" s="179" t="s">
        <v>112</v>
      </c>
      <c r="D306" s="181"/>
      <c r="E306" s="181">
        <v>63.69</v>
      </c>
      <c r="F306" s="181">
        <v>63.69</v>
      </c>
      <c r="G306" s="172">
        <v>15</v>
      </c>
    </row>
    <row r="307" spans="1:7">
      <c r="A307" s="183" t="s">
        <v>7707</v>
      </c>
      <c r="B307" s="182" t="s">
        <v>7706</v>
      </c>
      <c r="C307" s="179" t="s">
        <v>112</v>
      </c>
      <c r="D307" s="181"/>
      <c r="E307" s="181">
        <v>13.63</v>
      </c>
      <c r="F307" s="181">
        <v>13.63</v>
      </c>
      <c r="G307" s="172">
        <v>15</v>
      </c>
    </row>
    <row r="308" spans="1:7">
      <c r="A308" s="183" t="s">
        <v>7705</v>
      </c>
      <c r="B308" s="182" t="s">
        <v>7704</v>
      </c>
      <c r="C308" s="179" t="s">
        <v>112</v>
      </c>
      <c r="D308" s="181"/>
      <c r="E308" s="181">
        <v>17.62</v>
      </c>
      <c r="F308" s="181">
        <v>17.62</v>
      </c>
      <c r="G308" s="172">
        <v>15</v>
      </c>
    </row>
    <row r="309" spans="1:7">
      <c r="A309" s="183" t="s">
        <v>7703</v>
      </c>
      <c r="B309" s="182" t="s">
        <v>7702</v>
      </c>
      <c r="C309" s="179" t="s">
        <v>112</v>
      </c>
      <c r="D309" s="181"/>
      <c r="E309" s="181">
        <v>30.21</v>
      </c>
      <c r="F309" s="181">
        <v>30.21</v>
      </c>
      <c r="G309" s="172">
        <v>15</v>
      </c>
    </row>
    <row r="310" spans="1:7">
      <c r="A310" s="183" t="s">
        <v>7701</v>
      </c>
      <c r="B310" s="182" t="s">
        <v>7700</v>
      </c>
      <c r="C310" s="179" t="s">
        <v>118</v>
      </c>
      <c r="D310" s="181"/>
      <c r="E310" s="181">
        <v>15.1</v>
      </c>
      <c r="F310" s="181">
        <v>15.1</v>
      </c>
      <c r="G310" s="172">
        <v>15</v>
      </c>
    </row>
    <row r="311" spans="1:7">
      <c r="A311" s="183" t="s">
        <v>7699</v>
      </c>
      <c r="B311" s="182" t="s">
        <v>7698</v>
      </c>
      <c r="C311" s="179" t="s">
        <v>118</v>
      </c>
      <c r="D311" s="181"/>
      <c r="E311" s="181">
        <v>3.41</v>
      </c>
      <c r="F311" s="181">
        <v>3.41</v>
      </c>
      <c r="G311" s="172">
        <v>15</v>
      </c>
    </row>
    <row r="312" spans="1:7">
      <c r="A312" s="183" t="s">
        <v>7697</v>
      </c>
      <c r="B312" s="182" t="s">
        <v>7696</v>
      </c>
      <c r="C312" s="179"/>
      <c r="D312" s="181"/>
      <c r="E312" s="181"/>
      <c r="F312" s="181"/>
    </row>
    <row r="313" spans="1:7">
      <c r="A313" s="183" t="s">
        <v>7695</v>
      </c>
      <c r="B313" s="182" t="s">
        <v>7694</v>
      </c>
      <c r="C313" s="179" t="s">
        <v>112</v>
      </c>
      <c r="D313" s="181"/>
      <c r="E313" s="181">
        <v>63.69</v>
      </c>
      <c r="F313" s="181">
        <v>63.69</v>
      </c>
      <c r="G313" s="172">
        <v>15</v>
      </c>
    </row>
    <row r="314" spans="1:7">
      <c r="A314" s="183" t="s">
        <v>7693</v>
      </c>
      <c r="B314" s="182" t="s">
        <v>7692</v>
      </c>
      <c r="C314" s="179" t="s">
        <v>112</v>
      </c>
      <c r="D314" s="181"/>
      <c r="E314" s="181">
        <v>5.03</v>
      </c>
      <c r="F314" s="181">
        <v>5.03</v>
      </c>
      <c r="G314" s="172">
        <v>15</v>
      </c>
    </row>
    <row r="315" spans="1:7">
      <c r="A315" s="183" t="s">
        <v>7691</v>
      </c>
      <c r="B315" s="182" t="s">
        <v>7690</v>
      </c>
      <c r="C315" s="179" t="s">
        <v>118</v>
      </c>
      <c r="D315" s="181"/>
      <c r="E315" s="181">
        <v>4.68</v>
      </c>
      <c r="F315" s="181">
        <v>4.68</v>
      </c>
      <c r="G315" s="172">
        <v>15</v>
      </c>
    </row>
    <row r="316" spans="1:7">
      <c r="A316" s="183" t="s">
        <v>7689</v>
      </c>
      <c r="B316" s="182" t="s">
        <v>7688</v>
      </c>
      <c r="C316" s="179" t="s">
        <v>118</v>
      </c>
      <c r="D316" s="181"/>
      <c r="E316" s="181">
        <v>1.1399999999999999</v>
      </c>
      <c r="F316" s="181">
        <v>1.1399999999999999</v>
      </c>
      <c r="G316" s="172">
        <v>15</v>
      </c>
    </row>
    <row r="317" spans="1:7" ht="30">
      <c r="A317" s="183" t="s">
        <v>7687</v>
      </c>
      <c r="B317" s="182" t="s">
        <v>7686</v>
      </c>
      <c r="C317" s="179" t="s">
        <v>112</v>
      </c>
      <c r="D317" s="181"/>
      <c r="E317" s="181">
        <v>55.16</v>
      </c>
      <c r="F317" s="181">
        <v>55.16</v>
      </c>
      <c r="G317" s="172">
        <v>15</v>
      </c>
    </row>
    <row r="318" spans="1:7">
      <c r="A318" s="183" t="s">
        <v>7685</v>
      </c>
      <c r="B318" s="182" t="s">
        <v>7684</v>
      </c>
      <c r="C318" s="179"/>
      <c r="D318" s="181"/>
      <c r="E318" s="181"/>
      <c r="F318" s="181"/>
    </row>
    <row r="319" spans="1:7">
      <c r="A319" s="183" t="s">
        <v>7683</v>
      </c>
      <c r="B319" s="182" t="s">
        <v>7682</v>
      </c>
      <c r="C319" s="179" t="s">
        <v>112</v>
      </c>
      <c r="D319" s="181"/>
      <c r="E319" s="181">
        <v>14.1</v>
      </c>
      <c r="F319" s="181">
        <v>14.1</v>
      </c>
      <c r="G319" s="172">
        <v>15</v>
      </c>
    </row>
    <row r="320" spans="1:7">
      <c r="A320" s="183" t="s">
        <v>7681</v>
      </c>
      <c r="B320" s="182" t="s">
        <v>7680</v>
      </c>
      <c r="C320" s="179" t="s">
        <v>112</v>
      </c>
      <c r="D320" s="181"/>
      <c r="E320" s="181">
        <v>7.56</v>
      </c>
      <c r="F320" s="181">
        <v>7.56</v>
      </c>
      <c r="G320" s="172">
        <v>15</v>
      </c>
    </row>
    <row r="321" spans="1:7">
      <c r="A321" s="183" t="s">
        <v>7679</v>
      </c>
      <c r="B321" s="182" t="s">
        <v>7678</v>
      </c>
      <c r="C321" s="179" t="s">
        <v>112</v>
      </c>
      <c r="D321" s="181"/>
      <c r="E321" s="181">
        <v>5.68</v>
      </c>
      <c r="F321" s="181">
        <v>5.68</v>
      </c>
      <c r="G321" s="172">
        <v>15</v>
      </c>
    </row>
    <row r="322" spans="1:7">
      <c r="A322" s="183" t="s">
        <v>7677</v>
      </c>
      <c r="B322" s="182" t="s">
        <v>7676</v>
      </c>
      <c r="C322" s="179"/>
      <c r="D322" s="181"/>
      <c r="E322" s="181"/>
      <c r="F322" s="181"/>
    </row>
    <row r="323" spans="1:7">
      <c r="A323" s="183" t="s">
        <v>7675</v>
      </c>
      <c r="B323" s="182" t="s">
        <v>7674</v>
      </c>
      <c r="C323" s="179" t="s">
        <v>108</v>
      </c>
      <c r="D323" s="181"/>
      <c r="E323" s="181">
        <v>25.18</v>
      </c>
      <c r="F323" s="181">
        <v>25.18</v>
      </c>
      <c r="G323" s="172">
        <v>15</v>
      </c>
    </row>
    <row r="324" spans="1:7" ht="30">
      <c r="A324" s="183" t="s">
        <v>7673</v>
      </c>
      <c r="B324" s="182" t="s">
        <v>7672</v>
      </c>
      <c r="C324" s="179" t="s">
        <v>118</v>
      </c>
      <c r="D324" s="181"/>
      <c r="E324" s="181">
        <v>1.93</v>
      </c>
      <c r="F324" s="181">
        <v>1.93</v>
      </c>
      <c r="G324" s="172">
        <v>15</v>
      </c>
    </row>
    <row r="325" spans="1:7" ht="30">
      <c r="A325" s="183" t="s">
        <v>7671</v>
      </c>
      <c r="B325" s="182" t="s">
        <v>7670</v>
      </c>
      <c r="C325" s="179" t="s">
        <v>118</v>
      </c>
      <c r="D325" s="181"/>
      <c r="E325" s="181">
        <v>15.1</v>
      </c>
      <c r="F325" s="181">
        <v>15.1</v>
      </c>
      <c r="G325" s="172">
        <v>15</v>
      </c>
    </row>
    <row r="326" spans="1:7" ht="30">
      <c r="A326" s="183" t="s">
        <v>7669</v>
      </c>
      <c r="B326" s="182" t="s">
        <v>7668</v>
      </c>
      <c r="C326" s="179" t="s">
        <v>112</v>
      </c>
      <c r="D326" s="181"/>
      <c r="E326" s="181">
        <v>6.81</v>
      </c>
      <c r="F326" s="181">
        <v>6.81</v>
      </c>
      <c r="G326" s="172">
        <v>15</v>
      </c>
    </row>
    <row r="327" spans="1:7">
      <c r="A327" s="183" t="s">
        <v>7667</v>
      </c>
      <c r="B327" s="182" t="s">
        <v>7666</v>
      </c>
      <c r="C327" s="179" t="s">
        <v>112</v>
      </c>
      <c r="D327" s="181"/>
      <c r="E327" s="181">
        <v>22.66</v>
      </c>
      <c r="F327" s="181">
        <v>22.66</v>
      </c>
      <c r="G327" s="172">
        <v>15</v>
      </c>
    </row>
    <row r="328" spans="1:7">
      <c r="A328" s="183" t="s">
        <v>7665</v>
      </c>
      <c r="B328" s="182" t="s">
        <v>7664</v>
      </c>
      <c r="C328" s="179"/>
      <c r="D328" s="181"/>
      <c r="E328" s="181"/>
      <c r="F328" s="181"/>
    </row>
    <row r="329" spans="1:7">
      <c r="A329" s="183" t="s">
        <v>7663</v>
      </c>
      <c r="B329" s="182" t="s">
        <v>7662</v>
      </c>
      <c r="C329" s="179" t="s">
        <v>112</v>
      </c>
      <c r="D329" s="181"/>
      <c r="E329" s="181">
        <v>35.25</v>
      </c>
      <c r="F329" s="181">
        <v>35.25</v>
      </c>
      <c r="G329" s="172">
        <v>15</v>
      </c>
    </row>
    <row r="330" spans="1:7">
      <c r="A330" s="183" t="s">
        <v>7661</v>
      </c>
      <c r="B330" s="182" t="s">
        <v>7660</v>
      </c>
      <c r="C330" s="179" t="s">
        <v>108</v>
      </c>
      <c r="D330" s="181"/>
      <c r="E330" s="181">
        <v>29.39</v>
      </c>
      <c r="F330" s="181">
        <v>29.39</v>
      </c>
      <c r="G330" s="172">
        <v>15</v>
      </c>
    </row>
    <row r="331" spans="1:7" ht="30">
      <c r="A331" s="183" t="s">
        <v>7659</v>
      </c>
      <c r="B331" s="182" t="s">
        <v>7658</v>
      </c>
      <c r="C331" s="179" t="s">
        <v>118</v>
      </c>
      <c r="D331" s="181"/>
      <c r="E331" s="181">
        <v>12.08</v>
      </c>
      <c r="F331" s="181">
        <v>12.08</v>
      </c>
      <c r="G331" s="172">
        <v>15</v>
      </c>
    </row>
    <row r="332" spans="1:7" ht="30">
      <c r="A332" s="183" t="s">
        <v>7657</v>
      </c>
      <c r="B332" s="182" t="s">
        <v>7656</v>
      </c>
      <c r="C332" s="179" t="s">
        <v>118</v>
      </c>
      <c r="D332" s="181"/>
      <c r="E332" s="181">
        <v>8.2899999999999991</v>
      </c>
      <c r="F332" s="181">
        <v>8.2899999999999991</v>
      </c>
      <c r="G332" s="172">
        <v>15</v>
      </c>
    </row>
    <row r="333" spans="1:7">
      <c r="A333" s="183" t="s">
        <v>7655</v>
      </c>
      <c r="B333" s="182" t="s">
        <v>7654</v>
      </c>
      <c r="C333" s="179" t="s">
        <v>112</v>
      </c>
      <c r="D333" s="181"/>
      <c r="E333" s="181">
        <v>35.25</v>
      </c>
      <c r="F333" s="181">
        <v>35.25</v>
      </c>
      <c r="G333" s="172">
        <v>15</v>
      </c>
    </row>
    <row r="334" spans="1:7">
      <c r="A334" s="183" t="s">
        <v>7653</v>
      </c>
      <c r="B334" s="182" t="s">
        <v>7652</v>
      </c>
      <c r="C334" s="179" t="s">
        <v>118</v>
      </c>
      <c r="D334" s="181"/>
      <c r="E334" s="181">
        <v>40.28</v>
      </c>
      <c r="F334" s="181">
        <v>40.28</v>
      </c>
      <c r="G334" s="172">
        <v>15</v>
      </c>
    </row>
    <row r="335" spans="1:7" ht="30">
      <c r="A335" s="183" t="s">
        <v>7651</v>
      </c>
      <c r="B335" s="182" t="s">
        <v>7650</v>
      </c>
      <c r="C335" s="179" t="s">
        <v>108</v>
      </c>
      <c r="D335" s="181"/>
      <c r="E335" s="181">
        <v>29.52</v>
      </c>
      <c r="F335" s="181">
        <v>29.52</v>
      </c>
      <c r="G335" s="172">
        <v>15</v>
      </c>
    </row>
    <row r="336" spans="1:7">
      <c r="A336" s="183" t="s">
        <v>7649</v>
      </c>
      <c r="B336" s="182" t="s">
        <v>7648</v>
      </c>
      <c r="C336" s="179" t="s">
        <v>112</v>
      </c>
      <c r="D336" s="181"/>
      <c r="E336" s="181">
        <v>4.79</v>
      </c>
      <c r="F336" s="181">
        <v>4.79</v>
      </c>
      <c r="G336" s="172">
        <v>15</v>
      </c>
    </row>
    <row r="337" spans="1:7">
      <c r="A337" s="183" t="s">
        <v>7647</v>
      </c>
      <c r="B337" s="182" t="s">
        <v>7646</v>
      </c>
      <c r="C337" s="179"/>
      <c r="D337" s="181"/>
      <c r="E337" s="181"/>
      <c r="F337" s="181"/>
    </row>
    <row r="338" spans="1:7">
      <c r="A338" s="183" t="s">
        <v>7645</v>
      </c>
      <c r="B338" s="182" t="s">
        <v>7644</v>
      </c>
      <c r="C338" s="179" t="s">
        <v>108</v>
      </c>
      <c r="D338" s="181"/>
      <c r="E338" s="181">
        <v>13.82</v>
      </c>
      <c r="F338" s="181">
        <v>13.82</v>
      </c>
      <c r="G338" s="172">
        <v>15</v>
      </c>
    </row>
    <row r="339" spans="1:7">
      <c r="A339" s="183" t="s">
        <v>7643</v>
      </c>
      <c r="B339" s="182" t="s">
        <v>7642</v>
      </c>
      <c r="C339" s="179" t="s">
        <v>108</v>
      </c>
      <c r="D339" s="181"/>
      <c r="E339" s="181">
        <v>5.53</v>
      </c>
      <c r="F339" s="181">
        <v>5.53</v>
      </c>
      <c r="G339" s="172">
        <v>15</v>
      </c>
    </row>
    <row r="340" spans="1:7">
      <c r="A340" s="183" t="s">
        <v>7641</v>
      </c>
      <c r="B340" s="182" t="s">
        <v>7640</v>
      </c>
      <c r="C340" s="179" t="s">
        <v>108</v>
      </c>
      <c r="D340" s="181"/>
      <c r="E340" s="181">
        <v>2.76</v>
      </c>
      <c r="F340" s="181">
        <v>2.76</v>
      </c>
      <c r="G340" s="172">
        <v>15</v>
      </c>
    </row>
    <row r="341" spans="1:7" ht="30">
      <c r="A341" s="183" t="s">
        <v>7639</v>
      </c>
      <c r="B341" s="182" t="s">
        <v>7638</v>
      </c>
      <c r="C341" s="179" t="s">
        <v>108</v>
      </c>
      <c r="D341" s="181"/>
      <c r="E341" s="181">
        <v>21.64</v>
      </c>
      <c r="F341" s="181">
        <v>21.64</v>
      </c>
      <c r="G341" s="172">
        <v>15</v>
      </c>
    </row>
    <row r="342" spans="1:7">
      <c r="A342" s="183" t="s">
        <v>7637</v>
      </c>
      <c r="B342" s="182" t="s">
        <v>7636</v>
      </c>
      <c r="C342" s="179"/>
      <c r="D342" s="181"/>
      <c r="E342" s="181"/>
      <c r="F342" s="181"/>
    </row>
    <row r="343" spans="1:7">
      <c r="A343" s="183" t="s">
        <v>90</v>
      </c>
      <c r="B343" s="182" t="s">
        <v>91</v>
      </c>
      <c r="C343" s="179" t="s">
        <v>108</v>
      </c>
      <c r="D343" s="181"/>
      <c r="E343" s="181">
        <v>49.68</v>
      </c>
      <c r="F343" s="181">
        <v>49.68</v>
      </c>
      <c r="G343" s="172">
        <v>15</v>
      </c>
    </row>
    <row r="344" spans="1:7">
      <c r="A344" s="183" t="s">
        <v>7635</v>
      </c>
      <c r="B344" s="182" t="s">
        <v>7634</v>
      </c>
      <c r="C344" s="179" t="s">
        <v>112</v>
      </c>
      <c r="D344" s="181"/>
      <c r="E344" s="181">
        <v>70.489999999999995</v>
      </c>
      <c r="F344" s="181">
        <v>70.489999999999995</v>
      </c>
      <c r="G344" s="172">
        <v>15</v>
      </c>
    </row>
    <row r="345" spans="1:7">
      <c r="A345" s="183" t="s">
        <v>7633</v>
      </c>
      <c r="B345" s="182" t="s">
        <v>7632</v>
      </c>
      <c r="C345" s="179" t="s">
        <v>108</v>
      </c>
      <c r="D345" s="181"/>
      <c r="E345" s="181">
        <v>16.579999999999998</v>
      </c>
      <c r="F345" s="181">
        <v>16.579999999999998</v>
      </c>
      <c r="G345" s="172">
        <v>15</v>
      </c>
    </row>
    <row r="346" spans="1:7">
      <c r="A346" s="183" t="s">
        <v>7631</v>
      </c>
      <c r="B346" s="182" t="s">
        <v>7630</v>
      </c>
      <c r="C346" s="179" t="s">
        <v>108</v>
      </c>
      <c r="D346" s="181"/>
      <c r="E346" s="181">
        <v>6.91</v>
      </c>
      <c r="F346" s="181">
        <v>6.91</v>
      </c>
      <c r="G346" s="172">
        <v>15</v>
      </c>
    </row>
    <row r="347" spans="1:7">
      <c r="A347" s="183" t="s">
        <v>7629</v>
      </c>
      <c r="B347" s="182" t="s">
        <v>7628</v>
      </c>
      <c r="C347" s="179" t="s">
        <v>108</v>
      </c>
      <c r="D347" s="181"/>
      <c r="E347" s="181">
        <v>63.5</v>
      </c>
      <c r="F347" s="181">
        <v>63.5</v>
      </c>
      <c r="G347" s="172">
        <v>15</v>
      </c>
    </row>
    <row r="348" spans="1:7">
      <c r="A348" s="183" t="s">
        <v>7627</v>
      </c>
      <c r="B348" s="182" t="s">
        <v>7626</v>
      </c>
      <c r="C348" s="179" t="s">
        <v>108</v>
      </c>
      <c r="D348" s="181"/>
      <c r="E348" s="181">
        <v>36.43</v>
      </c>
      <c r="F348" s="181">
        <v>36.43</v>
      </c>
      <c r="G348" s="172">
        <v>15</v>
      </c>
    </row>
    <row r="349" spans="1:7">
      <c r="A349" s="183" t="s">
        <v>7625</v>
      </c>
      <c r="B349" s="182" t="s">
        <v>7624</v>
      </c>
      <c r="C349" s="179" t="s">
        <v>108</v>
      </c>
      <c r="D349" s="181"/>
      <c r="E349" s="181">
        <v>36.43</v>
      </c>
      <c r="F349" s="181">
        <v>36.43</v>
      </c>
      <c r="G349" s="172">
        <v>15</v>
      </c>
    </row>
    <row r="350" spans="1:7">
      <c r="A350" s="183" t="s">
        <v>7623</v>
      </c>
      <c r="B350" s="182" t="s">
        <v>7622</v>
      </c>
      <c r="C350" s="179" t="s">
        <v>108</v>
      </c>
      <c r="D350" s="181"/>
      <c r="E350" s="181">
        <v>8.61</v>
      </c>
      <c r="F350" s="181">
        <v>8.61</v>
      </c>
      <c r="G350" s="172">
        <v>15</v>
      </c>
    </row>
    <row r="351" spans="1:7">
      <c r="A351" s="183" t="s">
        <v>7621</v>
      </c>
      <c r="B351" s="182" t="s">
        <v>7620</v>
      </c>
      <c r="C351" s="179" t="s">
        <v>108</v>
      </c>
      <c r="D351" s="181"/>
      <c r="E351" s="181">
        <v>13.25</v>
      </c>
      <c r="F351" s="181">
        <v>13.25</v>
      </c>
      <c r="G351" s="172">
        <v>15</v>
      </c>
    </row>
    <row r="352" spans="1:7">
      <c r="A352" s="183" t="s">
        <v>7619</v>
      </c>
      <c r="B352" s="182" t="s">
        <v>7618</v>
      </c>
      <c r="C352" s="179" t="s">
        <v>108</v>
      </c>
      <c r="D352" s="181"/>
      <c r="E352" s="181">
        <v>25.17</v>
      </c>
      <c r="F352" s="181">
        <v>25.17</v>
      </c>
      <c r="G352" s="172">
        <v>15</v>
      </c>
    </row>
    <row r="353" spans="1:7">
      <c r="A353" s="183" t="s">
        <v>7617</v>
      </c>
      <c r="B353" s="182" t="s">
        <v>7616</v>
      </c>
      <c r="C353" s="179"/>
      <c r="D353" s="181"/>
      <c r="E353" s="181"/>
      <c r="F353" s="181"/>
    </row>
    <row r="354" spans="1:7">
      <c r="A354" s="183" t="s">
        <v>7615</v>
      </c>
      <c r="B354" s="182" t="s">
        <v>7614</v>
      </c>
      <c r="C354" s="179" t="s">
        <v>108</v>
      </c>
      <c r="D354" s="181"/>
      <c r="E354" s="181">
        <v>105.51</v>
      </c>
      <c r="F354" s="181">
        <v>105.51</v>
      </c>
      <c r="G354" s="172">
        <v>15</v>
      </c>
    </row>
    <row r="355" spans="1:7">
      <c r="A355" s="183" t="s">
        <v>7613</v>
      </c>
      <c r="B355" s="182" t="s">
        <v>7612</v>
      </c>
      <c r="C355" s="179" t="s">
        <v>108</v>
      </c>
      <c r="D355" s="181"/>
      <c r="E355" s="181">
        <v>83.75</v>
      </c>
      <c r="F355" s="181">
        <v>83.75</v>
      </c>
      <c r="G355" s="172">
        <v>15</v>
      </c>
    </row>
    <row r="356" spans="1:7">
      <c r="A356" s="183" t="s">
        <v>7611</v>
      </c>
      <c r="B356" s="182" t="s">
        <v>7610</v>
      </c>
      <c r="C356" s="179"/>
      <c r="D356" s="181"/>
      <c r="E356" s="181"/>
      <c r="F356" s="181"/>
    </row>
    <row r="357" spans="1:7">
      <c r="A357" s="183" t="s">
        <v>7609</v>
      </c>
      <c r="B357" s="182" t="s">
        <v>7608</v>
      </c>
      <c r="C357" s="179" t="s">
        <v>112</v>
      </c>
      <c r="D357" s="181"/>
      <c r="E357" s="181">
        <v>6.81</v>
      </c>
      <c r="F357" s="181">
        <v>6.81</v>
      </c>
      <c r="G357" s="172">
        <v>15</v>
      </c>
    </row>
    <row r="358" spans="1:7">
      <c r="A358" s="183" t="s">
        <v>7607</v>
      </c>
      <c r="B358" s="182" t="s">
        <v>7606</v>
      </c>
      <c r="C358" s="179" t="s">
        <v>112</v>
      </c>
      <c r="D358" s="181"/>
      <c r="E358" s="181">
        <v>1.1399999999999999</v>
      </c>
      <c r="F358" s="181">
        <v>1.1399999999999999</v>
      </c>
      <c r="G358" s="172">
        <v>15</v>
      </c>
    </row>
    <row r="359" spans="1:7">
      <c r="A359" s="183" t="s">
        <v>7605</v>
      </c>
      <c r="B359" s="182" t="s">
        <v>7604</v>
      </c>
      <c r="C359" s="179"/>
      <c r="D359" s="181"/>
      <c r="E359" s="181"/>
      <c r="F359" s="181"/>
    </row>
    <row r="360" spans="1:7" ht="30">
      <c r="A360" s="183" t="s">
        <v>7603</v>
      </c>
      <c r="B360" s="182" t="s">
        <v>7602</v>
      </c>
      <c r="C360" s="179" t="s">
        <v>112</v>
      </c>
      <c r="D360" s="181"/>
      <c r="E360" s="181">
        <v>16.559999999999999</v>
      </c>
      <c r="F360" s="181">
        <v>16.559999999999999</v>
      </c>
      <c r="G360" s="172">
        <v>15</v>
      </c>
    </row>
    <row r="361" spans="1:7">
      <c r="A361" s="183" t="s">
        <v>7601</v>
      </c>
      <c r="B361" s="182" t="s">
        <v>7600</v>
      </c>
      <c r="C361" s="179" t="s">
        <v>112</v>
      </c>
      <c r="D361" s="181"/>
      <c r="E361" s="181">
        <v>50.35</v>
      </c>
      <c r="F361" s="181">
        <v>50.35</v>
      </c>
      <c r="G361" s="172">
        <v>15</v>
      </c>
    </row>
    <row r="362" spans="1:7">
      <c r="A362" s="183" t="s">
        <v>7599</v>
      </c>
      <c r="B362" s="182" t="s">
        <v>7598</v>
      </c>
      <c r="C362" s="179"/>
      <c r="D362" s="181"/>
      <c r="E362" s="181"/>
      <c r="F362" s="181"/>
    </row>
    <row r="363" spans="1:7" ht="30">
      <c r="A363" s="183" t="s">
        <v>7597</v>
      </c>
      <c r="B363" s="182" t="s">
        <v>7596</v>
      </c>
      <c r="C363" s="179" t="s">
        <v>108</v>
      </c>
      <c r="D363" s="181"/>
      <c r="E363" s="181">
        <v>22.33</v>
      </c>
      <c r="F363" s="181">
        <v>22.33</v>
      </c>
      <c r="G363" s="172">
        <v>15</v>
      </c>
    </row>
    <row r="364" spans="1:7" ht="30">
      <c r="A364" s="183" t="s">
        <v>7595</v>
      </c>
      <c r="B364" s="182" t="s">
        <v>7594</v>
      </c>
      <c r="C364" s="179" t="s">
        <v>108</v>
      </c>
      <c r="D364" s="181"/>
      <c r="E364" s="181">
        <v>83.75</v>
      </c>
      <c r="F364" s="181">
        <v>83.75</v>
      </c>
      <c r="G364" s="172">
        <v>15</v>
      </c>
    </row>
    <row r="365" spans="1:7">
      <c r="A365" s="183" t="s">
        <v>7593</v>
      </c>
      <c r="B365" s="182" t="s">
        <v>7592</v>
      </c>
      <c r="C365" s="179" t="s">
        <v>108</v>
      </c>
      <c r="D365" s="181"/>
      <c r="E365" s="181">
        <v>27.92</v>
      </c>
      <c r="F365" s="181">
        <v>27.92</v>
      </c>
      <c r="G365" s="172">
        <v>15</v>
      </c>
    </row>
    <row r="366" spans="1:7">
      <c r="A366" s="183" t="s">
        <v>7591</v>
      </c>
      <c r="B366" s="182" t="s">
        <v>7590</v>
      </c>
      <c r="C366" s="179" t="s">
        <v>118</v>
      </c>
      <c r="D366" s="181"/>
      <c r="E366" s="181">
        <v>22.33</v>
      </c>
      <c r="F366" s="181">
        <v>22.33</v>
      </c>
      <c r="G366" s="172">
        <v>15</v>
      </c>
    </row>
    <row r="367" spans="1:7">
      <c r="A367" s="183" t="s">
        <v>7589</v>
      </c>
      <c r="B367" s="182" t="s">
        <v>7588</v>
      </c>
      <c r="C367" s="179" t="s">
        <v>108</v>
      </c>
      <c r="D367" s="181"/>
      <c r="E367" s="181">
        <v>8.3800000000000008</v>
      </c>
      <c r="F367" s="181">
        <v>8.3800000000000008</v>
      </c>
      <c r="G367" s="172">
        <v>15</v>
      </c>
    </row>
    <row r="368" spans="1:7">
      <c r="A368" s="183" t="s">
        <v>7587</v>
      </c>
      <c r="B368" s="182" t="s">
        <v>7586</v>
      </c>
      <c r="C368" s="179" t="s">
        <v>108</v>
      </c>
      <c r="D368" s="181"/>
      <c r="E368" s="181">
        <v>8.3800000000000008</v>
      </c>
      <c r="F368" s="181">
        <v>8.3800000000000008</v>
      </c>
      <c r="G368" s="172">
        <v>15</v>
      </c>
    </row>
    <row r="369" spans="1:7">
      <c r="A369" s="183" t="s">
        <v>7585</v>
      </c>
      <c r="B369" s="182" t="s">
        <v>7584</v>
      </c>
      <c r="C369" s="179" t="s">
        <v>108</v>
      </c>
      <c r="D369" s="181"/>
      <c r="E369" s="181">
        <v>55.83</v>
      </c>
      <c r="F369" s="181">
        <v>55.83</v>
      </c>
      <c r="G369" s="172">
        <v>15</v>
      </c>
    </row>
    <row r="370" spans="1:7">
      <c r="A370" s="183" t="s">
        <v>7583</v>
      </c>
      <c r="B370" s="182" t="s">
        <v>7582</v>
      </c>
      <c r="C370" s="179" t="s">
        <v>108</v>
      </c>
      <c r="D370" s="181"/>
      <c r="E370" s="181">
        <v>27.92</v>
      </c>
      <c r="F370" s="181">
        <v>27.92</v>
      </c>
      <c r="G370" s="172">
        <v>15</v>
      </c>
    </row>
    <row r="371" spans="1:7">
      <c r="A371" s="183" t="s">
        <v>7581</v>
      </c>
      <c r="B371" s="182" t="s">
        <v>7580</v>
      </c>
      <c r="C371" s="179" t="s">
        <v>108</v>
      </c>
      <c r="D371" s="181"/>
      <c r="E371" s="181">
        <v>25.12</v>
      </c>
      <c r="F371" s="181">
        <v>25.12</v>
      </c>
      <c r="G371" s="172">
        <v>15</v>
      </c>
    </row>
    <row r="372" spans="1:7">
      <c r="A372" s="183" t="s">
        <v>7579</v>
      </c>
      <c r="B372" s="182" t="s">
        <v>7578</v>
      </c>
      <c r="C372" s="179" t="s">
        <v>108</v>
      </c>
      <c r="D372" s="181"/>
      <c r="E372" s="181">
        <v>22.33</v>
      </c>
      <c r="F372" s="181">
        <v>22.33</v>
      </c>
      <c r="G372" s="172">
        <v>15</v>
      </c>
    </row>
    <row r="373" spans="1:7">
      <c r="A373" s="183" t="s">
        <v>7577</v>
      </c>
      <c r="B373" s="182" t="s">
        <v>7576</v>
      </c>
      <c r="C373" s="179" t="s">
        <v>108</v>
      </c>
      <c r="D373" s="181"/>
      <c r="E373" s="181">
        <v>22.33</v>
      </c>
      <c r="F373" s="181">
        <v>22.33</v>
      </c>
      <c r="G373" s="172">
        <v>15</v>
      </c>
    </row>
    <row r="374" spans="1:7">
      <c r="A374" s="183" t="s">
        <v>7575</v>
      </c>
      <c r="B374" s="182" t="s">
        <v>7574</v>
      </c>
      <c r="C374" s="179" t="s">
        <v>108</v>
      </c>
      <c r="D374" s="181"/>
      <c r="E374" s="181">
        <v>16.75</v>
      </c>
      <c r="F374" s="181">
        <v>16.75</v>
      </c>
      <c r="G374" s="172">
        <v>15</v>
      </c>
    </row>
    <row r="375" spans="1:7">
      <c r="A375" s="183" t="s">
        <v>7573</v>
      </c>
      <c r="B375" s="182" t="s">
        <v>7572</v>
      </c>
      <c r="C375" s="179"/>
      <c r="D375" s="181"/>
      <c r="E375" s="181"/>
      <c r="F375" s="181"/>
    </row>
    <row r="376" spans="1:7">
      <c r="A376" s="183" t="s">
        <v>7571</v>
      </c>
      <c r="B376" s="182" t="s">
        <v>7570</v>
      </c>
      <c r="C376" s="179" t="s">
        <v>108</v>
      </c>
      <c r="D376" s="181"/>
      <c r="E376" s="181">
        <v>13.96</v>
      </c>
      <c r="F376" s="181">
        <v>13.96</v>
      </c>
      <c r="G376" s="172">
        <v>15</v>
      </c>
    </row>
    <row r="377" spans="1:7">
      <c r="A377" s="183" t="s">
        <v>7569</v>
      </c>
      <c r="B377" s="182" t="s">
        <v>7568</v>
      </c>
      <c r="C377" s="179" t="s">
        <v>118</v>
      </c>
      <c r="D377" s="181"/>
      <c r="E377" s="181">
        <v>19.54</v>
      </c>
      <c r="F377" s="181">
        <v>19.54</v>
      </c>
      <c r="G377" s="172">
        <v>15</v>
      </c>
    </row>
    <row r="378" spans="1:7" ht="30">
      <c r="A378" s="183" t="s">
        <v>7567</v>
      </c>
      <c r="B378" s="182" t="s">
        <v>7566</v>
      </c>
      <c r="C378" s="179" t="s">
        <v>108</v>
      </c>
      <c r="D378" s="181"/>
      <c r="E378" s="181">
        <v>279.14999999999998</v>
      </c>
      <c r="F378" s="181">
        <v>279.14999999999998</v>
      </c>
      <c r="G378" s="172">
        <v>15</v>
      </c>
    </row>
    <row r="379" spans="1:7" ht="30">
      <c r="A379" s="183" t="s">
        <v>7565</v>
      </c>
      <c r="B379" s="182" t="s">
        <v>7564</v>
      </c>
      <c r="C379" s="179" t="s">
        <v>108</v>
      </c>
      <c r="D379" s="181"/>
      <c r="E379" s="181">
        <v>223.32</v>
      </c>
      <c r="F379" s="181">
        <v>223.32</v>
      </c>
      <c r="G379" s="172">
        <v>15</v>
      </c>
    </row>
    <row r="380" spans="1:7">
      <c r="A380" s="183" t="s">
        <v>7563</v>
      </c>
      <c r="B380" s="182" t="s">
        <v>7562</v>
      </c>
      <c r="C380" s="179" t="s">
        <v>108</v>
      </c>
      <c r="D380" s="181"/>
      <c r="E380" s="181">
        <v>111.66</v>
      </c>
      <c r="F380" s="181">
        <v>111.66</v>
      </c>
      <c r="G380" s="172">
        <v>15</v>
      </c>
    </row>
    <row r="381" spans="1:7">
      <c r="A381" s="183" t="s">
        <v>7561</v>
      </c>
      <c r="B381" s="182" t="s">
        <v>7560</v>
      </c>
      <c r="C381" s="179" t="s">
        <v>108</v>
      </c>
      <c r="D381" s="181"/>
      <c r="E381" s="181">
        <v>61.98</v>
      </c>
      <c r="F381" s="181">
        <v>61.98</v>
      </c>
      <c r="G381" s="172">
        <v>15</v>
      </c>
    </row>
    <row r="382" spans="1:7">
      <c r="A382" s="183" t="s">
        <v>7559</v>
      </c>
      <c r="B382" s="182" t="s">
        <v>7558</v>
      </c>
      <c r="C382" s="179" t="s">
        <v>108</v>
      </c>
      <c r="D382" s="181"/>
      <c r="E382" s="181">
        <v>8.2799999999999994</v>
      </c>
      <c r="F382" s="181">
        <v>8.2799999999999994</v>
      </c>
      <c r="G382" s="172">
        <v>15</v>
      </c>
    </row>
    <row r="383" spans="1:7" ht="30">
      <c r="A383" s="183" t="s">
        <v>7557</v>
      </c>
      <c r="B383" s="182" t="s">
        <v>7556</v>
      </c>
      <c r="C383" s="179" t="s">
        <v>108</v>
      </c>
      <c r="D383" s="181"/>
      <c r="E383" s="181">
        <v>9.94</v>
      </c>
      <c r="F383" s="181">
        <v>9.94</v>
      </c>
      <c r="G383" s="172">
        <v>15</v>
      </c>
    </row>
    <row r="384" spans="1:7">
      <c r="A384" s="183" t="s">
        <v>7555</v>
      </c>
      <c r="B384" s="182" t="s">
        <v>7554</v>
      </c>
      <c r="C384" s="179" t="s">
        <v>108</v>
      </c>
      <c r="D384" s="181"/>
      <c r="E384" s="181">
        <v>61.98</v>
      </c>
      <c r="F384" s="181">
        <v>61.98</v>
      </c>
      <c r="G384" s="172">
        <v>15</v>
      </c>
    </row>
    <row r="385" spans="1:7">
      <c r="A385" s="183" t="s">
        <v>7553</v>
      </c>
      <c r="B385" s="182" t="s">
        <v>7552</v>
      </c>
      <c r="C385" s="179" t="s">
        <v>118</v>
      </c>
      <c r="D385" s="181"/>
      <c r="E385" s="181">
        <v>13.96</v>
      </c>
      <c r="F385" s="181">
        <v>13.96</v>
      </c>
      <c r="G385" s="172">
        <v>15</v>
      </c>
    </row>
    <row r="386" spans="1:7">
      <c r="A386" s="183" t="s">
        <v>7551</v>
      </c>
      <c r="B386" s="182" t="s">
        <v>7550</v>
      </c>
      <c r="C386" s="179" t="s">
        <v>108</v>
      </c>
      <c r="D386" s="181"/>
      <c r="E386" s="181">
        <v>27.92</v>
      </c>
      <c r="F386" s="181">
        <v>27.92</v>
      </c>
      <c r="G386" s="172">
        <v>15</v>
      </c>
    </row>
    <row r="387" spans="1:7">
      <c r="A387" s="183" t="s">
        <v>7549</v>
      </c>
      <c r="B387" s="182" t="s">
        <v>7548</v>
      </c>
      <c r="C387" s="179" t="s">
        <v>108</v>
      </c>
      <c r="D387" s="181"/>
      <c r="E387" s="181">
        <v>22.33</v>
      </c>
      <c r="F387" s="181">
        <v>22.33</v>
      </c>
      <c r="G387" s="172">
        <v>15</v>
      </c>
    </row>
    <row r="388" spans="1:7">
      <c r="A388" s="183" t="s">
        <v>7547</v>
      </c>
      <c r="B388" s="182" t="s">
        <v>7546</v>
      </c>
      <c r="C388" s="179" t="s">
        <v>108</v>
      </c>
      <c r="D388" s="181"/>
      <c r="E388" s="181">
        <v>33.5</v>
      </c>
      <c r="F388" s="181">
        <v>33.5</v>
      </c>
      <c r="G388" s="172">
        <v>15</v>
      </c>
    </row>
    <row r="389" spans="1:7">
      <c r="A389" s="183" t="s">
        <v>7545</v>
      </c>
      <c r="B389" s="182" t="s">
        <v>7544</v>
      </c>
      <c r="C389" s="179" t="s">
        <v>108</v>
      </c>
      <c r="D389" s="181"/>
      <c r="E389" s="181">
        <v>27.92</v>
      </c>
      <c r="F389" s="181">
        <v>27.92</v>
      </c>
      <c r="G389" s="172">
        <v>15</v>
      </c>
    </row>
    <row r="390" spans="1:7" ht="30">
      <c r="A390" s="183" t="s">
        <v>7543</v>
      </c>
      <c r="B390" s="182" t="s">
        <v>7542</v>
      </c>
      <c r="C390" s="179" t="s">
        <v>108</v>
      </c>
      <c r="D390" s="181"/>
      <c r="E390" s="181">
        <v>55.83</v>
      </c>
      <c r="F390" s="181">
        <v>55.83</v>
      </c>
      <c r="G390" s="172">
        <v>15</v>
      </c>
    </row>
    <row r="391" spans="1:7">
      <c r="A391" s="183" t="s">
        <v>7541</v>
      </c>
      <c r="B391" s="182" t="s">
        <v>7540</v>
      </c>
      <c r="C391" s="179" t="s">
        <v>108</v>
      </c>
      <c r="D391" s="181"/>
      <c r="E391" s="181">
        <v>83.75</v>
      </c>
      <c r="F391" s="181">
        <v>83.75</v>
      </c>
      <c r="G391" s="172">
        <v>15</v>
      </c>
    </row>
    <row r="392" spans="1:7" ht="30">
      <c r="A392" s="183" t="s">
        <v>7539</v>
      </c>
      <c r="B392" s="182" t="s">
        <v>7538</v>
      </c>
      <c r="C392" s="179" t="s">
        <v>108</v>
      </c>
      <c r="D392" s="181"/>
      <c r="E392" s="181">
        <v>157.08000000000001</v>
      </c>
      <c r="F392" s="181">
        <v>157.08000000000001</v>
      </c>
      <c r="G392" s="172">
        <v>15</v>
      </c>
    </row>
    <row r="393" spans="1:7">
      <c r="A393" s="183" t="s">
        <v>7537</v>
      </c>
      <c r="B393" s="182" t="s">
        <v>7536</v>
      </c>
      <c r="C393" s="179" t="s">
        <v>108</v>
      </c>
      <c r="D393" s="181"/>
      <c r="E393" s="181">
        <v>41.87</v>
      </c>
      <c r="F393" s="181">
        <v>41.87</v>
      </c>
      <c r="G393" s="172">
        <v>15</v>
      </c>
    </row>
    <row r="394" spans="1:7" ht="30">
      <c r="A394" s="183" t="s">
        <v>7535</v>
      </c>
      <c r="B394" s="182" t="s">
        <v>7534</v>
      </c>
      <c r="C394" s="179" t="s">
        <v>108</v>
      </c>
      <c r="D394" s="181"/>
      <c r="E394" s="181">
        <v>11.36</v>
      </c>
      <c r="F394" s="181">
        <v>11.36</v>
      </c>
      <c r="G394" s="172">
        <v>15</v>
      </c>
    </row>
    <row r="395" spans="1:7">
      <c r="A395" s="183" t="s">
        <v>7533</v>
      </c>
      <c r="B395" s="182" t="s">
        <v>7532</v>
      </c>
      <c r="C395" s="179" t="s">
        <v>108</v>
      </c>
      <c r="D395" s="181"/>
      <c r="E395" s="181">
        <v>22.24</v>
      </c>
      <c r="F395" s="181">
        <v>22.24</v>
      </c>
      <c r="G395" s="172">
        <v>15</v>
      </c>
    </row>
    <row r="396" spans="1:7" ht="30">
      <c r="A396" s="183" t="s">
        <v>7531</v>
      </c>
      <c r="B396" s="182" t="s">
        <v>7530</v>
      </c>
      <c r="C396" s="179" t="s">
        <v>118</v>
      </c>
      <c r="D396" s="181"/>
      <c r="E396" s="181">
        <v>6.7</v>
      </c>
      <c r="F396" s="181">
        <v>6.7</v>
      </c>
      <c r="G396" s="172">
        <v>15</v>
      </c>
    </row>
    <row r="397" spans="1:7">
      <c r="A397" s="183" t="s">
        <v>7529</v>
      </c>
      <c r="B397" s="182" t="s">
        <v>7528</v>
      </c>
      <c r="C397" s="179" t="s">
        <v>118</v>
      </c>
      <c r="D397" s="181"/>
      <c r="E397" s="181">
        <v>3.35</v>
      </c>
      <c r="F397" s="181">
        <v>3.35</v>
      </c>
      <c r="G397" s="172">
        <v>15</v>
      </c>
    </row>
    <row r="398" spans="1:7" ht="30">
      <c r="A398" s="183" t="s">
        <v>7527</v>
      </c>
      <c r="B398" s="182" t="s">
        <v>7526</v>
      </c>
      <c r="C398" s="179" t="s">
        <v>118</v>
      </c>
      <c r="D398" s="181"/>
      <c r="E398" s="181">
        <v>5.58</v>
      </c>
      <c r="F398" s="181">
        <v>5.58</v>
      </c>
      <c r="G398" s="172">
        <v>15</v>
      </c>
    </row>
    <row r="399" spans="1:7">
      <c r="A399" s="183" t="s">
        <v>7525</v>
      </c>
      <c r="B399" s="182" t="s">
        <v>7524</v>
      </c>
      <c r="C399" s="179" t="s">
        <v>118</v>
      </c>
      <c r="D399" s="181"/>
      <c r="E399" s="181">
        <v>2.8</v>
      </c>
      <c r="F399" s="181">
        <v>2.8</v>
      </c>
      <c r="G399" s="172">
        <v>15</v>
      </c>
    </row>
    <row r="400" spans="1:7">
      <c r="A400" s="183" t="s">
        <v>7523</v>
      </c>
      <c r="B400" s="182" t="s">
        <v>7522</v>
      </c>
      <c r="C400" s="179" t="s">
        <v>118</v>
      </c>
      <c r="D400" s="181"/>
      <c r="E400" s="181">
        <v>39.270000000000003</v>
      </c>
      <c r="F400" s="181">
        <v>39.270000000000003</v>
      </c>
      <c r="G400" s="172">
        <v>15</v>
      </c>
    </row>
    <row r="401" spans="1:7">
      <c r="A401" s="183" t="s">
        <v>7521</v>
      </c>
      <c r="B401" s="182" t="s">
        <v>7520</v>
      </c>
      <c r="C401" s="179" t="s">
        <v>118</v>
      </c>
      <c r="D401" s="181"/>
      <c r="E401" s="181">
        <v>11.16</v>
      </c>
      <c r="F401" s="181">
        <v>11.16</v>
      </c>
      <c r="G401" s="172">
        <v>15</v>
      </c>
    </row>
    <row r="402" spans="1:7">
      <c r="A402" s="183" t="s">
        <v>7519</v>
      </c>
      <c r="B402" s="182" t="s">
        <v>7518</v>
      </c>
      <c r="C402" s="179" t="s">
        <v>108</v>
      </c>
      <c r="D402" s="181"/>
      <c r="E402" s="181">
        <v>55.83</v>
      </c>
      <c r="F402" s="181">
        <v>55.83</v>
      </c>
      <c r="G402" s="172">
        <v>15</v>
      </c>
    </row>
    <row r="403" spans="1:7">
      <c r="A403" s="183" t="s">
        <v>7517</v>
      </c>
      <c r="B403" s="182" t="s">
        <v>7516</v>
      </c>
      <c r="C403" s="179" t="s">
        <v>108</v>
      </c>
      <c r="D403" s="181"/>
      <c r="E403" s="181">
        <v>11.16</v>
      </c>
      <c r="F403" s="181">
        <v>11.16</v>
      </c>
      <c r="G403" s="172">
        <v>15</v>
      </c>
    </row>
    <row r="404" spans="1:7">
      <c r="A404" s="183" t="s">
        <v>7515</v>
      </c>
      <c r="B404" s="182" t="s">
        <v>7514</v>
      </c>
      <c r="C404" s="179" t="s">
        <v>108</v>
      </c>
      <c r="D404" s="181"/>
      <c r="E404" s="181">
        <v>83.75</v>
      </c>
      <c r="F404" s="181">
        <v>83.75</v>
      </c>
      <c r="G404" s="172">
        <v>15</v>
      </c>
    </row>
    <row r="405" spans="1:7">
      <c r="A405" s="183" t="s">
        <v>7513</v>
      </c>
      <c r="B405" s="182" t="s">
        <v>7512</v>
      </c>
      <c r="C405" s="179" t="s">
        <v>108</v>
      </c>
      <c r="D405" s="181"/>
      <c r="E405" s="181">
        <v>117.81</v>
      </c>
      <c r="F405" s="181">
        <v>117.81</v>
      </c>
      <c r="G405" s="172">
        <v>15</v>
      </c>
    </row>
    <row r="406" spans="1:7">
      <c r="A406" s="183" t="s">
        <v>7511</v>
      </c>
      <c r="B406" s="182" t="s">
        <v>7510</v>
      </c>
      <c r="C406" s="179"/>
      <c r="D406" s="181"/>
      <c r="E406" s="181"/>
      <c r="F406" s="181"/>
    </row>
    <row r="407" spans="1:7">
      <c r="A407" s="183" t="s">
        <v>7509</v>
      </c>
      <c r="B407" s="182" t="s">
        <v>7508</v>
      </c>
      <c r="C407" s="179" t="s">
        <v>108</v>
      </c>
      <c r="D407" s="181"/>
      <c r="E407" s="181">
        <v>229.34</v>
      </c>
      <c r="F407" s="181">
        <v>229.34</v>
      </c>
      <c r="G407" s="172">
        <v>15</v>
      </c>
    </row>
    <row r="408" spans="1:7">
      <c r="A408" s="183" t="s">
        <v>7507</v>
      </c>
      <c r="B408" s="182" t="s">
        <v>7506</v>
      </c>
      <c r="C408" s="179" t="s">
        <v>108</v>
      </c>
      <c r="D408" s="181"/>
      <c r="E408" s="181">
        <v>55.83</v>
      </c>
      <c r="F408" s="181">
        <v>55.83</v>
      </c>
      <c r="G408" s="172">
        <v>15</v>
      </c>
    </row>
    <row r="409" spans="1:7">
      <c r="A409" s="183" t="s">
        <v>7505</v>
      </c>
      <c r="B409" s="182" t="s">
        <v>7504</v>
      </c>
      <c r="C409" s="179" t="s">
        <v>108</v>
      </c>
      <c r="D409" s="181"/>
      <c r="E409" s="181">
        <v>13.96</v>
      </c>
      <c r="F409" s="181">
        <v>13.96</v>
      </c>
      <c r="G409" s="172">
        <v>15</v>
      </c>
    </row>
    <row r="410" spans="1:7" ht="30">
      <c r="A410" s="183" t="s">
        <v>7503</v>
      </c>
      <c r="B410" s="182" t="s">
        <v>7502</v>
      </c>
      <c r="C410" s="179" t="s">
        <v>112</v>
      </c>
      <c r="D410" s="181"/>
      <c r="E410" s="181">
        <v>55.83</v>
      </c>
      <c r="F410" s="181">
        <v>55.83</v>
      </c>
      <c r="G410" s="172">
        <v>15</v>
      </c>
    </row>
    <row r="411" spans="1:7">
      <c r="A411" s="183" t="s">
        <v>7501</v>
      </c>
      <c r="B411" s="182" t="s">
        <v>7500</v>
      </c>
      <c r="C411" s="179" t="s">
        <v>108</v>
      </c>
      <c r="D411" s="181"/>
      <c r="E411" s="181">
        <v>11.16</v>
      </c>
      <c r="F411" s="181">
        <v>11.16</v>
      </c>
      <c r="G411" s="172">
        <v>15</v>
      </c>
    </row>
    <row r="412" spans="1:7" ht="30">
      <c r="A412" s="183" t="s">
        <v>7499</v>
      </c>
      <c r="B412" s="182" t="s">
        <v>7498</v>
      </c>
      <c r="C412" s="179" t="s">
        <v>108</v>
      </c>
      <c r="D412" s="181"/>
      <c r="E412" s="181">
        <v>22.33</v>
      </c>
      <c r="F412" s="181">
        <v>22.33</v>
      </c>
      <c r="G412" s="172">
        <v>15</v>
      </c>
    </row>
    <row r="413" spans="1:7">
      <c r="A413" s="183" t="s">
        <v>7497</v>
      </c>
      <c r="B413" s="182" t="s">
        <v>7496</v>
      </c>
      <c r="C413" s="179" t="s">
        <v>108</v>
      </c>
      <c r="D413" s="181"/>
      <c r="E413" s="181">
        <v>5.58</v>
      </c>
      <c r="F413" s="181">
        <v>5.58</v>
      </c>
      <c r="G413" s="172">
        <v>15</v>
      </c>
    </row>
    <row r="414" spans="1:7" ht="30">
      <c r="A414" s="183" t="s">
        <v>7495</v>
      </c>
      <c r="B414" s="182" t="s">
        <v>7494</v>
      </c>
      <c r="C414" s="179" t="s">
        <v>108</v>
      </c>
      <c r="D414" s="181"/>
      <c r="E414" s="181">
        <v>8.3800000000000008</v>
      </c>
      <c r="F414" s="181">
        <v>8.3800000000000008</v>
      </c>
      <c r="G414" s="172">
        <v>15</v>
      </c>
    </row>
    <row r="415" spans="1:7">
      <c r="A415" s="183" t="s">
        <v>7493</v>
      </c>
      <c r="B415" s="182" t="s">
        <v>7492</v>
      </c>
      <c r="C415" s="179" t="s">
        <v>108</v>
      </c>
      <c r="D415" s="181"/>
      <c r="E415" s="181">
        <v>13.96</v>
      </c>
      <c r="F415" s="181">
        <v>13.96</v>
      </c>
      <c r="G415" s="172">
        <v>15</v>
      </c>
    </row>
    <row r="416" spans="1:7">
      <c r="A416" s="183" t="s">
        <v>7491</v>
      </c>
      <c r="B416" s="182" t="s">
        <v>7490</v>
      </c>
      <c r="C416" s="179" t="s">
        <v>108</v>
      </c>
      <c r="D416" s="181"/>
      <c r="E416" s="181">
        <v>13.96</v>
      </c>
      <c r="F416" s="181">
        <v>13.96</v>
      </c>
      <c r="G416" s="172">
        <v>15</v>
      </c>
    </row>
    <row r="417" spans="1:7">
      <c r="A417" s="183" t="s">
        <v>7489</v>
      </c>
      <c r="B417" s="182" t="s">
        <v>7488</v>
      </c>
      <c r="C417" s="179"/>
      <c r="D417" s="181"/>
      <c r="E417" s="181"/>
      <c r="F417" s="181"/>
    </row>
    <row r="418" spans="1:7" ht="30">
      <c r="A418" s="183" t="s">
        <v>7487</v>
      </c>
      <c r="B418" s="182" t="s">
        <v>7486</v>
      </c>
      <c r="C418" s="179" t="s">
        <v>108</v>
      </c>
      <c r="D418" s="181"/>
      <c r="E418" s="181">
        <v>39.270000000000003</v>
      </c>
      <c r="F418" s="181">
        <v>39.270000000000003</v>
      </c>
      <c r="G418" s="172">
        <v>15</v>
      </c>
    </row>
    <row r="419" spans="1:7">
      <c r="A419" s="183" t="s">
        <v>7485</v>
      </c>
      <c r="B419" s="182" t="s">
        <v>7484</v>
      </c>
      <c r="C419" s="179" t="s">
        <v>108</v>
      </c>
      <c r="D419" s="181"/>
      <c r="E419" s="181">
        <v>4.54</v>
      </c>
      <c r="F419" s="181">
        <v>4.54</v>
      </c>
      <c r="G419" s="172">
        <v>15</v>
      </c>
    </row>
    <row r="420" spans="1:7">
      <c r="A420" s="183" t="s">
        <v>7483</v>
      </c>
      <c r="B420" s="182" t="s">
        <v>7482</v>
      </c>
      <c r="C420" s="179" t="s">
        <v>108</v>
      </c>
      <c r="D420" s="181"/>
      <c r="E420" s="181">
        <v>55.83</v>
      </c>
      <c r="F420" s="181">
        <v>55.83</v>
      </c>
      <c r="G420" s="172">
        <v>15</v>
      </c>
    </row>
    <row r="421" spans="1:7">
      <c r="A421" s="183" t="s">
        <v>7481</v>
      </c>
      <c r="B421" s="182" t="s">
        <v>7480</v>
      </c>
      <c r="C421" s="179" t="s">
        <v>108</v>
      </c>
      <c r="D421" s="181"/>
      <c r="E421" s="181">
        <v>27.92</v>
      </c>
      <c r="F421" s="181">
        <v>27.92</v>
      </c>
      <c r="G421" s="172">
        <v>15</v>
      </c>
    </row>
    <row r="422" spans="1:7">
      <c r="A422" s="183" t="s">
        <v>7479</v>
      </c>
      <c r="B422" s="182" t="s">
        <v>7478</v>
      </c>
      <c r="C422" s="179" t="s">
        <v>108</v>
      </c>
      <c r="D422" s="181"/>
      <c r="E422" s="181">
        <v>22.71</v>
      </c>
      <c r="F422" s="181">
        <v>22.71</v>
      </c>
      <c r="G422" s="172">
        <v>15</v>
      </c>
    </row>
    <row r="423" spans="1:7">
      <c r="A423" s="183" t="s">
        <v>7477</v>
      </c>
      <c r="B423" s="182" t="s">
        <v>7476</v>
      </c>
      <c r="C423" s="179" t="s">
        <v>108</v>
      </c>
      <c r="D423" s="181"/>
      <c r="E423" s="181">
        <v>78.540000000000006</v>
      </c>
      <c r="F423" s="181">
        <v>78.540000000000006</v>
      </c>
      <c r="G423" s="172">
        <v>15</v>
      </c>
    </row>
    <row r="424" spans="1:7">
      <c r="A424" s="183" t="s">
        <v>7475</v>
      </c>
      <c r="B424" s="182" t="s">
        <v>7474</v>
      </c>
      <c r="C424" s="179"/>
      <c r="D424" s="181"/>
      <c r="E424" s="181"/>
      <c r="F424" s="181"/>
    </row>
    <row r="425" spans="1:7">
      <c r="A425" s="183" t="s">
        <v>7473</v>
      </c>
      <c r="B425" s="182" t="s">
        <v>7472</v>
      </c>
      <c r="C425" s="179" t="s">
        <v>119</v>
      </c>
      <c r="D425" s="181"/>
      <c r="E425" s="181">
        <v>0.91</v>
      </c>
      <c r="F425" s="181">
        <v>0.91</v>
      </c>
      <c r="G425" s="172">
        <v>15</v>
      </c>
    </row>
    <row r="426" spans="1:7">
      <c r="A426" s="183" t="s">
        <v>7471</v>
      </c>
      <c r="B426" s="182" t="s">
        <v>7470</v>
      </c>
      <c r="C426" s="179" t="s">
        <v>108</v>
      </c>
      <c r="D426" s="181"/>
      <c r="E426" s="181">
        <v>83.75</v>
      </c>
      <c r="F426" s="181">
        <v>83.75</v>
      </c>
      <c r="G426" s="172">
        <v>15</v>
      </c>
    </row>
    <row r="427" spans="1:7" ht="30">
      <c r="A427" s="183" t="s">
        <v>7469</v>
      </c>
      <c r="B427" s="182" t="s">
        <v>7468</v>
      </c>
      <c r="C427" s="179" t="s">
        <v>108</v>
      </c>
      <c r="D427" s="181"/>
      <c r="E427" s="181">
        <v>111.66</v>
      </c>
      <c r="F427" s="181">
        <v>111.66</v>
      </c>
      <c r="G427" s="172">
        <v>15</v>
      </c>
    </row>
    <row r="428" spans="1:7">
      <c r="A428" s="183" t="s">
        <v>7467</v>
      </c>
      <c r="B428" s="182" t="s">
        <v>7466</v>
      </c>
      <c r="C428" s="179" t="s">
        <v>118</v>
      </c>
      <c r="D428" s="181"/>
      <c r="E428" s="181">
        <v>22.33</v>
      </c>
      <c r="F428" s="181">
        <v>22.33</v>
      </c>
      <c r="G428" s="172">
        <v>15</v>
      </c>
    </row>
    <row r="429" spans="1:7">
      <c r="A429" s="183" t="s">
        <v>7465</v>
      </c>
      <c r="B429" s="182" t="s">
        <v>7464</v>
      </c>
      <c r="C429" s="179" t="s">
        <v>112</v>
      </c>
      <c r="D429" s="181"/>
      <c r="E429" s="181">
        <v>55.83</v>
      </c>
      <c r="F429" s="181">
        <v>55.83</v>
      </c>
      <c r="G429" s="172">
        <v>15</v>
      </c>
    </row>
    <row r="430" spans="1:7">
      <c r="A430" s="183" t="s">
        <v>7463</v>
      </c>
      <c r="B430" s="182" t="s">
        <v>7462</v>
      </c>
      <c r="C430" s="179" t="s">
        <v>108</v>
      </c>
      <c r="D430" s="181">
        <v>124.88</v>
      </c>
      <c r="E430" s="181">
        <v>157.08000000000001</v>
      </c>
      <c r="F430" s="181">
        <v>281.95999999999998</v>
      </c>
      <c r="G430" s="172">
        <v>15</v>
      </c>
    </row>
    <row r="431" spans="1:7">
      <c r="A431" s="183" t="s">
        <v>7461</v>
      </c>
      <c r="B431" s="182" t="s">
        <v>7460</v>
      </c>
      <c r="C431" s="179" t="s">
        <v>108</v>
      </c>
      <c r="D431" s="181">
        <v>124.88</v>
      </c>
      <c r="E431" s="181">
        <v>157.08000000000001</v>
      </c>
      <c r="F431" s="181">
        <v>281.95999999999998</v>
      </c>
      <c r="G431" s="172">
        <v>15</v>
      </c>
    </row>
    <row r="432" spans="1:7">
      <c r="A432" s="183" t="s">
        <v>7459</v>
      </c>
      <c r="B432" s="182" t="s">
        <v>7458</v>
      </c>
      <c r="C432" s="179" t="s">
        <v>108</v>
      </c>
      <c r="D432" s="181"/>
      <c r="E432" s="181">
        <v>175.91</v>
      </c>
      <c r="F432" s="181">
        <v>175.91</v>
      </c>
      <c r="G432" s="172">
        <v>15</v>
      </c>
    </row>
    <row r="433" spans="1:7" ht="30">
      <c r="A433" s="183" t="s">
        <v>7457</v>
      </c>
      <c r="B433" s="182" t="s">
        <v>7456</v>
      </c>
      <c r="C433" s="179" t="s">
        <v>112</v>
      </c>
      <c r="D433" s="181"/>
      <c r="E433" s="181">
        <v>111.66</v>
      </c>
      <c r="F433" s="181">
        <v>111.66</v>
      </c>
      <c r="G433" s="172">
        <v>15</v>
      </c>
    </row>
    <row r="434" spans="1:7">
      <c r="A434" s="183" t="s">
        <v>7455</v>
      </c>
      <c r="B434" s="182" t="s">
        <v>7454</v>
      </c>
      <c r="C434" s="179" t="s">
        <v>108</v>
      </c>
      <c r="D434" s="181"/>
      <c r="E434" s="181">
        <v>19.64</v>
      </c>
      <c r="F434" s="181">
        <v>19.64</v>
      </c>
      <c r="G434" s="172">
        <v>15</v>
      </c>
    </row>
    <row r="435" spans="1:7">
      <c r="A435" s="183" t="s">
        <v>7453</v>
      </c>
      <c r="B435" s="182" t="s">
        <v>7452</v>
      </c>
      <c r="C435" s="179" t="s">
        <v>108</v>
      </c>
      <c r="D435" s="181"/>
      <c r="E435" s="181">
        <v>111.66</v>
      </c>
      <c r="F435" s="181">
        <v>111.66</v>
      </c>
      <c r="G435" s="172">
        <v>15</v>
      </c>
    </row>
    <row r="436" spans="1:7">
      <c r="A436" s="183" t="s">
        <v>7451</v>
      </c>
      <c r="B436" s="182" t="s">
        <v>7450</v>
      </c>
      <c r="C436" s="179" t="s">
        <v>108</v>
      </c>
      <c r="D436" s="181"/>
      <c r="E436" s="181">
        <v>26.5</v>
      </c>
      <c r="F436" s="181">
        <v>26.5</v>
      </c>
      <c r="G436" s="172">
        <v>15</v>
      </c>
    </row>
    <row r="437" spans="1:7">
      <c r="A437" s="183" t="s">
        <v>7449</v>
      </c>
      <c r="B437" s="182" t="s">
        <v>7448</v>
      </c>
      <c r="C437" s="179" t="s">
        <v>108</v>
      </c>
      <c r="D437" s="181"/>
      <c r="E437" s="181">
        <v>4.54</v>
      </c>
      <c r="F437" s="181">
        <v>4.54</v>
      </c>
      <c r="G437" s="172">
        <v>15</v>
      </c>
    </row>
    <row r="438" spans="1:7">
      <c r="A438" s="183" t="s">
        <v>7447</v>
      </c>
      <c r="B438" s="182" t="s">
        <v>7446</v>
      </c>
      <c r="C438" s="179" t="s">
        <v>108</v>
      </c>
      <c r="D438" s="181"/>
      <c r="E438" s="181">
        <v>4.54</v>
      </c>
      <c r="F438" s="181">
        <v>4.54</v>
      </c>
      <c r="G438" s="172">
        <v>15</v>
      </c>
    </row>
    <row r="439" spans="1:7" ht="30">
      <c r="A439" s="183" t="s">
        <v>7445</v>
      </c>
      <c r="B439" s="182" t="s">
        <v>7444</v>
      </c>
      <c r="C439" s="179" t="s">
        <v>108</v>
      </c>
      <c r="D439" s="181"/>
      <c r="E439" s="181">
        <v>36.340000000000003</v>
      </c>
      <c r="F439" s="181">
        <v>36.340000000000003</v>
      </c>
      <c r="G439" s="172">
        <v>15</v>
      </c>
    </row>
    <row r="440" spans="1:7">
      <c r="A440" s="183" t="s">
        <v>7443</v>
      </c>
      <c r="B440" s="182" t="s">
        <v>7442</v>
      </c>
      <c r="C440" s="179"/>
      <c r="D440" s="181"/>
      <c r="E440" s="181"/>
      <c r="F440" s="181"/>
    </row>
    <row r="441" spans="1:7">
      <c r="A441" s="183" t="s">
        <v>7441</v>
      </c>
      <c r="B441" s="182" t="s">
        <v>7440</v>
      </c>
      <c r="C441" s="179" t="s">
        <v>108</v>
      </c>
      <c r="D441" s="181"/>
      <c r="E441" s="181">
        <v>5.68</v>
      </c>
      <c r="F441" s="181">
        <v>5.68</v>
      </c>
      <c r="G441" s="172">
        <v>15</v>
      </c>
    </row>
    <row r="442" spans="1:7">
      <c r="A442" s="183" t="s">
        <v>7439</v>
      </c>
      <c r="B442" s="182" t="s">
        <v>7438</v>
      </c>
      <c r="C442" s="179" t="s">
        <v>108</v>
      </c>
      <c r="D442" s="181"/>
      <c r="E442" s="181">
        <v>386.42</v>
      </c>
      <c r="F442" s="181">
        <v>386.42</v>
      </c>
      <c r="G442" s="172">
        <v>15</v>
      </c>
    </row>
    <row r="443" spans="1:7">
      <c r="A443" s="183" t="s">
        <v>7437</v>
      </c>
      <c r="B443" s="182" t="s">
        <v>7436</v>
      </c>
      <c r="C443" s="179" t="s">
        <v>108</v>
      </c>
      <c r="D443" s="181"/>
      <c r="E443" s="181">
        <v>36.29</v>
      </c>
      <c r="F443" s="181">
        <v>36.29</v>
      </c>
      <c r="G443" s="172">
        <v>15</v>
      </c>
    </row>
    <row r="444" spans="1:7" ht="30">
      <c r="A444" s="183" t="s">
        <v>7435</v>
      </c>
      <c r="B444" s="182" t="s">
        <v>7434</v>
      </c>
      <c r="C444" s="179" t="s">
        <v>108</v>
      </c>
      <c r="D444" s="181">
        <v>249.76</v>
      </c>
      <c r="E444" s="181">
        <v>446.64</v>
      </c>
      <c r="F444" s="181">
        <v>696.4</v>
      </c>
      <c r="G444" s="172">
        <v>15</v>
      </c>
    </row>
    <row r="445" spans="1:7" ht="30">
      <c r="A445" s="183" t="s">
        <v>7433</v>
      </c>
      <c r="B445" s="182" t="s">
        <v>7432</v>
      </c>
      <c r="C445" s="179" t="s">
        <v>118</v>
      </c>
      <c r="D445" s="181"/>
      <c r="E445" s="181">
        <v>27.92</v>
      </c>
      <c r="F445" s="181">
        <v>27.92</v>
      </c>
      <c r="G445" s="172">
        <v>15</v>
      </c>
    </row>
    <row r="446" spans="1:7" ht="30">
      <c r="A446" s="183" t="s">
        <v>7431</v>
      </c>
      <c r="B446" s="182" t="s">
        <v>7430</v>
      </c>
      <c r="C446" s="179" t="s">
        <v>118</v>
      </c>
      <c r="D446" s="181"/>
      <c r="E446" s="181">
        <v>13.96</v>
      </c>
      <c r="F446" s="181">
        <v>13.96</v>
      </c>
      <c r="G446" s="172">
        <v>15</v>
      </c>
    </row>
    <row r="447" spans="1:7" ht="30">
      <c r="A447" s="183" t="s">
        <v>7429</v>
      </c>
      <c r="B447" s="182" t="s">
        <v>7428</v>
      </c>
      <c r="C447" s="179" t="s">
        <v>118</v>
      </c>
      <c r="D447" s="181"/>
      <c r="E447" s="181">
        <v>55.83</v>
      </c>
      <c r="F447" s="181">
        <v>55.83</v>
      </c>
      <c r="G447" s="172">
        <v>15</v>
      </c>
    </row>
    <row r="448" spans="1:7" ht="30">
      <c r="A448" s="183" t="s">
        <v>7427</v>
      </c>
      <c r="B448" s="182" t="s">
        <v>7426</v>
      </c>
      <c r="C448" s="179" t="s">
        <v>118</v>
      </c>
      <c r="D448" s="181"/>
      <c r="E448" s="181">
        <v>27.92</v>
      </c>
      <c r="F448" s="181">
        <v>27.92</v>
      </c>
      <c r="G448" s="172">
        <v>15</v>
      </c>
    </row>
    <row r="449" spans="1:7">
      <c r="A449" s="183" t="s">
        <v>7425</v>
      </c>
      <c r="B449" s="182" t="s">
        <v>7424</v>
      </c>
      <c r="C449" s="179" t="s">
        <v>118</v>
      </c>
      <c r="D449" s="181"/>
      <c r="E449" s="181">
        <v>11.16</v>
      </c>
      <c r="F449" s="181">
        <v>11.16</v>
      </c>
      <c r="G449" s="172">
        <v>15</v>
      </c>
    </row>
    <row r="450" spans="1:7">
      <c r="A450" s="183" t="s">
        <v>7423</v>
      </c>
      <c r="B450" s="182" t="s">
        <v>7422</v>
      </c>
      <c r="C450" s="179"/>
      <c r="D450" s="181"/>
      <c r="E450" s="181"/>
      <c r="F450" s="181"/>
    </row>
    <row r="451" spans="1:7">
      <c r="A451" s="183" t="s">
        <v>7421</v>
      </c>
      <c r="B451" s="182" t="s">
        <v>7420</v>
      </c>
      <c r="C451" s="179" t="s">
        <v>118</v>
      </c>
      <c r="D451" s="181"/>
      <c r="E451" s="181">
        <v>5.22</v>
      </c>
      <c r="F451" s="181">
        <v>5.22</v>
      </c>
      <c r="G451" s="172">
        <v>15</v>
      </c>
    </row>
    <row r="452" spans="1:7">
      <c r="A452" s="183" t="s">
        <v>7419</v>
      </c>
      <c r="B452" s="182" t="s">
        <v>7418</v>
      </c>
      <c r="C452" s="179" t="s">
        <v>118</v>
      </c>
      <c r="D452" s="181"/>
      <c r="E452" s="181">
        <v>3.41</v>
      </c>
      <c r="F452" s="181">
        <v>3.41</v>
      </c>
      <c r="G452" s="172">
        <v>15</v>
      </c>
    </row>
    <row r="453" spans="1:7" ht="30">
      <c r="A453" s="183" t="s">
        <v>92</v>
      </c>
      <c r="B453" s="182" t="s">
        <v>7417</v>
      </c>
      <c r="C453" s="179" t="s">
        <v>118</v>
      </c>
      <c r="D453" s="181"/>
      <c r="E453" s="181">
        <v>9.08</v>
      </c>
      <c r="F453" s="181">
        <v>9.08</v>
      </c>
      <c r="G453" s="172">
        <v>15</v>
      </c>
    </row>
    <row r="454" spans="1:7">
      <c r="A454" s="183" t="s">
        <v>7416</v>
      </c>
      <c r="B454" s="182" t="s">
        <v>7415</v>
      </c>
      <c r="C454" s="179" t="s">
        <v>108</v>
      </c>
      <c r="D454" s="181"/>
      <c r="E454" s="181">
        <v>99.36</v>
      </c>
      <c r="F454" s="181">
        <v>99.36</v>
      </c>
      <c r="G454" s="172">
        <v>15</v>
      </c>
    </row>
    <row r="455" spans="1:7">
      <c r="A455" s="183" t="s">
        <v>94</v>
      </c>
      <c r="B455" s="182" t="s">
        <v>93</v>
      </c>
      <c r="C455" s="179" t="s">
        <v>108</v>
      </c>
      <c r="D455" s="181"/>
      <c r="E455" s="181">
        <v>167.49</v>
      </c>
      <c r="F455" s="181">
        <v>167.49</v>
      </c>
      <c r="G455" s="172">
        <v>15</v>
      </c>
    </row>
    <row r="456" spans="1:7">
      <c r="A456" s="183" t="s">
        <v>7414</v>
      </c>
      <c r="B456" s="182" t="s">
        <v>7413</v>
      </c>
      <c r="C456" s="179"/>
      <c r="D456" s="181"/>
      <c r="E456" s="181"/>
      <c r="F456" s="181"/>
    </row>
    <row r="457" spans="1:7">
      <c r="A457" s="183" t="s">
        <v>7412</v>
      </c>
      <c r="B457" s="182" t="s">
        <v>7411</v>
      </c>
      <c r="C457" s="179" t="s">
        <v>108</v>
      </c>
      <c r="D457" s="181"/>
      <c r="E457" s="181">
        <v>15.7</v>
      </c>
      <c r="F457" s="181">
        <v>15.7</v>
      </c>
      <c r="G457" s="172">
        <v>15</v>
      </c>
    </row>
    <row r="458" spans="1:7">
      <c r="A458" s="183" t="s">
        <v>7410</v>
      </c>
      <c r="B458" s="182" t="s">
        <v>7409</v>
      </c>
      <c r="C458" s="179"/>
      <c r="D458" s="181"/>
      <c r="E458" s="181"/>
      <c r="F458" s="181"/>
    </row>
    <row r="459" spans="1:7">
      <c r="A459" s="183" t="s">
        <v>7408</v>
      </c>
      <c r="B459" s="182" t="s">
        <v>7407</v>
      </c>
      <c r="C459" s="179" t="s">
        <v>108</v>
      </c>
      <c r="D459" s="181"/>
      <c r="E459" s="181">
        <v>25.31</v>
      </c>
      <c r="F459" s="181">
        <v>25.31</v>
      </c>
      <c r="G459" s="172">
        <v>15</v>
      </c>
    </row>
    <row r="460" spans="1:7">
      <c r="A460" s="183" t="s">
        <v>7406</v>
      </c>
      <c r="B460" s="182" t="s">
        <v>7405</v>
      </c>
      <c r="C460" s="179"/>
      <c r="D460" s="181"/>
      <c r="E460" s="181"/>
      <c r="F460" s="181"/>
    </row>
    <row r="461" spans="1:7" ht="30">
      <c r="A461" s="183" t="s">
        <v>7404</v>
      </c>
      <c r="B461" s="182" t="s">
        <v>7403</v>
      </c>
      <c r="C461" s="179" t="s">
        <v>118</v>
      </c>
      <c r="D461" s="181">
        <v>0.9</v>
      </c>
      <c r="E461" s="181">
        <v>9.08</v>
      </c>
      <c r="F461" s="181">
        <v>9.98</v>
      </c>
      <c r="G461" s="172">
        <v>15</v>
      </c>
    </row>
    <row r="462" spans="1:7">
      <c r="A462" s="183" t="s">
        <v>7402</v>
      </c>
      <c r="B462" s="182" t="s">
        <v>7401</v>
      </c>
      <c r="C462" s="179" t="s">
        <v>118</v>
      </c>
      <c r="D462" s="181"/>
      <c r="E462" s="181">
        <v>4.54</v>
      </c>
      <c r="F462" s="181">
        <v>4.54</v>
      </c>
      <c r="G462" s="172">
        <v>15</v>
      </c>
    </row>
    <row r="463" spans="1:7" ht="30">
      <c r="A463" s="183" t="s">
        <v>7400</v>
      </c>
      <c r="B463" s="182" t="s">
        <v>7399</v>
      </c>
      <c r="C463" s="179" t="s">
        <v>118</v>
      </c>
      <c r="D463" s="181"/>
      <c r="E463" s="181">
        <v>9.08</v>
      </c>
      <c r="F463" s="181">
        <v>9.08</v>
      </c>
      <c r="G463" s="172">
        <v>15</v>
      </c>
    </row>
    <row r="464" spans="1:7" ht="45">
      <c r="A464" s="183" t="s">
        <v>7398</v>
      </c>
      <c r="B464" s="182" t="s">
        <v>7397</v>
      </c>
      <c r="C464" s="179" t="s">
        <v>112</v>
      </c>
      <c r="D464" s="181">
        <v>7.2</v>
      </c>
      <c r="E464" s="181">
        <v>13.63</v>
      </c>
      <c r="F464" s="181">
        <v>20.83</v>
      </c>
      <c r="G464" s="172">
        <v>15</v>
      </c>
    </row>
    <row r="465" spans="1:7" ht="30">
      <c r="A465" s="183" t="s">
        <v>7396</v>
      </c>
      <c r="B465" s="182" t="s">
        <v>7395</v>
      </c>
      <c r="C465" s="179" t="s">
        <v>112</v>
      </c>
      <c r="D465" s="181"/>
      <c r="E465" s="181">
        <v>13.63</v>
      </c>
      <c r="F465" s="181">
        <v>13.63</v>
      </c>
      <c r="G465" s="172">
        <v>15</v>
      </c>
    </row>
    <row r="466" spans="1:7">
      <c r="A466" s="183" t="s">
        <v>7394</v>
      </c>
      <c r="B466" s="182" t="s">
        <v>7393</v>
      </c>
      <c r="C466" s="179"/>
      <c r="D466" s="181"/>
      <c r="E466" s="181"/>
      <c r="F466" s="181"/>
    </row>
    <row r="467" spans="1:7">
      <c r="A467" s="183" t="s">
        <v>7392</v>
      </c>
      <c r="B467" s="182" t="s">
        <v>7391</v>
      </c>
      <c r="C467" s="179" t="s">
        <v>112</v>
      </c>
      <c r="D467" s="181">
        <v>41.71</v>
      </c>
      <c r="E467" s="181">
        <v>20.14</v>
      </c>
      <c r="F467" s="181">
        <v>61.85</v>
      </c>
      <c r="G467" s="172">
        <v>15</v>
      </c>
    </row>
    <row r="468" spans="1:7">
      <c r="A468" s="183" t="s">
        <v>7390</v>
      </c>
      <c r="B468" s="182" t="s">
        <v>7389</v>
      </c>
      <c r="C468" s="179"/>
      <c r="D468" s="181"/>
      <c r="E468" s="181"/>
      <c r="F468" s="181"/>
    </row>
    <row r="469" spans="1:7">
      <c r="A469" s="183" t="s">
        <v>7388</v>
      </c>
      <c r="B469" s="182" t="s">
        <v>7387</v>
      </c>
      <c r="C469" s="179"/>
      <c r="D469" s="181"/>
      <c r="E469" s="181"/>
      <c r="F469" s="181"/>
    </row>
    <row r="470" spans="1:7" ht="30">
      <c r="A470" s="183" t="s">
        <v>73</v>
      </c>
      <c r="B470" s="182" t="s">
        <v>7386</v>
      </c>
      <c r="C470" s="179" t="s">
        <v>111</v>
      </c>
      <c r="D470" s="181">
        <v>27.09</v>
      </c>
      <c r="E470" s="181">
        <v>122.63</v>
      </c>
      <c r="F470" s="181">
        <v>149.72</v>
      </c>
      <c r="G470" s="172">
        <v>15</v>
      </c>
    </row>
    <row r="471" spans="1:7">
      <c r="A471" s="183" t="s">
        <v>7385</v>
      </c>
      <c r="B471" s="182" t="s">
        <v>7384</v>
      </c>
      <c r="C471" s="179"/>
      <c r="D471" s="181"/>
      <c r="E471" s="181"/>
      <c r="F471" s="181"/>
    </row>
    <row r="472" spans="1:7" ht="45">
      <c r="A472" s="183" t="s">
        <v>75</v>
      </c>
      <c r="B472" s="182" t="s">
        <v>7383</v>
      </c>
      <c r="C472" s="179" t="s">
        <v>111</v>
      </c>
      <c r="D472" s="181">
        <v>98.52</v>
      </c>
      <c r="E472" s="181">
        <v>13.63</v>
      </c>
      <c r="F472" s="181">
        <v>112.15</v>
      </c>
      <c r="G472" s="172">
        <v>15</v>
      </c>
    </row>
    <row r="473" spans="1:7" ht="45">
      <c r="A473" s="183" t="s">
        <v>7382</v>
      </c>
      <c r="B473" s="182" t="s">
        <v>7381</v>
      </c>
      <c r="C473" s="179" t="s">
        <v>111</v>
      </c>
      <c r="D473" s="181">
        <v>118.19</v>
      </c>
      <c r="E473" s="181">
        <v>13.63</v>
      </c>
      <c r="F473" s="181">
        <v>131.82</v>
      </c>
      <c r="G473" s="172">
        <v>15</v>
      </c>
    </row>
    <row r="474" spans="1:7" ht="45">
      <c r="A474" s="183" t="s">
        <v>7380</v>
      </c>
      <c r="B474" s="182" t="s">
        <v>7379</v>
      </c>
      <c r="C474" s="179" t="s">
        <v>111</v>
      </c>
      <c r="D474" s="181">
        <v>123.08</v>
      </c>
      <c r="E474" s="181">
        <v>13.63</v>
      </c>
      <c r="F474" s="181">
        <v>136.71</v>
      </c>
      <c r="G474" s="172">
        <v>15</v>
      </c>
    </row>
    <row r="475" spans="1:7" ht="30">
      <c r="A475" s="183" t="s">
        <v>7378</v>
      </c>
      <c r="B475" s="182" t="s">
        <v>7377</v>
      </c>
      <c r="C475" s="179" t="s">
        <v>111</v>
      </c>
      <c r="D475" s="181">
        <v>120.87</v>
      </c>
      <c r="E475" s="181">
        <v>13.63</v>
      </c>
      <c r="F475" s="181">
        <v>134.5</v>
      </c>
      <c r="G475" s="172">
        <v>15</v>
      </c>
    </row>
    <row r="476" spans="1:7" ht="30">
      <c r="A476" s="183" t="s">
        <v>7376</v>
      </c>
      <c r="B476" s="182" t="s">
        <v>7375</v>
      </c>
      <c r="C476" s="179" t="s">
        <v>120</v>
      </c>
      <c r="D476" s="181">
        <v>274.29000000000002</v>
      </c>
      <c r="E476" s="181">
        <v>1.1399999999999999</v>
      </c>
      <c r="F476" s="181">
        <v>275.43</v>
      </c>
      <c r="G476" s="172">
        <v>15</v>
      </c>
    </row>
    <row r="477" spans="1:7">
      <c r="A477" s="183" t="s">
        <v>7374</v>
      </c>
      <c r="B477" s="182" t="s">
        <v>7373</v>
      </c>
      <c r="C477" s="179"/>
      <c r="D477" s="181"/>
      <c r="E477" s="181"/>
      <c r="F477" s="181"/>
    </row>
    <row r="478" spans="1:7" ht="30">
      <c r="A478" s="183" t="s">
        <v>7372</v>
      </c>
      <c r="B478" s="182" t="s">
        <v>7371</v>
      </c>
      <c r="C478" s="179" t="s">
        <v>111</v>
      </c>
      <c r="D478" s="181">
        <v>21.13</v>
      </c>
      <c r="E478" s="181"/>
      <c r="F478" s="181">
        <v>21.13</v>
      </c>
      <c r="G478" s="172">
        <v>15</v>
      </c>
    </row>
    <row r="479" spans="1:7" ht="30">
      <c r="A479" s="183" t="s">
        <v>7370</v>
      </c>
      <c r="B479" s="182" t="s">
        <v>7369</v>
      </c>
      <c r="C479" s="179" t="s">
        <v>111</v>
      </c>
      <c r="D479" s="181">
        <v>39.61</v>
      </c>
      <c r="E479" s="181"/>
      <c r="F479" s="181">
        <v>39.61</v>
      </c>
      <c r="G479" s="172">
        <v>15</v>
      </c>
    </row>
    <row r="480" spans="1:7" ht="30">
      <c r="A480" s="183" t="s">
        <v>7368</v>
      </c>
      <c r="B480" s="182" t="s">
        <v>7367</v>
      </c>
      <c r="C480" s="179" t="s">
        <v>111</v>
      </c>
      <c r="D480" s="181">
        <v>49.18</v>
      </c>
      <c r="E480" s="181"/>
      <c r="F480" s="181">
        <v>49.18</v>
      </c>
      <c r="G480" s="172">
        <v>15</v>
      </c>
    </row>
    <row r="481" spans="1:7" ht="30">
      <c r="A481" s="183" t="s">
        <v>7366</v>
      </c>
      <c r="B481" s="182" t="s">
        <v>7365</v>
      </c>
      <c r="C481" s="179" t="s">
        <v>111</v>
      </c>
      <c r="D481" s="181">
        <v>55.93</v>
      </c>
      <c r="E481" s="181"/>
      <c r="F481" s="181">
        <v>55.93</v>
      </c>
      <c r="G481" s="172">
        <v>15</v>
      </c>
    </row>
    <row r="482" spans="1:7">
      <c r="A482" s="183" t="s">
        <v>7364</v>
      </c>
      <c r="B482" s="182" t="s">
        <v>7363</v>
      </c>
      <c r="C482" s="179" t="s">
        <v>109</v>
      </c>
      <c r="D482" s="181">
        <v>2.8</v>
      </c>
      <c r="E482" s="181"/>
      <c r="F482" s="181">
        <v>2.8</v>
      </c>
      <c r="G482" s="172">
        <v>15</v>
      </c>
    </row>
    <row r="483" spans="1:7" ht="30">
      <c r="A483" s="183" t="s">
        <v>7362</v>
      </c>
      <c r="B483" s="182" t="s">
        <v>7361</v>
      </c>
      <c r="C483" s="179" t="s">
        <v>111</v>
      </c>
      <c r="D483" s="181">
        <v>17.13</v>
      </c>
      <c r="E483" s="181"/>
      <c r="F483" s="181">
        <v>17.13</v>
      </c>
      <c r="G483" s="172">
        <v>15</v>
      </c>
    </row>
    <row r="484" spans="1:7">
      <c r="A484" s="183" t="s">
        <v>7360</v>
      </c>
      <c r="B484" s="182" t="s">
        <v>7359</v>
      </c>
      <c r="C484" s="179"/>
      <c r="D484" s="181"/>
      <c r="E484" s="181"/>
      <c r="F484" s="181"/>
    </row>
    <row r="485" spans="1:7">
      <c r="A485" s="183" t="s">
        <v>7358</v>
      </c>
      <c r="B485" s="182" t="s">
        <v>265</v>
      </c>
      <c r="C485" s="179" t="s">
        <v>120</v>
      </c>
      <c r="D485" s="181">
        <v>47.81</v>
      </c>
      <c r="E485" s="181"/>
      <c r="F485" s="181">
        <v>47.81</v>
      </c>
      <c r="G485" s="172">
        <v>15</v>
      </c>
    </row>
    <row r="486" spans="1:7">
      <c r="A486" s="183" t="s">
        <v>7357</v>
      </c>
      <c r="B486" s="182" t="s">
        <v>264</v>
      </c>
      <c r="C486" s="179" t="s">
        <v>111</v>
      </c>
      <c r="D486" s="181">
        <v>30.89</v>
      </c>
      <c r="E486" s="181"/>
      <c r="F486" s="181">
        <v>30.89</v>
      </c>
      <c r="G486" s="172">
        <v>15</v>
      </c>
    </row>
    <row r="487" spans="1:7" ht="30">
      <c r="A487" s="183" t="s">
        <v>7356</v>
      </c>
      <c r="B487" s="182" t="s">
        <v>7355</v>
      </c>
      <c r="C487" s="179" t="s">
        <v>120</v>
      </c>
      <c r="D487" s="181">
        <v>913.05</v>
      </c>
      <c r="E487" s="181"/>
      <c r="F487" s="181">
        <v>913.05</v>
      </c>
      <c r="G487" s="172">
        <v>15</v>
      </c>
    </row>
    <row r="488" spans="1:7">
      <c r="A488" s="183" t="s">
        <v>7354</v>
      </c>
      <c r="B488" s="182" t="s">
        <v>7353</v>
      </c>
      <c r="C488" s="179"/>
      <c r="D488" s="181"/>
      <c r="E488" s="181"/>
      <c r="F488" s="181"/>
    </row>
    <row r="489" spans="1:7">
      <c r="A489" s="183" t="s">
        <v>7352</v>
      </c>
      <c r="B489" s="182" t="s">
        <v>7351</v>
      </c>
      <c r="C489" s="179" t="s">
        <v>111</v>
      </c>
      <c r="D489" s="181">
        <v>5.52</v>
      </c>
      <c r="E489" s="181"/>
      <c r="F489" s="181">
        <v>5.52</v>
      </c>
      <c r="G489" s="172">
        <v>15</v>
      </c>
    </row>
    <row r="490" spans="1:7" ht="30">
      <c r="A490" s="183" t="s">
        <v>7350</v>
      </c>
      <c r="B490" s="182" t="s">
        <v>7349</v>
      </c>
      <c r="C490" s="179" t="s">
        <v>111</v>
      </c>
      <c r="D490" s="181">
        <v>8.75</v>
      </c>
      <c r="E490" s="181"/>
      <c r="F490" s="181">
        <v>8.75</v>
      </c>
      <c r="G490" s="172">
        <v>15</v>
      </c>
    </row>
    <row r="491" spans="1:7" ht="30">
      <c r="A491" s="183" t="s">
        <v>7348</v>
      </c>
      <c r="B491" s="182" t="s">
        <v>7347</v>
      </c>
      <c r="C491" s="179" t="s">
        <v>111</v>
      </c>
      <c r="D491" s="181">
        <v>13.06</v>
      </c>
      <c r="E491" s="181"/>
      <c r="F491" s="181">
        <v>13.06</v>
      </c>
      <c r="G491" s="172">
        <v>15</v>
      </c>
    </row>
    <row r="492" spans="1:7" ht="30">
      <c r="A492" s="183" t="s">
        <v>7346</v>
      </c>
      <c r="B492" s="182" t="s">
        <v>7345</v>
      </c>
      <c r="C492" s="179" t="s">
        <v>111</v>
      </c>
      <c r="D492" s="181">
        <v>14.43</v>
      </c>
      <c r="E492" s="181"/>
      <c r="F492" s="181">
        <v>14.43</v>
      </c>
      <c r="G492" s="172">
        <v>15</v>
      </c>
    </row>
    <row r="493" spans="1:7" ht="30">
      <c r="A493" s="183" t="s">
        <v>7344</v>
      </c>
      <c r="B493" s="182" t="s">
        <v>7343</v>
      </c>
      <c r="C493" s="179" t="s">
        <v>111</v>
      </c>
      <c r="D493" s="181">
        <v>19.29</v>
      </c>
      <c r="E493" s="181"/>
      <c r="F493" s="181">
        <v>19.29</v>
      </c>
      <c r="G493" s="172">
        <v>15</v>
      </c>
    </row>
    <row r="494" spans="1:7" ht="30">
      <c r="A494" s="183" t="s">
        <v>7342</v>
      </c>
      <c r="B494" s="182" t="s">
        <v>7341</v>
      </c>
      <c r="C494" s="179" t="s">
        <v>111</v>
      </c>
      <c r="D494" s="181">
        <v>28.91</v>
      </c>
      <c r="E494" s="181"/>
      <c r="F494" s="181">
        <v>28.91</v>
      </c>
      <c r="G494" s="172">
        <v>15</v>
      </c>
    </row>
    <row r="495" spans="1:7" ht="30">
      <c r="A495" s="183" t="s">
        <v>7340</v>
      </c>
      <c r="B495" s="182" t="s">
        <v>7339</v>
      </c>
      <c r="C495" s="179" t="s">
        <v>111</v>
      </c>
      <c r="D495" s="181">
        <v>38.5</v>
      </c>
      <c r="E495" s="181"/>
      <c r="F495" s="181">
        <v>38.5</v>
      </c>
      <c r="G495" s="172">
        <v>15</v>
      </c>
    </row>
    <row r="496" spans="1:7" ht="30">
      <c r="A496" s="183" t="s">
        <v>7338</v>
      </c>
      <c r="B496" s="182" t="s">
        <v>7337</v>
      </c>
      <c r="C496" s="179" t="s">
        <v>109</v>
      </c>
      <c r="D496" s="181">
        <v>1.86</v>
      </c>
      <c r="E496" s="181"/>
      <c r="F496" s="181">
        <v>1.86</v>
      </c>
      <c r="G496" s="172">
        <v>15</v>
      </c>
    </row>
    <row r="497" spans="1:7">
      <c r="A497" s="183" t="s">
        <v>7336</v>
      </c>
      <c r="B497" s="182" t="s">
        <v>7335</v>
      </c>
      <c r="C497" s="179" t="s">
        <v>111</v>
      </c>
      <c r="D497" s="181">
        <v>15.05</v>
      </c>
      <c r="E497" s="181"/>
      <c r="F497" s="181">
        <v>15.05</v>
      </c>
      <c r="G497" s="172">
        <v>15</v>
      </c>
    </row>
    <row r="498" spans="1:7" ht="30">
      <c r="A498" s="183" t="s">
        <v>7334</v>
      </c>
      <c r="B498" s="182" t="s">
        <v>7333</v>
      </c>
      <c r="C498" s="179" t="s">
        <v>111</v>
      </c>
      <c r="D498" s="181">
        <v>20.75</v>
      </c>
      <c r="E498" s="181"/>
      <c r="F498" s="181">
        <v>20.75</v>
      </c>
      <c r="G498" s="172">
        <v>15</v>
      </c>
    </row>
    <row r="499" spans="1:7" ht="30">
      <c r="A499" s="183" t="s">
        <v>7332</v>
      </c>
      <c r="B499" s="182" t="s">
        <v>7331</v>
      </c>
      <c r="C499" s="179" t="s">
        <v>111</v>
      </c>
      <c r="D499" s="181">
        <v>21.66</v>
      </c>
      <c r="E499" s="181"/>
      <c r="F499" s="181">
        <v>21.66</v>
      </c>
      <c r="G499" s="172">
        <v>15</v>
      </c>
    </row>
    <row r="500" spans="1:7" ht="30">
      <c r="A500" s="183" t="s">
        <v>7330</v>
      </c>
      <c r="B500" s="182" t="s">
        <v>7329</v>
      </c>
      <c r="C500" s="179" t="s">
        <v>111</v>
      </c>
      <c r="D500" s="181">
        <v>27.68</v>
      </c>
      <c r="E500" s="181"/>
      <c r="F500" s="181">
        <v>27.68</v>
      </c>
      <c r="G500" s="172">
        <v>15</v>
      </c>
    </row>
    <row r="501" spans="1:7" ht="30">
      <c r="A501" s="183" t="s">
        <v>7328</v>
      </c>
      <c r="B501" s="182" t="s">
        <v>7327</v>
      </c>
      <c r="C501" s="179" t="s">
        <v>111</v>
      </c>
      <c r="D501" s="181">
        <v>41.51</v>
      </c>
      <c r="E501" s="181"/>
      <c r="F501" s="181">
        <v>41.51</v>
      </c>
      <c r="G501" s="172">
        <v>15</v>
      </c>
    </row>
    <row r="502" spans="1:7" ht="30">
      <c r="A502" s="183" t="s">
        <v>7326</v>
      </c>
      <c r="B502" s="182" t="s">
        <v>7325</v>
      </c>
      <c r="C502" s="179" t="s">
        <v>111</v>
      </c>
      <c r="D502" s="181">
        <v>55.33</v>
      </c>
      <c r="E502" s="181"/>
      <c r="F502" s="181">
        <v>55.33</v>
      </c>
      <c r="G502" s="172">
        <v>15</v>
      </c>
    </row>
    <row r="503" spans="1:7" ht="30">
      <c r="A503" s="183" t="s">
        <v>7324</v>
      </c>
      <c r="B503" s="182" t="s">
        <v>7323</v>
      </c>
      <c r="C503" s="179" t="s">
        <v>109</v>
      </c>
      <c r="D503" s="181">
        <v>2.68</v>
      </c>
      <c r="E503" s="181"/>
      <c r="F503" s="181">
        <v>2.68</v>
      </c>
      <c r="G503" s="172">
        <v>15</v>
      </c>
    </row>
    <row r="504" spans="1:7">
      <c r="A504" s="183" t="s">
        <v>7322</v>
      </c>
      <c r="B504" s="182" t="s">
        <v>110</v>
      </c>
      <c r="C504" s="179" t="s">
        <v>109</v>
      </c>
      <c r="D504" s="181">
        <v>2.69</v>
      </c>
      <c r="E504" s="181"/>
      <c r="F504" s="181">
        <v>2.69</v>
      </c>
      <c r="G504" s="172">
        <v>15</v>
      </c>
    </row>
    <row r="505" spans="1:7">
      <c r="A505" s="183" t="s">
        <v>7321</v>
      </c>
      <c r="B505" s="182" t="s">
        <v>7320</v>
      </c>
      <c r="C505" s="179"/>
      <c r="D505" s="181"/>
      <c r="E505" s="181"/>
      <c r="F505" s="181"/>
    </row>
    <row r="506" spans="1:7">
      <c r="A506" s="183" t="s">
        <v>7319</v>
      </c>
      <c r="B506" s="182" t="s">
        <v>7318</v>
      </c>
      <c r="C506" s="179"/>
      <c r="D506" s="181"/>
      <c r="E506" s="181"/>
      <c r="F506" s="181"/>
    </row>
    <row r="507" spans="1:7" ht="30">
      <c r="A507" s="183" t="s">
        <v>7317</v>
      </c>
      <c r="B507" s="182" t="s">
        <v>7316</v>
      </c>
      <c r="C507" s="179" t="s">
        <v>111</v>
      </c>
      <c r="D507" s="181"/>
      <c r="E507" s="181">
        <v>56.78</v>
      </c>
      <c r="F507" s="181">
        <v>56.78</v>
      </c>
      <c r="G507" s="172">
        <v>15</v>
      </c>
    </row>
    <row r="508" spans="1:7">
      <c r="A508" s="183" t="s">
        <v>7315</v>
      </c>
      <c r="B508" s="182" t="s">
        <v>7314</v>
      </c>
      <c r="C508" s="179" t="s">
        <v>111</v>
      </c>
      <c r="D508" s="181"/>
      <c r="E508" s="181">
        <v>70.86</v>
      </c>
      <c r="F508" s="181">
        <v>70.86</v>
      </c>
      <c r="G508" s="172">
        <v>15</v>
      </c>
    </row>
    <row r="509" spans="1:7">
      <c r="A509" s="183" t="s">
        <v>7313</v>
      </c>
      <c r="B509" s="182" t="s">
        <v>7312</v>
      </c>
      <c r="C509" s="179"/>
      <c r="D509" s="181"/>
      <c r="E509" s="181"/>
      <c r="F509" s="181"/>
    </row>
    <row r="510" spans="1:7" ht="30">
      <c r="A510" s="183" t="s">
        <v>7311</v>
      </c>
      <c r="B510" s="182" t="s">
        <v>7310</v>
      </c>
      <c r="C510" s="179" t="s">
        <v>111</v>
      </c>
      <c r="D510" s="181"/>
      <c r="E510" s="181">
        <v>68.13</v>
      </c>
      <c r="F510" s="181">
        <v>68.13</v>
      </c>
      <c r="G510" s="172">
        <v>15</v>
      </c>
    </row>
    <row r="511" spans="1:7" ht="30">
      <c r="A511" s="183" t="s">
        <v>7309</v>
      </c>
      <c r="B511" s="182" t="s">
        <v>7308</v>
      </c>
      <c r="C511" s="179" t="s">
        <v>111</v>
      </c>
      <c r="D511" s="181"/>
      <c r="E511" s="181">
        <v>88.11</v>
      </c>
      <c r="F511" s="181">
        <v>88.11</v>
      </c>
      <c r="G511" s="172">
        <v>15</v>
      </c>
    </row>
    <row r="512" spans="1:7">
      <c r="A512" s="183" t="s">
        <v>7307</v>
      </c>
      <c r="B512" s="182" t="s">
        <v>7306</v>
      </c>
      <c r="C512" s="179"/>
      <c r="D512" s="181"/>
      <c r="E512" s="181"/>
      <c r="F512" s="181"/>
    </row>
    <row r="513" spans="1:7">
      <c r="A513" s="183" t="s">
        <v>7305</v>
      </c>
      <c r="B513" s="182" t="s">
        <v>7304</v>
      </c>
      <c r="C513" s="179" t="s">
        <v>111</v>
      </c>
      <c r="D513" s="181"/>
      <c r="E513" s="181">
        <v>9.77</v>
      </c>
      <c r="F513" s="181">
        <v>9.77</v>
      </c>
      <c r="G513" s="172">
        <v>15</v>
      </c>
    </row>
    <row r="514" spans="1:7">
      <c r="A514" s="183" t="s">
        <v>7303</v>
      </c>
      <c r="B514" s="182" t="s">
        <v>7302</v>
      </c>
      <c r="C514" s="179" t="s">
        <v>111</v>
      </c>
      <c r="D514" s="181"/>
      <c r="E514" s="181">
        <v>21.19</v>
      </c>
      <c r="F514" s="181">
        <v>21.19</v>
      </c>
      <c r="G514" s="172">
        <v>15</v>
      </c>
    </row>
    <row r="515" spans="1:7">
      <c r="A515" s="183" t="s">
        <v>7301</v>
      </c>
      <c r="B515" s="182" t="s">
        <v>7300</v>
      </c>
      <c r="C515" s="179" t="s">
        <v>111</v>
      </c>
      <c r="D515" s="181">
        <v>18.46</v>
      </c>
      <c r="E515" s="181">
        <v>76.31</v>
      </c>
      <c r="F515" s="181">
        <v>94.77</v>
      </c>
      <c r="G515" s="172">
        <v>15</v>
      </c>
    </row>
    <row r="516" spans="1:7">
      <c r="A516" s="183" t="s">
        <v>7299</v>
      </c>
      <c r="B516" s="182" t="s">
        <v>7298</v>
      </c>
      <c r="C516" s="179"/>
      <c r="D516" s="181"/>
      <c r="E516" s="181"/>
      <c r="F516" s="181"/>
    </row>
    <row r="517" spans="1:7">
      <c r="A517" s="183" t="s">
        <v>7297</v>
      </c>
      <c r="B517" s="182" t="s">
        <v>7296</v>
      </c>
      <c r="C517" s="179" t="s">
        <v>111</v>
      </c>
      <c r="D517" s="181"/>
      <c r="E517" s="181">
        <v>70.150000000000006</v>
      </c>
      <c r="F517" s="181">
        <v>70.150000000000006</v>
      </c>
      <c r="G517" s="172">
        <v>15</v>
      </c>
    </row>
    <row r="518" spans="1:7">
      <c r="A518" s="183" t="s">
        <v>7295</v>
      </c>
      <c r="B518" s="182" t="s">
        <v>7294</v>
      </c>
      <c r="C518" s="179"/>
      <c r="D518" s="181"/>
      <c r="E518" s="181"/>
      <c r="F518" s="181"/>
    </row>
    <row r="519" spans="1:7">
      <c r="A519" s="183" t="s">
        <v>7293</v>
      </c>
      <c r="B519" s="182" t="s">
        <v>7292</v>
      </c>
      <c r="C519" s="179" t="s">
        <v>111</v>
      </c>
      <c r="D519" s="181"/>
      <c r="E519" s="181">
        <v>13.63</v>
      </c>
      <c r="F519" s="181">
        <v>13.63</v>
      </c>
      <c r="G519" s="172">
        <v>15</v>
      </c>
    </row>
    <row r="520" spans="1:7">
      <c r="A520" s="183" t="s">
        <v>7291</v>
      </c>
      <c r="B520" s="182" t="s">
        <v>7290</v>
      </c>
      <c r="C520" s="179"/>
      <c r="D520" s="181"/>
      <c r="E520" s="181"/>
      <c r="F520" s="181"/>
    </row>
    <row r="521" spans="1:7" ht="30">
      <c r="A521" s="183" t="s">
        <v>7289</v>
      </c>
      <c r="B521" s="182" t="s">
        <v>7288</v>
      </c>
      <c r="C521" s="179"/>
      <c r="D521" s="181"/>
      <c r="E521" s="181"/>
      <c r="F521" s="181"/>
    </row>
    <row r="522" spans="1:7" ht="30">
      <c r="A522" s="183" t="s">
        <v>7287</v>
      </c>
      <c r="B522" s="182" t="s">
        <v>7286</v>
      </c>
      <c r="C522" s="179" t="s">
        <v>111</v>
      </c>
      <c r="D522" s="181">
        <v>15.14</v>
      </c>
      <c r="E522" s="181">
        <v>0.32</v>
      </c>
      <c r="F522" s="181">
        <v>15.46</v>
      </c>
      <c r="G522" s="172">
        <v>15</v>
      </c>
    </row>
    <row r="523" spans="1:7" ht="30">
      <c r="A523" s="183" t="s">
        <v>7285</v>
      </c>
      <c r="B523" s="182" t="s">
        <v>7284</v>
      </c>
      <c r="C523" s="179" t="s">
        <v>111</v>
      </c>
      <c r="D523" s="181">
        <v>15.59</v>
      </c>
      <c r="E523" s="181">
        <v>0.32</v>
      </c>
      <c r="F523" s="181">
        <v>15.91</v>
      </c>
      <c r="G523" s="172">
        <v>15</v>
      </c>
    </row>
    <row r="524" spans="1:7" ht="30">
      <c r="A524" s="183" t="s">
        <v>7283</v>
      </c>
      <c r="B524" s="182" t="s">
        <v>7282</v>
      </c>
      <c r="C524" s="179" t="s">
        <v>111</v>
      </c>
      <c r="D524" s="181">
        <v>32.700000000000003</v>
      </c>
      <c r="E524" s="181">
        <v>1.06</v>
      </c>
      <c r="F524" s="181">
        <v>33.76</v>
      </c>
      <c r="G524" s="172">
        <v>15</v>
      </c>
    </row>
    <row r="525" spans="1:7">
      <c r="A525" s="183" t="s">
        <v>7281</v>
      </c>
      <c r="B525" s="182" t="s">
        <v>7280</v>
      </c>
      <c r="C525" s="179" t="s">
        <v>111</v>
      </c>
      <c r="D525" s="181">
        <v>15.02</v>
      </c>
      <c r="E525" s="181"/>
      <c r="F525" s="181">
        <v>15.02</v>
      </c>
      <c r="G525" s="172">
        <v>15</v>
      </c>
    </row>
    <row r="526" spans="1:7" ht="30">
      <c r="A526" s="183" t="s">
        <v>7279</v>
      </c>
      <c r="B526" s="182" t="s">
        <v>7278</v>
      </c>
      <c r="C526" s="179"/>
      <c r="D526" s="181"/>
      <c r="E526" s="181"/>
      <c r="F526" s="181"/>
    </row>
    <row r="527" spans="1:7" ht="30">
      <c r="A527" s="183" t="s">
        <v>7277</v>
      </c>
      <c r="B527" s="182" t="s">
        <v>7276</v>
      </c>
      <c r="C527" s="179" t="s">
        <v>111</v>
      </c>
      <c r="D527" s="181">
        <v>9.9700000000000006</v>
      </c>
      <c r="E527" s="181">
        <v>1.46</v>
      </c>
      <c r="F527" s="181">
        <v>11.43</v>
      </c>
      <c r="G527" s="172">
        <v>15</v>
      </c>
    </row>
    <row r="528" spans="1:7" ht="30">
      <c r="A528" s="183" t="s">
        <v>7275</v>
      </c>
      <c r="B528" s="182" t="s">
        <v>7274</v>
      </c>
      <c r="C528" s="179" t="s">
        <v>111</v>
      </c>
      <c r="D528" s="181">
        <v>11.24</v>
      </c>
      <c r="E528" s="181">
        <v>1.65</v>
      </c>
      <c r="F528" s="181">
        <v>12.89</v>
      </c>
      <c r="G528" s="172">
        <v>15</v>
      </c>
    </row>
    <row r="529" spans="1:7" ht="30">
      <c r="A529" s="183" t="s">
        <v>7273</v>
      </c>
      <c r="B529" s="182" t="s">
        <v>7272</v>
      </c>
      <c r="C529" s="179" t="s">
        <v>111</v>
      </c>
      <c r="D529" s="181">
        <v>20.49</v>
      </c>
      <c r="E529" s="181">
        <v>0.95</v>
      </c>
      <c r="F529" s="181">
        <v>21.44</v>
      </c>
      <c r="G529" s="172">
        <v>15</v>
      </c>
    </row>
    <row r="530" spans="1:7" ht="30">
      <c r="A530" s="183" t="s">
        <v>7271</v>
      </c>
      <c r="B530" s="182" t="s">
        <v>7270</v>
      </c>
      <c r="C530" s="179" t="s">
        <v>111</v>
      </c>
      <c r="D530" s="181">
        <v>21.68</v>
      </c>
      <c r="E530" s="181">
        <v>0.9</v>
      </c>
      <c r="F530" s="181">
        <v>22.58</v>
      </c>
      <c r="G530" s="172">
        <v>15</v>
      </c>
    </row>
    <row r="531" spans="1:7">
      <c r="A531" s="183" t="s">
        <v>7269</v>
      </c>
      <c r="B531" s="182" t="s">
        <v>7268</v>
      </c>
      <c r="C531" s="179"/>
      <c r="D531" s="181"/>
      <c r="E531" s="181"/>
      <c r="F531" s="181"/>
    </row>
    <row r="532" spans="1:7">
      <c r="A532" s="183" t="s">
        <v>7267</v>
      </c>
      <c r="B532" s="182" t="s">
        <v>7266</v>
      </c>
      <c r="C532" s="179" t="s">
        <v>111</v>
      </c>
      <c r="D532" s="181">
        <v>31.07</v>
      </c>
      <c r="E532" s="181">
        <v>2.12</v>
      </c>
      <c r="F532" s="181">
        <v>33.19</v>
      </c>
      <c r="G532" s="172">
        <v>15</v>
      </c>
    </row>
    <row r="533" spans="1:7">
      <c r="A533" s="183" t="s">
        <v>7265</v>
      </c>
      <c r="B533" s="182" t="s">
        <v>7264</v>
      </c>
      <c r="C533" s="179" t="s">
        <v>111</v>
      </c>
      <c r="D533" s="181">
        <v>27.01</v>
      </c>
      <c r="E533" s="181">
        <v>1.7</v>
      </c>
      <c r="F533" s="181">
        <v>28.71</v>
      </c>
      <c r="G533" s="172">
        <v>15</v>
      </c>
    </row>
    <row r="534" spans="1:7">
      <c r="A534" s="183" t="s">
        <v>7263</v>
      </c>
      <c r="B534" s="182" t="s">
        <v>7262</v>
      </c>
      <c r="C534" s="179"/>
      <c r="D534" s="181"/>
      <c r="E534" s="181"/>
      <c r="F534" s="181"/>
    </row>
    <row r="535" spans="1:7" ht="30">
      <c r="A535" s="183" t="s">
        <v>7261</v>
      </c>
      <c r="B535" s="182" t="s">
        <v>7260</v>
      </c>
      <c r="C535" s="179" t="s">
        <v>111</v>
      </c>
      <c r="D535" s="181">
        <v>336.79</v>
      </c>
      <c r="E535" s="181"/>
      <c r="F535" s="181">
        <v>336.79</v>
      </c>
      <c r="G535" s="172">
        <v>15</v>
      </c>
    </row>
    <row r="536" spans="1:7">
      <c r="A536" s="183" t="s">
        <v>7259</v>
      </c>
      <c r="B536" s="182" t="s">
        <v>7258</v>
      </c>
      <c r="C536" s="179"/>
      <c r="D536" s="181"/>
      <c r="E536" s="181"/>
      <c r="F536" s="181"/>
    </row>
    <row r="537" spans="1:7" ht="30">
      <c r="A537" s="183" t="s">
        <v>7257</v>
      </c>
      <c r="B537" s="182" t="s">
        <v>7256</v>
      </c>
      <c r="C537" s="179" t="s">
        <v>111</v>
      </c>
      <c r="D537" s="181">
        <v>5.42</v>
      </c>
      <c r="E537" s="181">
        <v>0.13</v>
      </c>
      <c r="F537" s="181">
        <v>5.55</v>
      </c>
      <c r="G537" s="172">
        <v>15</v>
      </c>
    </row>
    <row r="538" spans="1:7">
      <c r="A538" s="183" t="s">
        <v>7255</v>
      </c>
      <c r="B538" s="182" t="s">
        <v>7254</v>
      </c>
      <c r="C538" s="179"/>
      <c r="D538" s="181"/>
      <c r="E538" s="181"/>
      <c r="F538" s="181"/>
    </row>
    <row r="539" spans="1:7" ht="30">
      <c r="A539" s="183" t="s">
        <v>7253</v>
      </c>
      <c r="B539" s="182" t="s">
        <v>7252</v>
      </c>
      <c r="C539" s="179" t="s">
        <v>111</v>
      </c>
      <c r="D539" s="181">
        <v>4.32</v>
      </c>
      <c r="E539" s="181">
        <v>3.17</v>
      </c>
      <c r="F539" s="181">
        <v>7.49</v>
      </c>
      <c r="G539" s="172">
        <v>15</v>
      </c>
    </row>
    <row r="540" spans="1:7" ht="30">
      <c r="A540" s="183" t="s">
        <v>7251</v>
      </c>
      <c r="B540" s="182" t="s">
        <v>7250</v>
      </c>
      <c r="C540" s="179" t="s">
        <v>111</v>
      </c>
      <c r="D540" s="181">
        <v>19.87</v>
      </c>
      <c r="E540" s="181">
        <v>2.91</v>
      </c>
      <c r="F540" s="181">
        <v>22.78</v>
      </c>
      <c r="G540" s="172">
        <v>15</v>
      </c>
    </row>
    <row r="541" spans="1:7">
      <c r="A541" s="183" t="s">
        <v>7249</v>
      </c>
      <c r="B541" s="182" t="s">
        <v>7248</v>
      </c>
      <c r="C541" s="179"/>
      <c r="D541" s="181"/>
      <c r="E541" s="181"/>
      <c r="F541" s="181"/>
    </row>
    <row r="542" spans="1:7" ht="30">
      <c r="A542" s="183" t="s">
        <v>7247</v>
      </c>
      <c r="B542" s="182" t="s">
        <v>7246</v>
      </c>
      <c r="C542" s="179" t="s">
        <v>111</v>
      </c>
      <c r="D542" s="181">
        <v>16.670000000000002</v>
      </c>
      <c r="E542" s="181">
        <v>0.48</v>
      </c>
      <c r="F542" s="181">
        <v>17.149999999999999</v>
      </c>
      <c r="G542" s="172">
        <v>15</v>
      </c>
    </row>
    <row r="543" spans="1:7" ht="30">
      <c r="A543" s="183" t="s">
        <v>7245</v>
      </c>
      <c r="B543" s="182" t="s">
        <v>7244</v>
      </c>
      <c r="C543" s="179" t="s">
        <v>111</v>
      </c>
      <c r="D543" s="181">
        <v>11.85</v>
      </c>
      <c r="E543" s="181">
        <v>0.34</v>
      </c>
      <c r="F543" s="181">
        <v>12.19</v>
      </c>
      <c r="G543" s="172">
        <v>15</v>
      </c>
    </row>
    <row r="544" spans="1:7" ht="30">
      <c r="A544" s="183" t="s">
        <v>7243</v>
      </c>
      <c r="B544" s="182" t="s">
        <v>7242</v>
      </c>
      <c r="C544" s="179" t="s">
        <v>111</v>
      </c>
      <c r="D544" s="181">
        <v>12.04</v>
      </c>
      <c r="E544" s="181">
        <v>0.15</v>
      </c>
      <c r="F544" s="181">
        <v>12.19</v>
      </c>
      <c r="G544" s="172">
        <v>15</v>
      </c>
    </row>
    <row r="545" spans="1:7" ht="30">
      <c r="A545" s="183" t="s">
        <v>7241</v>
      </c>
      <c r="B545" s="182" t="s">
        <v>7240</v>
      </c>
      <c r="C545" s="179" t="s">
        <v>111</v>
      </c>
      <c r="D545" s="181">
        <v>19.920000000000002</v>
      </c>
      <c r="E545" s="181">
        <v>0.45</v>
      </c>
      <c r="F545" s="181">
        <v>20.37</v>
      </c>
      <c r="G545" s="172">
        <v>15</v>
      </c>
    </row>
    <row r="546" spans="1:7">
      <c r="A546" s="183" t="s">
        <v>7239</v>
      </c>
      <c r="B546" s="182" t="s">
        <v>7238</v>
      </c>
      <c r="C546" s="179"/>
      <c r="D546" s="181"/>
      <c r="E546" s="181"/>
      <c r="F546" s="181"/>
    </row>
    <row r="547" spans="1:7">
      <c r="A547" s="183" t="s">
        <v>7237</v>
      </c>
      <c r="B547" s="182" t="s">
        <v>7236</v>
      </c>
      <c r="C547" s="179"/>
      <c r="D547" s="181"/>
      <c r="E547" s="181"/>
      <c r="F547" s="181"/>
    </row>
    <row r="548" spans="1:7">
      <c r="A548" s="183" t="s">
        <v>7235</v>
      </c>
      <c r="B548" s="182" t="s">
        <v>7234</v>
      </c>
      <c r="C548" s="179" t="s">
        <v>112</v>
      </c>
      <c r="D548" s="181">
        <v>37</v>
      </c>
      <c r="E548" s="181">
        <v>66.959999999999994</v>
      </c>
      <c r="F548" s="181">
        <v>103.96</v>
      </c>
      <c r="G548" s="172">
        <v>15</v>
      </c>
    </row>
    <row r="549" spans="1:7">
      <c r="A549" s="183" t="s">
        <v>7233</v>
      </c>
      <c r="B549" s="182" t="s">
        <v>7232</v>
      </c>
      <c r="C549" s="179" t="s">
        <v>112</v>
      </c>
      <c r="D549" s="181">
        <v>20.53</v>
      </c>
      <c r="E549" s="181">
        <v>40.28</v>
      </c>
      <c r="F549" s="181">
        <v>60.81</v>
      </c>
      <c r="G549" s="172">
        <v>15</v>
      </c>
    </row>
    <row r="550" spans="1:7">
      <c r="A550" s="183" t="s">
        <v>7231</v>
      </c>
      <c r="B550" s="182" t="s">
        <v>7230</v>
      </c>
      <c r="C550" s="179" t="s">
        <v>112</v>
      </c>
      <c r="D550" s="181">
        <v>13.8</v>
      </c>
      <c r="E550" s="181">
        <v>9.73</v>
      </c>
      <c r="F550" s="181">
        <v>23.53</v>
      </c>
      <c r="G550" s="172">
        <v>15</v>
      </c>
    </row>
    <row r="551" spans="1:7">
      <c r="A551" s="183" t="s">
        <v>7229</v>
      </c>
      <c r="B551" s="182" t="s">
        <v>7228</v>
      </c>
      <c r="C551" s="179" t="s">
        <v>112</v>
      </c>
      <c r="D551" s="181">
        <v>47.64</v>
      </c>
      <c r="E551" s="181">
        <v>77.930000000000007</v>
      </c>
      <c r="F551" s="181">
        <v>125.57</v>
      </c>
      <c r="G551" s="172">
        <v>15</v>
      </c>
    </row>
    <row r="552" spans="1:7" ht="30">
      <c r="A552" s="183" t="s">
        <v>7227</v>
      </c>
      <c r="B552" s="182" t="s">
        <v>115</v>
      </c>
      <c r="C552" s="179" t="s">
        <v>112</v>
      </c>
      <c r="D552" s="181">
        <v>421.22</v>
      </c>
      <c r="E552" s="181"/>
      <c r="F552" s="181">
        <v>421.22</v>
      </c>
      <c r="G552" s="172">
        <v>15</v>
      </c>
    </row>
    <row r="553" spans="1:7" ht="30">
      <c r="A553" s="183" t="s">
        <v>7226</v>
      </c>
      <c r="B553" s="182" t="s">
        <v>114</v>
      </c>
      <c r="C553" s="179" t="s">
        <v>112</v>
      </c>
      <c r="D553" s="181">
        <v>466.07</v>
      </c>
      <c r="E553" s="181"/>
      <c r="F553" s="181">
        <v>466.07</v>
      </c>
      <c r="G553" s="172">
        <v>15</v>
      </c>
    </row>
    <row r="554" spans="1:7" ht="30">
      <c r="A554" s="183" t="s">
        <v>7225</v>
      </c>
      <c r="B554" s="182" t="s">
        <v>113</v>
      </c>
      <c r="C554" s="179" t="s">
        <v>112</v>
      </c>
      <c r="D554" s="181">
        <v>520.07000000000005</v>
      </c>
      <c r="E554" s="181"/>
      <c r="F554" s="181">
        <v>520.07000000000005</v>
      </c>
      <c r="G554" s="172">
        <v>15</v>
      </c>
    </row>
    <row r="555" spans="1:7">
      <c r="A555" s="183" t="s">
        <v>7224</v>
      </c>
      <c r="B555" s="182" t="s">
        <v>7223</v>
      </c>
      <c r="C555" s="179"/>
      <c r="D555" s="181"/>
      <c r="E555" s="181"/>
      <c r="F555" s="181"/>
    </row>
    <row r="556" spans="1:7">
      <c r="A556" s="183" t="s">
        <v>7222</v>
      </c>
      <c r="B556" s="182" t="s">
        <v>7221</v>
      </c>
      <c r="C556" s="179" t="s">
        <v>111</v>
      </c>
      <c r="D556" s="181">
        <v>22.05</v>
      </c>
      <c r="E556" s="181">
        <v>36.53</v>
      </c>
      <c r="F556" s="181">
        <v>58.58</v>
      </c>
      <c r="G556" s="172">
        <v>15</v>
      </c>
    </row>
    <row r="557" spans="1:7">
      <c r="A557" s="183" t="s">
        <v>7220</v>
      </c>
      <c r="B557" s="182" t="s">
        <v>7219</v>
      </c>
      <c r="C557" s="179" t="s">
        <v>106</v>
      </c>
      <c r="D557" s="181">
        <v>9.9600000000000009</v>
      </c>
      <c r="E557" s="181">
        <v>2.52</v>
      </c>
      <c r="F557" s="181">
        <v>12.48</v>
      </c>
      <c r="G557" s="172">
        <v>15</v>
      </c>
    </row>
    <row r="558" spans="1:7">
      <c r="A558" s="183" t="s">
        <v>7218</v>
      </c>
      <c r="B558" s="182" t="s">
        <v>7217</v>
      </c>
      <c r="C558" s="179" t="s">
        <v>211</v>
      </c>
      <c r="D558" s="181">
        <v>10.09</v>
      </c>
      <c r="E558" s="181">
        <v>2.27</v>
      </c>
      <c r="F558" s="181">
        <v>12.36</v>
      </c>
      <c r="G558" s="172">
        <v>15</v>
      </c>
    </row>
    <row r="559" spans="1:7">
      <c r="A559" s="183" t="s">
        <v>7216</v>
      </c>
      <c r="B559" s="182" t="s">
        <v>7215</v>
      </c>
      <c r="C559" s="179" t="s">
        <v>111</v>
      </c>
      <c r="D559" s="181"/>
      <c r="E559" s="181">
        <v>17.28</v>
      </c>
      <c r="F559" s="181">
        <v>17.28</v>
      </c>
      <c r="G559" s="172">
        <v>15</v>
      </c>
    </row>
    <row r="560" spans="1:7">
      <c r="A560" s="183" t="s">
        <v>7214</v>
      </c>
      <c r="B560" s="182" t="s">
        <v>7213</v>
      </c>
      <c r="C560" s="179"/>
      <c r="D560" s="181"/>
      <c r="E560" s="181"/>
      <c r="F560" s="181"/>
    </row>
    <row r="561" spans="1:7">
      <c r="A561" s="183" t="s">
        <v>7212</v>
      </c>
      <c r="B561" s="182" t="s">
        <v>7211</v>
      </c>
      <c r="C561" s="179" t="s">
        <v>111</v>
      </c>
      <c r="D561" s="181"/>
      <c r="E561" s="181">
        <v>10.07</v>
      </c>
      <c r="F561" s="181">
        <v>10.07</v>
      </c>
      <c r="G561" s="172">
        <v>15</v>
      </c>
    </row>
    <row r="562" spans="1:7">
      <c r="A562" s="183" t="s">
        <v>7210</v>
      </c>
      <c r="B562" s="182" t="s">
        <v>7209</v>
      </c>
      <c r="C562" s="179"/>
      <c r="D562" s="181"/>
      <c r="E562" s="181"/>
      <c r="F562" s="181"/>
    </row>
    <row r="563" spans="1:7" ht="30">
      <c r="A563" s="183" t="s">
        <v>7208</v>
      </c>
      <c r="B563" s="182" t="s">
        <v>7207</v>
      </c>
      <c r="C563" s="179" t="s">
        <v>112</v>
      </c>
      <c r="D563" s="181">
        <v>31.99</v>
      </c>
      <c r="E563" s="181">
        <v>0.85</v>
      </c>
      <c r="F563" s="181">
        <v>32.840000000000003</v>
      </c>
      <c r="G563" s="172">
        <v>15</v>
      </c>
    </row>
    <row r="564" spans="1:7">
      <c r="A564" s="183" t="s">
        <v>7206</v>
      </c>
      <c r="B564" s="182" t="s">
        <v>7205</v>
      </c>
      <c r="C564" s="179" t="s">
        <v>111</v>
      </c>
      <c r="D564" s="181">
        <v>154.13</v>
      </c>
      <c r="E564" s="181">
        <v>25.18</v>
      </c>
      <c r="F564" s="181">
        <v>179.31</v>
      </c>
      <c r="G564" s="172">
        <v>15</v>
      </c>
    </row>
    <row r="565" spans="1:7">
      <c r="A565" s="183" t="s">
        <v>7204</v>
      </c>
      <c r="B565" s="182" t="s">
        <v>7203</v>
      </c>
      <c r="C565" s="179" t="s">
        <v>111</v>
      </c>
      <c r="D565" s="181">
        <v>174.44</v>
      </c>
      <c r="E565" s="181">
        <v>15.1</v>
      </c>
      <c r="F565" s="181">
        <v>189.54</v>
      </c>
      <c r="G565" s="172">
        <v>15</v>
      </c>
    </row>
    <row r="566" spans="1:7" ht="30">
      <c r="A566" s="183" t="s">
        <v>7202</v>
      </c>
      <c r="B566" s="182" t="s">
        <v>7201</v>
      </c>
      <c r="C566" s="179" t="s">
        <v>112</v>
      </c>
      <c r="D566" s="181">
        <v>7.03</v>
      </c>
      <c r="E566" s="181">
        <v>15.1</v>
      </c>
      <c r="F566" s="181">
        <v>22.13</v>
      </c>
      <c r="G566" s="172">
        <v>15</v>
      </c>
    </row>
    <row r="567" spans="1:7" ht="30">
      <c r="A567" s="183" t="s">
        <v>7200</v>
      </c>
      <c r="B567" s="182" t="s">
        <v>7199</v>
      </c>
      <c r="C567" s="179" t="s">
        <v>112</v>
      </c>
      <c r="D567" s="181">
        <v>9.64</v>
      </c>
      <c r="E567" s="181">
        <v>15.1</v>
      </c>
      <c r="F567" s="181">
        <v>24.74</v>
      </c>
      <c r="G567" s="172">
        <v>15</v>
      </c>
    </row>
    <row r="568" spans="1:7" ht="30">
      <c r="A568" s="183" t="s">
        <v>7198</v>
      </c>
      <c r="B568" s="182" t="s">
        <v>7197</v>
      </c>
      <c r="C568" s="179" t="s">
        <v>112</v>
      </c>
      <c r="D568" s="181">
        <v>19.100000000000001</v>
      </c>
      <c r="E568" s="181">
        <v>15.1</v>
      </c>
      <c r="F568" s="181">
        <v>34.200000000000003</v>
      </c>
      <c r="G568" s="172">
        <v>15</v>
      </c>
    </row>
    <row r="569" spans="1:7">
      <c r="A569" s="183" t="s">
        <v>7196</v>
      </c>
      <c r="B569" s="182" t="s">
        <v>7195</v>
      </c>
      <c r="C569" s="179"/>
      <c r="D569" s="181"/>
      <c r="E569" s="181"/>
      <c r="F569" s="181"/>
    </row>
    <row r="570" spans="1:7">
      <c r="A570" s="183" t="s">
        <v>7194</v>
      </c>
      <c r="B570" s="182" t="s">
        <v>7193</v>
      </c>
      <c r="C570" s="179" t="s">
        <v>118</v>
      </c>
      <c r="D570" s="181">
        <v>12.64</v>
      </c>
      <c r="E570" s="181">
        <v>17.62</v>
      </c>
      <c r="F570" s="181">
        <v>30.26</v>
      </c>
      <c r="G570" s="172">
        <v>15</v>
      </c>
    </row>
    <row r="571" spans="1:7">
      <c r="A571" s="183" t="s">
        <v>7192</v>
      </c>
      <c r="B571" s="182" t="s">
        <v>7191</v>
      </c>
      <c r="C571" s="179" t="s">
        <v>118</v>
      </c>
      <c r="D571" s="181">
        <v>18.149999999999999</v>
      </c>
      <c r="E571" s="181">
        <v>20.14</v>
      </c>
      <c r="F571" s="181">
        <v>38.29</v>
      </c>
      <c r="G571" s="172">
        <v>15</v>
      </c>
    </row>
    <row r="572" spans="1:7">
      <c r="A572" s="183" t="s">
        <v>7190</v>
      </c>
      <c r="B572" s="182" t="s">
        <v>7189</v>
      </c>
      <c r="C572" s="179" t="s">
        <v>118</v>
      </c>
      <c r="D572" s="181">
        <v>17.2</v>
      </c>
      <c r="E572" s="181">
        <v>25.18</v>
      </c>
      <c r="F572" s="181">
        <v>42.38</v>
      </c>
      <c r="G572" s="172">
        <v>15</v>
      </c>
    </row>
    <row r="573" spans="1:7">
      <c r="A573" s="183" t="s">
        <v>7188</v>
      </c>
      <c r="B573" s="182" t="s">
        <v>7187</v>
      </c>
      <c r="C573" s="179"/>
      <c r="D573" s="181"/>
      <c r="E573" s="181"/>
      <c r="F573" s="181"/>
    </row>
    <row r="574" spans="1:7" ht="30">
      <c r="A574" s="183" t="s">
        <v>7186</v>
      </c>
      <c r="B574" s="182" t="s">
        <v>267</v>
      </c>
      <c r="C574" s="179" t="s">
        <v>193</v>
      </c>
      <c r="D574" s="181">
        <v>12920.98</v>
      </c>
      <c r="E574" s="181"/>
      <c r="F574" s="181">
        <v>12920.98</v>
      </c>
      <c r="G574" s="172">
        <v>15</v>
      </c>
    </row>
    <row r="575" spans="1:7" ht="45">
      <c r="A575" s="183" t="s">
        <v>7185</v>
      </c>
      <c r="B575" s="182" t="s">
        <v>7184</v>
      </c>
      <c r="C575" s="179" t="s">
        <v>266</v>
      </c>
      <c r="D575" s="181">
        <v>834.1</v>
      </c>
      <c r="E575" s="181"/>
      <c r="F575" s="181">
        <v>834.1</v>
      </c>
      <c r="G575" s="172">
        <v>15</v>
      </c>
    </row>
    <row r="576" spans="1:7">
      <c r="A576" s="183" t="s">
        <v>7183</v>
      </c>
      <c r="B576" s="182" t="s">
        <v>7182</v>
      </c>
      <c r="C576" s="179" t="s">
        <v>108</v>
      </c>
      <c r="D576" s="181">
        <v>619.80999999999995</v>
      </c>
      <c r="E576" s="181"/>
      <c r="F576" s="181">
        <v>619.80999999999995</v>
      </c>
      <c r="G576" s="172">
        <v>15</v>
      </c>
    </row>
    <row r="577" spans="1:7" ht="30">
      <c r="A577" s="183" t="s">
        <v>7181</v>
      </c>
      <c r="B577" s="182" t="s">
        <v>7180</v>
      </c>
      <c r="C577" s="179" t="s">
        <v>7179</v>
      </c>
      <c r="D577" s="181">
        <v>2.58</v>
      </c>
      <c r="E577" s="181">
        <v>4.54</v>
      </c>
      <c r="F577" s="181">
        <v>7.12</v>
      </c>
      <c r="G577" s="172">
        <v>15</v>
      </c>
    </row>
    <row r="578" spans="1:7">
      <c r="A578" s="183" t="s">
        <v>7178</v>
      </c>
      <c r="B578" s="182" t="s">
        <v>7177</v>
      </c>
      <c r="C578" s="179"/>
      <c r="D578" s="181"/>
      <c r="E578" s="181"/>
      <c r="F578" s="181"/>
    </row>
    <row r="579" spans="1:7">
      <c r="A579" s="183" t="s">
        <v>7176</v>
      </c>
      <c r="B579" s="182" t="s">
        <v>7175</v>
      </c>
      <c r="C579" s="179" t="s">
        <v>111</v>
      </c>
      <c r="D579" s="181">
        <v>195.54</v>
      </c>
      <c r="E579" s="181">
        <v>151.05000000000001</v>
      </c>
      <c r="F579" s="181">
        <v>346.59</v>
      </c>
      <c r="G579" s="172">
        <v>15</v>
      </c>
    </row>
    <row r="580" spans="1:7">
      <c r="A580" s="183" t="s">
        <v>7174</v>
      </c>
      <c r="B580" s="182" t="s">
        <v>7173</v>
      </c>
      <c r="C580" s="179" t="s">
        <v>111</v>
      </c>
      <c r="D580" s="181">
        <v>336.58</v>
      </c>
      <c r="E580" s="181">
        <v>292.24</v>
      </c>
      <c r="F580" s="181">
        <v>628.82000000000005</v>
      </c>
      <c r="G580" s="172">
        <v>15</v>
      </c>
    </row>
    <row r="581" spans="1:7" ht="45">
      <c r="A581" s="183" t="s">
        <v>7172</v>
      </c>
      <c r="B581" s="182" t="s">
        <v>7171</v>
      </c>
      <c r="C581" s="179" t="s">
        <v>111</v>
      </c>
      <c r="D581" s="181">
        <v>809.41</v>
      </c>
      <c r="E581" s="181">
        <v>135.88999999999999</v>
      </c>
      <c r="F581" s="181">
        <v>945.3</v>
      </c>
      <c r="G581" s="172">
        <v>15</v>
      </c>
    </row>
    <row r="582" spans="1:7" ht="45">
      <c r="A582" s="183" t="s">
        <v>7170</v>
      </c>
      <c r="B582" s="182" t="s">
        <v>7169</v>
      </c>
      <c r="C582" s="179" t="s">
        <v>111</v>
      </c>
      <c r="D582" s="181">
        <v>629.21</v>
      </c>
      <c r="E582" s="181">
        <v>166.9</v>
      </c>
      <c r="F582" s="181">
        <v>796.11</v>
      </c>
      <c r="G582" s="172">
        <v>15</v>
      </c>
    </row>
    <row r="583" spans="1:7">
      <c r="A583" s="183" t="s">
        <v>7168</v>
      </c>
      <c r="B583" s="182" t="s">
        <v>7167</v>
      </c>
      <c r="C583" s="179"/>
      <c r="D583" s="181"/>
      <c r="E583" s="181"/>
      <c r="F583" s="181"/>
    </row>
    <row r="584" spans="1:7">
      <c r="A584" s="183" t="s">
        <v>7166</v>
      </c>
      <c r="B584" s="182" t="s">
        <v>7165</v>
      </c>
      <c r="C584" s="179"/>
      <c r="D584" s="181"/>
      <c r="E584" s="181"/>
      <c r="F584" s="181"/>
    </row>
    <row r="585" spans="1:7">
      <c r="A585" s="183" t="s">
        <v>7164</v>
      </c>
      <c r="B585" s="182" t="s">
        <v>7163</v>
      </c>
      <c r="C585" s="179" t="s">
        <v>112</v>
      </c>
      <c r="D585" s="181">
        <v>44.61</v>
      </c>
      <c r="E585" s="181">
        <v>65.45</v>
      </c>
      <c r="F585" s="181">
        <v>110.06</v>
      </c>
      <c r="G585" s="172">
        <v>15</v>
      </c>
    </row>
    <row r="586" spans="1:7">
      <c r="A586" s="183" t="s">
        <v>7162</v>
      </c>
      <c r="B586" s="182" t="s">
        <v>7161</v>
      </c>
      <c r="C586" s="179" t="s">
        <v>112</v>
      </c>
      <c r="D586" s="181">
        <v>177.35</v>
      </c>
      <c r="E586" s="181">
        <v>75.53</v>
      </c>
      <c r="F586" s="181">
        <v>252.88</v>
      </c>
      <c r="G586" s="172">
        <v>15</v>
      </c>
    </row>
    <row r="587" spans="1:7">
      <c r="A587" s="183" t="s">
        <v>7160</v>
      </c>
      <c r="B587" s="182" t="s">
        <v>7159</v>
      </c>
      <c r="C587" s="179" t="s">
        <v>112</v>
      </c>
      <c r="D587" s="181">
        <v>62.09</v>
      </c>
      <c r="E587" s="181">
        <v>60.42</v>
      </c>
      <c r="F587" s="181">
        <v>122.51</v>
      </c>
      <c r="G587" s="172">
        <v>15</v>
      </c>
    </row>
    <row r="588" spans="1:7" ht="30">
      <c r="A588" s="183" t="s">
        <v>7158</v>
      </c>
      <c r="B588" s="182" t="s">
        <v>7157</v>
      </c>
      <c r="C588" s="179" t="s">
        <v>112</v>
      </c>
      <c r="D588" s="181"/>
      <c r="E588" s="181">
        <v>7.76</v>
      </c>
      <c r="F588" s="181">
        <v>7.76</v>
      </c>
      <c r="G588" s="172">
        <v>15</v>
      </c>
    </row>
    <row r="589" spans="1:7" ht="30">
      <c r="A589" s="183" t="s">
        <v>7156</v>
      </c>
      <c r="B589" s="182" t="s">
        <v>7155</v>
      </c>
      <c r="C589" s="179" t="s">
        <v>112</v>
      </c>
      <c r="D589" s="181"/>
      <c r="E589" s="181">
        <v>9.23</v>
      </c>
      <c r="F589" s="181">
        <v>9.23</v>
      </c>
      <c r="G589" s="172">
        <v>15</v>
      </c>
    </row>
    <row r="590" spans="1:7">
      <c r="A590" s="183" t="s">
        <v>7154</v>
      </c>
      <c r="B590" s="182" t="s">
        <v>7153</v>
      </c>
      <c r="C590" s="179"/>
      <c r="D590" s="181"/>
      <c r="E590" s="181"/>
      <c r="F590" s="181"/>
    </row>
    <row r="591" spans="1:7">
      <c r="A591" s="183" t="s">
        <v>7152</v>
      </c>
      <c r="B591" s="182" t="s">
        <v>7151</v>
      </c>
      <c r="C591" s="179" t="s">
        <v>112</v>
      </c>
      <c r="D591" s="181">
        <v>124.37</v>
      </c>
      <c r="E591" s="181">
        <v>70.489999999999995</v>
      </c>
      <c r="F591" s="181">
        <v>194.86</v>
      </c>
      <c r="G591" s="172">
        <v>15</v>
      </c>
    </row>
    <row r="592" spans="1:7">
      <c r="A592" s="183" t="s">
        <v>7150</v>
      </c>
      <c r="B592" s="182" t="s">
        <v>7149</v>
      </c>
      <c r="C592" s="179" t="s">
        <v>112</v>
      </c>
      <c r="D592" s="181">
        <v>129.09</v>
      </c>
      <c r="E592" s="181">
        <v>70.489999999999995</v>
      </c>
      <c r="F592" s="181">
        <v>199.58</v>
      </c>
      <c r="G592" s="172">
        <v>15</v>
      </c>
    </row>
    <row r="593" spans="1:7">
      <c r="A593" s="183" t="s">
        <v>7148</v>
      </c>
      <c r="B593" s="182" t="s">
        <v>7147</v>
      </c>
      <c r="C593" s="179" t="s">
        <v>112</v>
      </c>
      <c r="D593" s="181">
        <v>113.32</v>
      </c>
      <c r="E593" s="181">
        <v>125.88</v>
      </c>
      <c r="F593" s="181">
        <v>239.2</v>
      </c>
      <c r="G593" s="172">
        <v>15</v>
      </c>
    </row>
    <row r="594" spans="1:7" ht="30">
      <c r="A594" s="183" t="s">
        <v>7146</v>
      </c>
      <c r="B594" s="182" t="s">
        <v>7145</v>
      </c>
      <c r="C594" s="179" t="s">
        <v>112</v>
      </c>
      <c r="D594" s="181">
        <v>75.58</v>
      </c>
      <c r="E594" s="181">
        <v>67.97</v>
      </c>
      <c r="F594" s="181">
        <v>143.55000000000001</v>
      </c>
      <c r="G594" s="172">
        <v>15</v>
      </c>
    </row>
    <row r="595" spans="1:7">
      <c r="A595" s="183" t="s">
        <v>7144</v>
      </c>
      <c r="B595" s="182" t="s">
        <v>7143</v>
      </c>
      <c r="C595" s="179" t="s">
        <v>112</v>
      </c>
      <c r="D595" s="181">
        <v>41.68</v>
      </c>
      <c r="E595" s="181">
        <v>55.38</v>
      </c>
      <c r="F595" s="181">
        <v>97.06</v>
      </c>
      <c r="G595" s="172">
        <v>15</v>
      </c>
    </row>
    <row r="596" spans="1:7">
      <c r="A596" s="183" t="s">
        <v>7142</v>
      </c>
      <c r="B596" s="182" t="s">
        <v>7141</v>
      </c>
      <c r="C596" s="179" t="s">
        <v>112</v>
      </c>
      <c r="D596" s="181">
        <v>100.66</v>
      </c>
      <c r="E596" s="181">
        <v>110.17</v>
      </c>
      <c r="F596" s="181">
        <v>210.83</v>
      </c>
      <c r="G596" s="172">
        <v>15</v>
      </c>
    </row>
    <row r="597" spans="1:7" ht="30">
      <c r="A597" s="183" t="s">
        <v>7140</v>
      </c>
      <c r="B597" s="182" t="s">
        <v>7139</v>
      </c>
      <c r="C597" s="179" t="s">
        <v>112</v>
      </c>
      <c r="D597" s="181">
        <v>110.36</v>
      </c>
      <c r="E597" s="181">
        <v>43.34</v>
      </c>
      <c r="F597" s="181">
        <v>153.69999999999999</v>
      </c>
      <c r="G597" s="172">
        <v>15</v>
      </c>
    </row>
    <row r="598" spans="1:7" ht="30">
      <c r="A598" s="183" t="s">
        <v>7138</v>
      </c>
      <c r="B598" s="182" t="s">
        <v>7137</v>
      </c>
      <c r="C598" s="179" t="s">
        <v>112</v>
      </c>
      <c r="D598" s="181">
        <v>115.08</v>
      </c>
      <c r="E598" s="181">
        <v>77.3</v>
      </c>
      <c r="F598" s="181">
        <v>192.38</v>
      </c>
      <c r="G598" s="172">
        <v>15</v>
      </c>
    </row>
    <row r="599" spans="1:7" ht="30">
      <c r="A599" s="183" t="s">
        <v>7136</v>
      </c>
      <c r="B599" s="182" t="s">
        <v>7135</v>
      </c>
      <c r="C599" s="179" t="s">
        <v>112</v>
      </c>
      <c r="D599" s="181">
        <v>73.34</v>
      </c>
      <c r="E599" s="181">
        <v>132.69</v>
      </c>
      <c r="F599" s="181">
        <v>206.03</v>
      </c>
      <c r="G599" s="172">
        <v>15</v>
      </c>
    </row>
    <row r="600" spans="1:7">
      <c r="A600" s="183" t="s">
        <v>7134</v>
      </c>
      <c r="B600" s="182" t="s">
        <v>7133</v>
      </c>
      <c r="C600" s="179"/>
      <c r="D600" s="181"/>
      <c r="E600" s="181"/>
      <c r="F600" s="181"/>
    </row>
    <row r="601" spans="1:7">
      <c r="A601" s="183" t="s">
        <v>7132</v>
      </c>
      <c r="B601" s="182" t="s">
        <v>7131</v>
      </c>
      <c r="C601" s="179" t="s">
        <v>118</v>
      </c>
      <c r="D601" s="181">
        <v>97.12</v>
      </c>
      <c r="E601" s="181">
        <v>11.96</v>
      </c>
      <c r="F601" s="181">
        <v>109.08</v>
      </c>
      <c r="G601" s="172">
        <v>15</v>
      </c>
    </row>
    <row r="602" spans="1:7">
      <c r="A602" s="183" t="s">
        <v>7130</v>
      </c>
      <c r="B602" s="182" t="s">
        <v>7129</v>
      </c>
      <c r="C602" s="179" t="s">
        <v>118</v>
      </c>
      <c r="D602" s="181">
        <v>155.83000000000001</v>
      </c>
      <c r="E602" s="181">
        <v>11.96</v>
      </c>
      <c r="F602" s="181">
        <v>167.79</v>
      </c>
      <c r="G602" s="172">
        <v>15</v>
      </c>
    </row>
    <row r="603" spans="1:7">
      <c r="A603" s="183" t="s">
        <v>7128</v>
      </c>
      <c r="B603" s="182" t="s">
        <v>7127</v>
      </c>
      <c r="C603" s="179" t="s">
        <v>118</v>
      </c>
      <c r="D603" s="181">
        <v>186.76</v>
      </c>
      <c r="E603" s="181">
        <v>11.96</v>
      </c>
      <c r="F603" s="181">
        <v>198.72</v>
      </c>
      <c r="G603" s="172">
        <v>15</v>
      </c>
    </row>
    <row r="604" spans="1:7">
      <c r="A604" s="183" t="s">
        <v>7126</v>
      </c>
      <c r="B604" s="182" t="s">
        <v>7125</v>
      </c>
      <c r="C604" s="179" t="s">
        <v>118</v>
      </c>
      <c r="D604" s="181">
        <v>218.09</v>
      </c>
      <c r="E604" s="181">
        <v>11.96</v>
      </c>
      <c r="F604" s="181">
        <v>230.05</v>
      </c>
      <c r="G604" s="172">
        <v>15</v>
      </c>
    </row>
    <row r="605" spans="1:7">
      <c r="A605" s="183" t="s">
        <v>7124</v>
      </c>
      <c r="B605" s="182" t="s">
        <v>7123</v>
      </c>
      <c r="C605" s="179" t="s">
        <v>118</v>
      </c>
      <c r="D605" s="181">
        <v>243.84</v>
      </c>
      <c r="E605" s="181">
        <v>11.96</v>
      </c>
      <c r="F605" s="181">
        <v>255.8</v>
      </c>
      <c r="G605" s="172">
        <v>15</v>
      </c>
    </row>
    <row r="606" spans="1:7">
      <c r="A606" s="183" t="s">
        <v>7122</v>
      </c>
      <c r="B606" s="182" t="s">
        <v>7121</v>
      </c>
      <c r="C606" s="179" t="s">
        <v>118</v>
      </c>
      <c r="D606" s="181">
        <v>220.02</v>
      </c>
      <c r="E606" s="181">
        <v>11.96</v>
      </c>
      <c r="F606" s="181">
        <v>231.98</v>
      </c>
      <c r="G606" s="172">
        <v>15</v>
      </c>
    </row>
    <row r="607" spans="1:7">
      <c r="A607" s="183" t="s">
        <v>7120</v>
      </c>
      <c r="B607" s="182" t="s">
        <v>7119</v>
      </c>
      <c r="C607" s="179"/>
      <c r="D607" s="181"/>
      <c r="E607" s="181"/>
      <c r="F607" s="181"/>
    </row>
    <row r="608" spans="1:7" ht="30">
      <c r="A608" s="183" t="s">
        <v>7118</v>
      </c>
      <c r="B608" s="182" t="s">
        <v>212</v>
      </c>
      <c r="C608" s="179" t="s">
        <v>111</v>
      </c>
      <c r="D608" s="181">
        <v>435.16</v>
      </c>
      <c r="E608" s="181">
        <v>88.13</v>
      </c>
      <c r="F608" s="181">
        <v>523.29</v>
      </c>
      <c r="G608" s="172">
        <v>15</v>
      </c>
    </row>
    <row r="609" spans="1:7">
      <c r="A609" s="183" t="s">
        <v>7117</v>
      </c>
      <c r="B609" s="182" t="s">
        <v>7116</v>
      </c>
      <c r="C609" s="179"/>
      <c r="D609" s="181"/>
      <c r="E609" s="181"/>
      <c r="F609" s="181"/>
    </row>
    <row r="610" spans="1:7">
      <c r="A610" s="183" t="s">
        <v>7115</v>
      </c>
      <c r="B610" s="182" t="s">
        <v>7114</v>
      </c>
      <c r="C610" s="179"/>
      <c r="D610" s="181"/>
      <c r="E610" s="181"/>
      <c r="F610" s="181"/>
    </row>
    <row r="611" spans="1:7">
      <c r="A611" s="183" t="s">
        <v>7113</v>
      </c>
      <c r="B611" s="182" t="s">
        <v>7112</v>
      </c>
      <c r="C611" s="179" t="s">
        <v>106</v>
      </c>
      <c r="D611" s="181">
        <v>8.1999999999999993</v>
      </c>
      <c r="E611" s="181">
        <v>2.93</v>
      </c>
      <c r="F611" s="181">
        <v>11.13</v>
      </c>
      <c r="G611" s="172">
        <v>15</v>
      </c>
    </row>
    <row r="612" spans="1:7">
      <c r="A612" s="183" t="s">
        <v>7111</v>
      </c>
      <c r="B612" s="182" t="s">
        <v>7110</v>
      </c>
      <c r="C612" s="179" t="s">
        <v>106</v>
      </c>
      <c r="D612" s="181">
        <v>7.21</v>
      </c>
      <c r="E612" s="181">
        <v>2.93</v>
      </c>
      <c r="F612" s="181">
        <v>10.14</v>
      </c>
      <c r="G612" s="172">
        <v>15</v>
      </c>
    </row>
    <row r="613" spans="1:7">
      <c r="A613" s="183" t="s">
        <v>7109</v>
      </c>
      <c r="B613" s="182" t="s">
        <v>7108</v>
      </c>
      <c r="C613" s="179" t="s">
        <v>106</v>
      </c>
      <c r="D613" s="181">
        <v>7.54</v>
      </c>
      <c r="E613" s="181">
        <v>2.93</v>
      </c>
      <c r="F613" s="181">
        <v>10.47</v>
      </c>
      <c r="G613" s="172">
        <v>15</v>
      </c>
    </row>
    <row r="614" spans="1:7">
      <c r="A614" s="183" t="s">
        <v>7107</v>
      </c>
      <c r="B614" s="182" t="s">
        <v>7106</v>
      </c>
      <c r="C614" s="179"/>
      <c r="D614" s="181"/>
      <c r="E614" s="181"/>
      <c r="F614" s="181"/>
    </row>
    <row r="615" spans="1:7">
      <c r="A615" s="183" t="s">
        <v>7105</v>
      </c>
      <c r="B615" s="182" t="s">
        <v>7104</v>
      </c>
      <c r="C615" s="179" t="s">
        <v>106</v>
      </c>
      <c r="D615" s="181">
        <v>8.39</v>
      </c>
      <c r="E615" s="181">
        <v>1.46</v>
      </c>
      <c r="F615" s="181">
        <v>9.85</v>
      </c>
      <c r="G615" s="172">
        <v>15</v>
      </c>
    </row>
    <row r="616" spans="1:7">
      <c r="A616" s="183" t="s">
        <v>7103</v>
      </c>
      <c r="B616" s="182" t="s">
        <v>7102</v>
      </c>
      <c r="C616" s="179"/>
      <c r="D616" s="181"/>
      <c r="E616" s="181"/>
      <c r="F616" s="181"/>
    </row>
    <row r="617" spans="1:7" ht="30">
      <c r="A617" s="183" t="s">
        <v>7101</v>
      </c>
      <c r="B617" s="182" t="s">
        <v>7100</v>
      </c>
      <c r="C617" s="179" t="s">
        <v>106</v>
      </c>
      <c r="D617" s="181">
        <v>45.41</v>
      </c>
      <c r="E617" s="181">
        <v>14.67</v>
      </c>
      <c r="F617" s="181">
        <v>60.08</v>
      </c>
      <c r="G617" s="172">
        <v>15</v>
      </c>
    </row>
    <row r="618" spans="1:7">
      <c r="A618" s="183" t="s">
        <v>7099</v>
      </c>
      <c r="B618" s="182" t="s">
        <v>7098</v>
      </c>
      <c r="C618" s="179"/>
      <c r="D618" s="181"/>
      <c r="E618" s="181"/>
      <c r="F618" s="181"/>
    </row>
    <row r="619" spans="1:7">
      <c r="A619" s="183" t="s">
        <v>7097</v>
      </c>
      <c r="B619" s="182" t="s">
        <v>7096</v>
      </c>
      <c r="C619" s="179"/>
      <c r="D619" s="181"/>
      <c r="E619" s="181"/>
      <c r="F619" s="181"/>
    </row>
    <row r="620" spans="1:7">
      <c r="A620" s="183" t="s">
        <v>7095</v>
      </c>
      <c r="B620" s="182" t="s">
        <v>7094</v>
      </c>
      <c r="C620" s="179" t="s">
        <v>111</v>
      </c>
      <c r="D620" s="181">
        <v>495.76</v>
      </c>
      <c r="E620" s="181"/>
      <c r="F620" s="181">
        <v>495.76</v>
      </c>
      <c r="G620" s="172">
        <v>15</v>
      </c>
    </row>
    <row r="621" spans="1:7">
      <c r="A621" s="183" t="s">
        <v>7093</v>
      </c>
      <c r="B621" s="182" t="s">
        <v>7092</v>
      </c>
      <c r="C621" s="179" t="s">
        <v>111</v>
      </c>
      <c r="D621" s="181">
        <v>519.37</v>
      </c>
      <c r="E621" s="181"/>
      <c r="F621" s="181">
        <v>519.37</v>
      </c>
      <c r="G621" s="172">
        <v>15</v>
      </c>
    </row>
    <row r="622" spans="1:7">
      <c r="A622" s="183" t="s">
        <v>7091</v>
      </c>
      <c r="B622" s="182" t="s">
        <v>7090</v>
      </c>
      <c r="C622" s="179" t="s">
        <v>111</v>
      </c>
      <c r="D622" s="181">
        <v>544.1</v>
      </c>
      <c r="E622" s="181"/>
      <c r="F622" s="181">
        <v>544.1</v>
      </c>
      <c r="G622" s="172">
        <v>15</v>
      </c>
    </row>
    <row r="623" spans="1:7">
      <c r="A623" s="183" t="s">
        <v>7089</v>
      </c>
      <c r="B623" s="182" t="s">
        <v>7088</v>
      </c>
      <c r="C623" s="179" t="s">
        <v>111</v>
      </c>
      <c r="D623" s="181">
        <v>570.01</v>
      </c>
      <c r="E623" s="181"/>
      <c r="F623" s="181">
        <v>570.01</v>
      </c>
      <c r="G623" s="172">
        <v>15</v>
      </c>
    </row>
    <row r="624" spans="1:7">
      <c r="A624" s="183" t="s">
        <v>7087</v>
      </c>
      <c r="B624" s="182" t="s">
        <v>7086</v>
      </c>
      <c r="C624" s="179" t="s">
        <v>111</v>
      </c>
      <c r="D624" s="181">
        <v>597.16999999999996</v>
      </c>
      <c r="E624" s="181"/>
      <c r="F624" s="181">
        <v>597.16999999999996</v>
      </c>
      <c r="G624" s="172">
        <v>15</v>
      </c>
    </row>
    <row r="625" spans="1:7">
      <c r="A625" s="183" t="s">
        <v>7085</v>
      </c>
      <c r="B625" s="182" t="s">
        <v>7084</v>
      </c>
      <c r="C625" s="179" t="s">
        <v>111</v>
      </c>
      <c r="D625" s="181">
        <v>554.54</v>
      </c>
      <c r="E625" s="181"/>
      <c r="F625" s="181">
        <v>554.54</v>
      </c>
      <c r="G625" s="172">
        <v>15</v>
      </c>
    </row>
    <row r="626" spans="1:7">
      <c r="A626" s="183" t="s">
        <v>7083</v>
      </c>
      <c r="B626" s="182" t="s">
        <v>7082</v>
      </c>
      <c r="C626" s="179" t="s">
        <v>111</v>
      </c>
      <c r="D626" s="181">
        <v>575.48</v>
      </c>
      <c r="E626" s="181"/>
      <c r="F626" s="181">
        <v>575.48</v>
      </c>
      <c r="G626" s="172">
        <v>15</v>
      </c>
    </row>
    <row r="627" spans="1:7">
      <c r="A627" s="183" t="s">
        <v>7081</v>
      </c>
      <c r="B627" s="182" t="s">
        <v>7080</v>
      </c>
      <c r="C627" s="179" t="s">
        <v>111</v>
      </c>
      <c r="D627" s="181">
        <v>599.80999999999995</v>
      </c>
      <c r="E627" s="181"/>
      <c r="F627" s="181">
        <v>599.80999999999995</v>
      </c>
      <c r="G627" s="172">
        <v>15</v>
      </c>
    </row>
    <row r="628" spans="1:7">
      <c r="A628" s="183" t="s">
        <v>7079</v>
      </c>
      <c r="B628" s="182" t="s">
        <v>7078</v>
      </c>
      <c r="C628" s="179" t="s">
        <v>111</v>
      </c>
      <c r="D628" s="181">
        <v>625.29999999999995</v>
      </c>
      <c r="E628" s="181"/>
      <c r="F628" s="181">
        <v>625.29999999999995</v>
      </c>
      <c r="G628" s="172">
        <v>15</v>
      </c>
    </row>
    <row r="629" spans="1:7">
      <c r="A629" s="183" t="s">
        <v>7077</v>
      </c>
      <c r="B629" s="182" t="s">
        <v>7076</v>
      </c>
      <c r="C629" s="179" t="s">
        <v>111</v>
      </c>
      <c r="D629" s="181">
        <v>654.75</v>
      </c>
      <c r="E629" s="181"/>
      <c r="F629" s="181">
        <v>654.75</v>
      </c>
      <c r="G629" s="172">
        <v>15</v>
      </c>
    </row>
    <row r="630" spans="1:7" ht="30">
      <c r="A630" s="183" t="s">
        <v>7075</v>
      </c>
      <c r="B630" s="182" t="s">
        <v>7074</v>
      </c>
      <c r="C630" s="179" t="s">
        <v>111</v>
      </c>
      <c r="D630" s="181">
        <v>623.58000000000004</v>
      </c>
      <c r="E630" s="181"/>
      <c r="F630" s="181">
        <v>623.58000000000004</v>
      </c>
      <c r="G630" s="172">
        <v>15</v>
      </c>
    </row>
    <row r="631" spans="1:7">
      <c r="A631" s="183" t="s">
        <v>7073</v>
      </c>
      <c r="B631" s="182" t="s">
        <v>7072</v>
      </c>
      <c r="C631" s="179" t="s">
        <v>111</v>
      </c>
      <c r="D631" s="181">
        <v>544.1</v>
      </c>
      <c r="E631" s="181"/>
      <c r="F631" s="181">
        <v>544.1</v>
      </c>
      <c r="G631" s="172">
        <v>15</v>
      </c>
    </row>
    <row r="632" spans="1:7">
      <c r="A632" s="183" t="s">
        <v>7071</v>
      </c>
      <c r="B632" s="182" t="s">
        <v>7070</v>
      </c>
      <c r="C632" s="179" t="s">
        <v>111</v>
      </c>
      <c r="D632" s="181">
        <v>621.84</v>
      </c>
      <c r="E632" s="181"/>
      <c r="F632" s="181">
        <v>621.84</v>
      </c>
      <c r="G632" s="172">
        <v>15</v>
      </c>
    </row>
    <row r="633" spans="1:7">
      <c r="A633" s="183" t="s">
        <v>7069</v>
      </c>
      <c r="B633" s="182" t="s">
        <v>7068</v>
      </c>
      <c r="C633" s="179"/>
      <c r="D633" s="181"/>
      <c r="E633" s="181"/>
      <c r="F633" s="181"/>
    </row>
    <row r="634" spans="1:7">
      <c r="A634" s="183" t="s">
        <v>7067</v>
      </c>
      <c r="B634" s="182" t="s">
        <v>7066</v>
      </c>
      <c r="C634" s="179" t="s">
        <v>111</v>
      </c>
      <c r="D634" s="181">
        <v>684.6</v>
      </c>
      <c r="E634" s="181"/>
      <c r="F634" s="181">
        <v>684.6</v>
      </c>
      <c r="G634" s="172">
        <v>15</v>
      </c>
    </row>
    <row r="635" spans="1:7">
      <c r="A635" s="183" t="s">
        <v>7065</v>
      </c>
      <c r="B635" s="182" t="s">
        <v>7064</v>
      </c>
      <c r="C635" s="179" t="s">
        <v>111</v>
      </c>
      <c r="D635" s="181">
        <v>730.8</v>
      </c>
      <c r="E635" s="181"/>
      <c r="F635" s="181">
        <v>730.8</v>
      </c>
      <c r="G635" s="172">
        <v>15</v>
      </c>
    </row>
    <row r="636" spans="1:7">
      <c r="A636" s="183" t="s">
        <v>7063</v>
      </c>
      <c r="B636" s="182" t="s">
        <v>7062</v>
      </c>
      <c r="C636" s="179" t="s">
        <v>111</v>
      </c>
      <c r="D636" s="181">
        <v>609.13</v>
      </c>
      <c r="E636" s="181"/>
      <c r="F636" s="181">
        <v>609.13</v>
      </c>
      <c r="G636" s="172">
        <v>15</v>
      </c>
    </row>
    <row r="637" spans="1:7" ht="30">
      <c r="A637" s="183" t="s">
        <v>7061</v>
      </c>
      <c r="B637" s="182" t="s">
        <v>7060</v>
      </c>
      <c r="C637" s="179"/>
      <c r="D637" s="181"/>
      <c r="E637" s="181"/>
      <c r="F637" s="181"/>
    </row>
    <row r="638" spans="1:7">
      <c r="A638" s="183" t="s">
        <v>7059</v>
      </c>
      <c r="B638" s="182" t="s">
        <v>7058</v>
      </c>
      <c r="C638" s="179" t="s">
        <v>111</v>
      </c>
      <c r="D638" s="181">
        <v>420.94</v>
      </c>
      <c r="E638" s="181">
        <v>136.26</v>
      </c>
      <c r="F638" s="181">
        <v>557.20000000000005</v>
      </c>
      <c r="G638" s="172">
        <v>15</v>
      </c>
    </row>
    <row r="639" spans="1:7" ht="30">
      <c r="A639" s="183" t="s">
        <v>7057</v>
      </c>
      <c r="B639" s="182" t="s">
        <v>7056</v>
      </c>
      <c r="C639" s="179"/>
      <c r="D639" s="181"/>
      <c r="E639" s="181"/>
      <c r="F639" s="181"/>
    </row>
    <row r="640" spans="1:7" ht="30">
      <c r="A640" s="183" t="s">
        <v>7055</v>
      </c>
      <c r="B640" s="182" t="s">
        <v>7054</v>
      </c>
      <c r="C640" s="179" t="s">
        <v>111</v>
      </c>
      <c r="D640" s="181">
        <v>347.66</v>
      </c>
      <c r="E640" s="181">
        <v>56.78</v>
      </c>
      <c r="F640" s="181">
        <v>404.44</v>
      </c>
      <c r="G640" s="172">
        <v>15</v>
      </c>
    </row>
    <row r="641" spans="1:7" ht="30">
      <c r="A641" s="183" t="s">
        <v>7053</v>
      </c>
      <c r="B641" s="182" t="s">
        <v>7052</v>
      </c>
      <c r="C641" s="179" t="s">
        <v>111</v>
      </c>
      <c r="D641" s="181">
        <v>380.16</v>
      </c>
      <c r="E641" s="181">
        <v>56.78</v>
      </c>
      <c r="F641" s="181">
        <v>436.94</v>
      </c>
      <c r="G641" s="172">
        <v>15</v>
      </c>
    </row>
    <row r="642" spans="1:7" ht="30">
      <c r="A642" s="183" t="s">
        <v>7051</v>
      </c>
      <c r="B642" s="182" t="s">
        <v>7050</v>
      </c>
      <c r="C642" s="179" t="s">
        <v>111</v>
      </c>
      <c r="D642" s="181">
        <v>449.16</v>
      </c>
      <c r="E642" s="181">
        <v>56.78</v>
      </c>
      <c r="F642" s="181">
        <v>505.94</v>
      </c>
      <c r="G642" s="172">
        <v>15</v>
      </c>
    </row>
    <row r="643" spans="1:7">
      <c r="A643" s="183" t="s">
        <v>7049</v>
      </c>
      <c r="B643" s="182" t="s">
        <v>7048</v>
      </c>
      <c r="C643" s="179"/>
      <c r="D643" s="181"/>
      <c r="E643" s="181"/>
      <c r="F643" s="181"/>
    </row>
    <row r="644" spans="1:7">
      <c r="A644" s="183" t="s">
        <v>7047</v>
      </c>
      <c r="B644" s="182" t="s">
        <v>7046</v>
      </c>
      <c r="C644" s="179" t="s">
        <v>111</v>
      </c>
      <c r="D644" s="181">
        <v>81.08</v>
      </c>
      <c r="E644" s="181">
        <v>56.78</v>
      </c>
      <c r="F644" s="181">
        <v>137.86000000000001</v>
      </c>
      <c r="G644" s="172">
        <v>15</v>
      </c>
    </row>
    <row r="645" spans="1:7">
      <c r="A645" s="183" t="s">
        <v>7045</v>
      </c>
      <c r="B645" s="182" t="s">
        <v>7044</v>
      </c>
      <c r="C645" s="179" t="s">
        <v>111</v>
      </c>
      <c r="D645" s="181">
        <v>3918.83</v>
      </c>
      <c r="E645" s="181">
        <v>63.69</v>
      </c>
      <c r="F645" s="181">
        <v>3982.52</v>
      </c>
      <c r="G645" s="172">
        <v>15</v>
      </c>
    </row>
    <row r="646" spans="1:7">
      <c r="A646" s="183" t="s">
        <v>7043</v>
      </c>
      <c r="B646" s="182" t="s">
        <v>7042</v>
      </c>
      <c r="C646" s="179" t="s">
        <v>111</v>
      </c>
      <c r="D646" s="181">
        <v>386.87</v>
      </c>
      <c r="E646" s="181">
        <v>63.69</v>
      </c>
      <c r="F646" s="181">
        <v>450.56</v>
      </c>
      <c r="G646" s="172">
        <v>15</v>
      </c>
    </row>
    <row r="647" spans="1:7" ht="30">
      <c r="A647" s="183" t="s">
        <v>7041</v>
      </c>
      <c r="B647" s="182" t="s">
        <v>7040</v>
      </c>
      <c r="C647" s="179" t="s">
        <v>111</v>
      </c>
      <c r="D647" s="181">
        <v>406.2</v>
      </c>
      <c r="E647" s="181">
        <v>418.64</v>
      </c>
      <c r="F647" s="181">
        <v>824.84</v>
      </c>
      <c r="G647" s="172">
        <v>15</v>
      </c>
    </row>
    <row r="648" spans="1:7" ht="30">
      <c r="A648" s="183" t="s">
        <v>7039</v>
      </c>
      <c r="B648" s="182" t="s">
        <v>7038</v>
      </c>
      <c r="C648" s="179" t="s">
        <v>111</v>
      </c>
      <c r="D648" s="181">
        <v>2387.8200000000002</v>
      </c>
      <c r="E648" s="181">
        <v>766.16</v>
      </c>
      <c r="F648" s="181">
        <v>3153.98</v>
      </c>
      <c r="G648" s="172">
        <v>15</v>
      </c>
    </row>
    <row r="649" spans="1:7">
      <c r="A649" s="183" t="s">
        <v>7037</v>
      </c>
      <c r="B649" s="182" t="s">
        <v>7036</v>
      </c>
      <c r="C649" s="179"/>
      <c r="D649" s="181"/>
      <c r="E649" s="181"/>
      <c r="F649" s="181"/>
    </row>
    <row r="650" spans="1:7" ht="30">
      <c r="A650" s="183" t="s">
        <v>7035</v>
      </c>
      <c r="B650" s="182" t="s">
        <v>7034</v>
      </c>
      <c r="C650" s="179" t="s">
        <v>111</v>
      </c>
      <c r="D650" s="181">
        <v>538.89</v>
      </c>
      <c r="E650" s="181">
        <v>56.78</v>
      </c>
      <c r="F650" s="181">
        <v>595.66999999999996</v>
      </c>
      <c r="G650" s="172">
        <v>15</v>
      </c>
    </row>
    <row r="651" spans="1:7">
      <c r="A651" s="183" t="s">
        <v>7033</v>
      </c>
      <c r="B651" s="182" t="s">
        <v>7032</v>
      </c>
      <c r="C651" s="179"/>
      <c r="D651" s="181"/>
      <c r="E651" s="181"/>
      <c r="F651" s="181"/>
    </row>
    <row r="652" spans="1:7" ht="30">
      <c r="A652" s="183" t="s">
        <v>7031</v>
      </c>
      <c r="B652" s="182" t="s">
        <v>7030</v>
      </c>
      <c r="C652" s="179" t="s">
        <v>111</v>
      </c>
      <c r="D652" s="181"/>
      <c r="E652" s="181">
        <v>95.77</v>
      </c>
      <c r="F652" s="181">
        <v>95.77</v>
      </c>
      <c r="G652" s="172">
        <v>15</v>
      </c>
    </row>
    <row r="653" spans="1:7" ht="30">
      <c r="A653" s="183" t="s">
        <v>7029</v>
      </c>
      <c r="B653" s="182" t="s">
        <v>7028</v>
      </c>
      <c r="C653" s="179" t="s">
        <v>111</v>
      </c>
      <c r="D653" s="181"/>
      <c r="E653" s="181">
        <v>191.54</v>
      </c>
      <c r="F653" s="181">
        <v>191.54</v>
      </c>
      <c r="G653" s="172">
        <v>15</v>
      </c>
    </row>
    <row r="654" spans="1:7" ht="30">
      <c r="A654" s="183" t="s">
        <v>7027</v>
      </c>
      <c r="B654" s="182" t="s">
        <v>7026</v>
      </c>
      <c r="C654" s="179" t="s">
        <v>111</v>
      </c>
      <c r="D654" s="181"/>
      <c r="E654" s="181">
        <v>132.30000000000001</v>
      </c>
      <c r="F654" s="181">
        <v>132.30000000000001</v>
      </c>
      <c r="G654" s="172">
        <v>15</v>
      </c>
    </row>
    <row r="655" spans="1:7" ht="30">
      <c r="A655" s="183" t="s">
        <v>7025</v>
      </c>
      <c r="B655" s="182" t="s">
        <v>7024</v>
      </c>
      <c r="C655" s="179" t="s">
        <v>111</v>
      </c>
      <c r="D655" s="181">
        <v>62.73</v>
      </c>
      <c r="E655" s="181">
        <v>73.06</v>
      </c>
      <c r="F655" s="181">
        <v>135.79</v>
      </c>
      <c r="G655" s="172">
        <v>15</v>
      </c>
    </row>
    <row r="656" spans="1:7">
      <c r="A656" s="183" t="s">
        <v>7023</v>
      </c>
      <c r="B656" s="182" t="s">
        <v>7022</v>
      </c>
      <c r="C656" s="179" t="s">
        <v>112</v>
      </c>
      <c r="D656" s="181">
        <v>16.170000000000002</v>
      </c>
      <c r="E656" s="181"/>
      <c r="F656" s="181">
        <v>16.170000000000002</v>
      </c>
      <c r="G656" s="172">
        <v>15</v>
      </c>
    </row>
    <row r="657" spans="1:7">
      <c r="A657" s="183" t="s">
        <v>7021</v>
      </c>
      <c r="B657" s="182" t="s">
        <v>7020</v>
      </c>
      <c r="C657" s="179"/>
      <c r="D657" s="181"/>
      <c r="E657" s="181"/>
      <c r="F657" s="181"/>
    </row>
    <row r="658" spans="1:7">
      <c r="A658" s="183" t="s">
        <v>7019</v>
      </c>
      <c r="B658" s="182" t="s">
        <v>7018</v>
      </c>
      <c r="C658" s="179" t="s">
        <v>111</v>
      </c>
      <c r="D658" s="181">
        <v>195.5</v>
      </c>
      <c r="E658" s="181">
        <v>79.489999999999995</v>
      </c>
      <c r="F658" s="181">
        <v>274.99</v>
      </c>
      <c r="G658" s="172">
        <v>15</v>
      </c>
    </row>
    <row r="659" spans="1:7">
      <c r="A659" s="183" t="s">
        <v>7017</v>
      </c>
      <c r="B659" s="182" t="s">
        <v>7016</v>
      </c>
      <c r="C659" s="179" t="s">
        <v>111</v>
      </c>
      <c r="D659" s="181">
        <v>184.96</v>
      </c>
      <c r="E659" s="181">
        <v>34.07</v>
      </c>
      <c r="F659" s="181">
        <v>219.03</v>
      </c>
      <c r="G659" s="172">
        <v>15</v>
      </c>
    </row>
    <row r="660" spans="1:7">
      <c r="A660" s="183" t="s">
        <v>7015</v>
      </c>
      <c r="B660" s="182" t="s">
        <v>7014</v>
      </c>
      <c r="C660" s="179" t="s">
        <v>112</v>
      </c>
      <c r="D660" s="181">
        <v>1.41</v>
      </c>
      <c r="E660" s="181">
        <v>0.68</v>
      </c>
      <c r="F660" s="181">
        <v>2.09</v>
      </c>
      <c r="G660" s="172">
        <v>15</v>
      </c>
    </row>
    <row r="661" spans="1:7" ht="30">
      <c r="A661" s="183" t="s">
        <v>7013</v>
      </c>
      <c r="B661" s="182" t="s">
        <v>7012</v>
      </c>
      <c r="C661" s="179" t="s">
        <v>111</v>
      </c>
      <c r="D661" s="181">
        <v>1209.29</v>
      </c>
      <c r="E661" s="181">
        <v>104.66</v>
      </c>
      <c r="F661" s="181">
        <v>1313.95</v>
      </c>
      <c r="G661" s="172">
        <v>15</v>
      </c>
    </row>
    <row r="662" spans="1:7">
      <c r="A662" s="183" t="s">
        <v>7011</v>
      </c>
      <c r="B662" s="182" t="s">
        <v>7010</v>
      </c>
      <c r="C662" s="179" t="s">
        <v>111</v>
      </c>
      <c r="D662" s="181">
        <v>343.88</v>
      </c>
      <c r="E662" s="181">
        <v>45.42</v>
      </c>
      <c r="F662" s="181">
        <v>389.3</v>
      </c>
      <c r="G662" s="172">
        <v>15</v>
      </c>
    </row>
    <row r="663" spans="1:7" ht="30">
      <c r="A663" s="183" t="s">
        <v>7009</v>
      </c>
      <c r="B663" s="182" t="s">
        <v>7008</v>
      </c>
      <c r="C663" s="179" t="s">
        <v>111</v>
      </c>
      <c r="D663" s="181"/>
      <c r="E663" s="181">
        <v>45.42</v>
      </c>
      <c r="F663" s="181">
        <v>45.42</v>
      </c>
      <c r="G663" s="172">
        <v>15</v>
      </c>
    </row>
    <row r="664" spans="1:7">
      <c r="A664" s="183" t="s">
        <v>7007</v>
      </c>
      <c r="B664" s="182" t="s">
        <v>7006</v>
      </c>
      <c r="C664" s="179" t="s">
        <v>111</v>
      </c>
      <c r="D664" s="181">
        <v>244</v>
      </c>
      <c r="E664" s="181">
        <v>22.71</v>
      </c>
      <c r="F664" s="181">
        <v>266.70999999999998</v>
      </c>
      <c r="G664" s="172">
        <v>15</v>
      </c>
    </row>
    <row r="665" spans="1:7">
      <c r="A665" s="183" t="s">
        <v>7005</v>
      </c>
      <c r="B665" s="182" t="s">
        <v>7004</v>
      </c>
      <c r="C665" s="179" t="s">
        <v>111</v>
      </c>
      <c r="D665" s="181">
        <v>209.29</v>
      </c>
      <c r="E665" s="181">
        <v>68.13</v>
      </c>
      <c r="F665" s="181">
        <v>277.42</v>
      </c>
      <c r="G665" s="172">
        <v>15</v>
      </c>
    </row>
    <row r="666" spans="1:7">
      <c r="A666" s="183" t="s">
        <v>7003</v>
      </c>
      <c r="B666" s="182" t="s">
        <v>7002</v>
      </c>
      <c r="C666" s="179" t="s">
        <v>111</v>
      </c>
      <c r="D666" s="181">
        <v>195.5</v>
      </c>
      <c r="E666" s="181">
        <v>107.13</v>
      </c>
      <c r="F666" s="181">
        <v>302.63</v>
      </c>
      <c r="G666" s="172">
        <v>15</v>
      </c>
    </row>
    <row r="667" spans="1:7">
      <c r="A667" s="183" t="s">
        <v>7001</v>
      </c>
      <c r="B667" s="182" t="s">
        <v>7000</v>
      </c>
      <c r="C667" s="179" t="s">
        <v>111</v>
      </c>
      <c r="D667" s="181">
        <v>214.62</v>
      </c>
      <c r="E667" s="181">
        <v>0.23</v>
      </c>
      <c r="F667" s="181">
        <v>214.85</v>
      </c>
      <c r="G667" s="172">
        <v>15</v>
      </c>
    </row>
    <row r="668" spans="1:7">
      <c r="A668" s="183" t="s">
        <v>6999</v>
      </c>
      <c r="B668" s="182" t="s">
        <v>6998</v>
      </c>
      <c r="C668" s="179" t="s">
        <v>111</v>
      </c>
      <c r="D668" s="181">
        <v>393.45</v>
      </c>
      <c r="E668" s="181">
        <v>18.170000000000002</v>
      </c>
      <c r="F668" s="181">
        <v>411.62</v>
      </c>
      <c r="G668" s="172">
        <v>15</v>
      </c>
    </row>
    <row r="669" spans="1:7" ht="30">
      <c r="A669" s="183" t="s">
        <v>6997</v>
      </c>
      <c r="B669" s="182" t="s">
        <v>6996</v>
      </c>
      <c r="C669" s="179" t="s">
        <v>111</v>
      </c>
      <c r="D669" s="181">
        <v>1153.8599999999999</v>
      </c>
      <c r="E669" s="181">
        <v>18.170000000000002</v>
      </c>
      <c r="F669" s="181">
        <v>1172.03</v>
      </c>
      <c r="G669" s="172">
        <v>15</v>
      </c>
    </row>
    <row r="670" spans="1:7">
      <c r="A670" s="183" t="s">
        <v>6995</v>
      </c>
      <c r="B670" s="182" t="s">
        <v>6994</v>
      </c>
      <c r="C670" s="179"/>
      <c r="D670" s="181"/>
      <c r="E670" s="181"/>
      <c r="F670" s="181"/>
    </row>
    <row r="671" spans="1:7">
      <c r="A671" s="183" t="s">
        <v>6993</v>
      </c>
      <c r="B671" s="182" t="s">
        <v>6992</v>
      </c>
      <c r="C671" s="179" t="s">
        <v>112</v>
      </c>
      <c r="D671" s="181">
        <v>2.77</v>
      </c>
      <c r="E671" s="181">
        <v>5.68</v>
      </c>
      <c r="F671" s="181">
        <v>8.4499999999999993</v>
      </c>
      <c r="G671" s="172">
        <v>15</v>
      </c>
    </row>
    <row r="672" spans="1:7" ht="30">
      <c r="A672" s="183" t="s">
        <v>6991</v>
      </c>
      <c r="B672" s="182" t="s">
        <v>6990</v>
      </c>
      <c r="C672" s="179" t="s">
        <v>118</v>
      </c>
      <c r="D672" s="181">
        <v>11.92</v>
      </c>
      <c r="E672" s="181"/>
      <c r="F672" s="181">
        <v>11.92</v>
      </c>
      <c r="G672" s="172">
        <v>15</v>
      </c>
    </row>
    <row r="673" spans="1:7">
      <c r="A673" s="183" t="s">
        <v>6989</v>
      </c>
      <c r="B673" s="182" t="s">
        <v>6988</v>
      </c>
      <c r="C673" s="179" t="s">
        <v>112</v>
      </c>
      <c r="D673" s="181">
        <v>3.99</v>
      </c>
      <c r="E673" s="181">
        <v>5.68</v>
      </c>
      <c r="F673" s="181">
        <v>9.67</v>
      </c>
      <c r="G673" s="172">
        <v>15</v>
      </c>
    </row>
    <row r="674" spans="1:7" ht="30">
      <c r="A674" s="183" t="s">
        <v>6987</v>
      </c>
      <c r="B674" s="182" t="s">
        <v>6986</v>
      </c>
      <c r="C674" s="179" t="s">
        <v>111</v>
      </c>
      <c r="D674" s="181">
        <v>9273.2000000000007</v>
      </c>
      <c r="E674" s="181">
        <v>1972.46</v>
      </c>
      <c r="F674" s="181">
        <v>11245.66</v>
      </c>
      <c r="G674" s="172">
        <v>15</v>
      </c>
    </row>
    <row r="675" spans="1:7" ht="30">
      <c r="A675" s="183" t="s">
        <v>6985</v>
      </c>
      <c r="B675" s="182" t="s">
        <v>6984</v>
      </c>
      <c r="C675" s="179" t="s">
        <v>118</v>
      </c>
      <c r="D675" s="181">
        <v>191.65</v>
      </c>
      <c r="E675" s="181">
        <v>151.05000000000001</v>
      </c>
      <c r="F675" s="181">
        <v>342.7</v>
      </c>
      <c r="G675" s="172">
        <v>15</v>
      </c>
    </row>
    <row r="676" spans="1:7">
      <c r="A676" s="183" t="s">
        <v>6983</v>
      </c>
      <c r="B676" s="182" t="s">
        <v>6982</v>
      </c>
      <c r="C676" s="179" t="s">
        <v>106</v>
      </c>
      <c r="D676" s="181">
        <v>7.66</v>
      </c>
      <c r="E676" s="181">
        <v>0.38</v>
      </c>
      <c r="F676" s="181">
        <v>8.0399999999999991</v>
      </c>
      <c r="G676" s="172">
        <v>15</v>
      </c>
    </row>
    <row r="677" spans="1:7">
      <c r="A677" s="183" t="s">
        <v>6981</v>
      </c>
      <c r="B677" s="182" t="s">
        <v>6980</v>
      </c>
      <c r="C677" s="179"/>
      <c r="D677" s="181"/>
      <c r="E677" s="181"/>
      <c r="F677" s="181"/>
    </row>
    <row r="678" spans="1:7">
      <c r="A678" s="183" t="s">
        <v>6979</v>
      </c>
      <c r="B678" s="182" t="s">
        <v>6978</v>
      </c>
      <c r="C678" s="179"/>
      <c r="D678" s="181"/>
      <c r="E678" s="181"/>
      <c r="F678" s="181"/>
    </row>
    <row r="679" spans="1:7">
      <c r="A679" s="183" t="s">
        <v>6977</v>
      </c>
      <c r="B679" s="182" t="s">
        <v>6976</v>
      </c>
      <c r="C679" s="179" t="s">
        <v>118</v>
      </c>
      <c r="D679" s="181">
        <v>18.87</v>
      </c>
      <c r="E679" s="181">
        <v>53.01</v>
      </c>
      <c r="F679" s="181">
        <v>71.88</v>
      </c>
      <c r="G679" s="172">
        <v>15</v>
      </c>
    </row>
    <row r="680" spans="1:7">
      <c r="A680" s="183" t="s">
        <v>6975</v>
      </c>
      <c r="B680" s="182" t="s">
        <v>6974</v>
      </c>
      <c r="C680" s="179" t="s">
        <v>118</v>
      </c>
      <c r="D680" s="181">
        <v>30.52</v>
      </c>
      <c r="E680" s="181">
        <v>55.12</v>
      </c>
      <c r="F680" s="181">
        <v>85.64</v>
      </c>
      <c r="G680" s="172">
        <v>15</v>
      </c>
    </row>
    <row r="681" spans="1:7">
      <c r="A681" s="183" t="s">
        <v>6973</v>
      </c>
      <c r="B681" s="182" t="s">
        <v>6972</v>
      </c>
      <c r="C681" s="179" t="s">
        <v>118</v>
      </c>
      <c r="D681" s="181">
        <v>45.71</v>
      </c>
      <c r="E681" s="181">
        <v>87.75</v>
      </c>
      <c r="F681" s="181">
        <v>133.46</v>
      </c>
      <c r="G681" s="172">
        <v>15</v>
      </c>
    </row>
    <row r="682" spans="1:7">
      <c r="A682" s="183" t="s">
        <v>6971</v>
      </c>
      <c r="B682" s="182" t="s">
        <v>6970</v>
      </c>
      <c r="C682" s="179"/>
      <c r="D682" s="181"/>
      <c r="E682" s="181"/>
      <c r="F682" s="181"/>
    </row>
    <row r="683" spans="1:7" ht="30">
      <c r="A683" s="183" t="s">
        <v>6969</v>
      </c>
      <c r="B683" s="182" t="s">
        <v>260</v>
      </c>
      <c r="C683" s="179" t="s">
        <v>193</v>
      </c>
      <c r="D683" s="181">
        <v>29246.12</v>
      </c>
      <c r="E683" s="181"/>
      <c r="F683" s="181">
        <v>29246.12</v>
      </c>
      <c r="G683" s="172">
        <v>15</v>
      </c>
    </row>
    <row r="684" spans="1:7">
      <c r="A684" s="183" t="s">
        <v>6968</v>
      </c>
      <c r="B684" s="182" t="s">
        <v>259</v>
      </c>
      <c r="C684" s="179" t="s">
        <v>118</v>
      </c>
      <c r="D684" s="181">
        <v>181.75</v>
      </c>
      <c r="E684" s="181">
        <v>2.27</v>
      </c>
      <c r="F684" s="181">
        <v>184.02</v>
      </c>
      <c r="G684" s="172">
        <v>15</v>
      </c>
    </row>
    <row r="685" spans="1:7">
      <c r="A685" s="183" t="s">
        <v>6967</v>
      </c>
      <c r="B685" s="182" t="s">
        <v>258</v>
      </c>
      <c r="C685" s="179" t="s">
        <v>118</v>
      </c>
      <c r="D685" s="181">
        <v>196.51</v>
      </c>
      <c r="E685" s="181">
        <v>2.27</v>
      </c>
      <c r="F685" s="181">
        <v>198.78</v>
      </c>
      <c r="G685" s="172">
        <v>15</v>
      </c>
    </row>
    <row r="686" spans="1:7">
      <c r="A686" s="183" t="s">
        <v>6966</v>
      </c>
      <c r="B686" s="182" t="s">
        <v>257</v>
      </c>
      <c r="C686" s="179" t="s">
        <v>118</v>
      </c>
      <c r="D686" s="181">
        <v>205.58</v>
      </c>
      <c r="E686" s="181">
        <v>2.27</v>
      </c>
      <c r="F686" s="181">
        <v>207.85</v>
      </c>
      <c r="G686" s="172">
        <v>15</v>
      </c>
    </row>
    <row r="687" spans="1:7">
      <c r="A687" s="183" t="s">
        <v>6965</v>
      </c>
      <c r="B687" s="182" t="s">
        <v>256</v>
      </c>
      <c r="C687" s="179" t="s">
        <v>118</v>
      </c>
      <c r="D687" s="181">
        <v>217.91</v>
      </c>
      <c r="E687" s="181">
        <v>2.27</v>
      </c>
      <c r="F687" s="181">
        <v>220.18</v>
      </c>
      <c r="G687" s="172">
        <v>15</v>
      </c>
    </row>
    <row r="688" spans="1:7">
      <c r="A688" s="183" t="s">
        <v>6964</v>
      </c>
      <c r="B688" s="182" t="s">
        <v>255</v>
      </c>
      <c r="C688" s="179" t="s">
        <v>118</v>
      </c>
      <c r="D688" s="181">
        <v>251.12</v>
      </c>
      <c r="E688" s="181">
        <v>2.27</v>
      </c>
      <c r="F688" s="181">
        <v>253.39</v>
      </c>
      <c r="G688" s="172">
        <v>15</v>
      </c>
    </row>
    <row r="689" spans="1:7">
      <c r="A689" s="183" t="s">
        <v>6963</v>
      </c>
      <c r="B689" s="182" t="s">
        <v>6962</v>
      </c>
      <c r="C689" s="179"/>
      <c r="D689" s="181"/>
      <c r="E689" s="181"/>
      <c r="F689" s="181"/>
    </row>
    <row r="690" spans="1:7" ht="30">
      <c r="A690" s="183" t="s">
        <v>6961</v>
      </c>
      <c r="B690" s="182" t="s">
        <v>254</v>
      </c>
      <c r="C690" s="179" t="s">
        <v>193</v>
      </c>
      <c r="D690" s="181">
        <v>2552.3000000000002</v>
      </c>
      <c r="E690" s="181"/>
      <c r="F690" s="181">
        <v>2552.3000000000002</v>
      </c>
      <c r="G690" s="172">
        <v>15</v>
      </c>
    </row>
    <row r="691" spans="1:7">
      <c r="A691" s="183" t="s">
        <v>6960</v>
      </c>
      <c r="B691" s="182" t="s">
        <v>243</v>
      </c>
      <c r="C691" s="179" t="s">
        <v>118</v>
      </c>
      <c r="D691" s="181">
        <v>43.29</v>
      </c>
      <c r="E691" s="181">
        <v>16.79</v>
      </c>
      <c r="F691" s="181">
        <v>60.08</v>
      </c>
      <c r="G691" s="172">
        <v>15</v>
      </c>
    </row>
    <row r="692" spans="1:7">
      <c r="A692" s="183" t="s">
        <v>6959</v>
      </c>
      <c r="B692" s="182" t="s">
        <v>242</v>
      </c>
      <c r="C692" s="179" t="s">
        <v>118</v>
      </c>
      <c r="D692" s="181">
        <v>58.92</v>
      </c>
      <c r="E692" s="181">
        <v>24.25</v>
      </c>
      <c r="F692" s="181">
        <v>83.17</v>
      </c>
      <c r="G692" s="172">
        <v>15</v>
      </c>
    </row>
    <row r="693" spans="1:7">
      <c r="A693" s="183" t="s">
        <v>6958</v>
      </c>
      <c r="B693" s="182" t="s">
        <v>241</v>
      </c>
      <c r="C693" s="179" t="s">
        <v>118</v>
      </c>
      <c r="D693" s="181">
        <v>77.319999999999993</v>
      </c>
      <c r="E693" s="181">
        <v>33.229999999999997</v>
      </c>
      <c r="F693" s="181">
        <v>110.55</v>
      </c>
      <c r="G693" s="172">
        <v>15</v>
      </c>
    </row>
    <row r="694" spans="1:7">
      <c r="A694" s="183" t="s">
        <v>6957</v>
      </c>
      <c r="B694" s="182" t="s">
        <v>240</v>
      </c>
      <c r="C694" s="179" t="s">
        <v>118</v>
      </c>
      <c r="D694" s="181">
        <v>100.38</v>
      </c>
      <c r="E694" s="181">
        <v>43.97</v>
      </c>
      <c r="F694" s="181">
        <v>144.35</v>
      </c>
      <c r="G694" s="172">
        <v>15</v>
      </c>
    </row>
    <row r="695" spans="1:7">
      <c r="A695" s="183" t="s">
        <v>6956</v>
      </c>
      <c r="B695" s="182" t="s">
        <v>6955</v>
      </c>
      <c r="C695" s="179"/>
      <c r="D695" s="181"/>
      <c r="E695" s="181"/>
      <c r="F695" s="181"/>
    </row>
    <row r="696" spans="1:7" ht="30">
      <c r="A696" s="183" t="s">
        <v>6954</v>
      </c>
      <c r="B696" s="182" t="s">
        <v>253</v>
      </c>
      <c r="C696" s="179" t="s">
        <v>193</v>
      </c>
      <c r="D696" s="181">
        <v>3099.83</v>
      </c>
      <c r="E696" s="181"/>
      <c r="F696" s="181">
        <v>3099.83</v>
      </c>
      <c r="G696" s="172">
        <v>15</v>
      </c>
    </row>
    <row r="697" spans="1:7">
      <c r="A697" s="183" t="s">
        <v>6953</v>
      </c>
      <c r="B697" s="182" t="s">
        <v>250</v>
      </c>
      <c r="C697" s="179" t="s">
        <v>118</v>
      </c>
      <c r="D697" s="181">
        <v>63.81</v>
      </c>
      <c r="E697" s="181">
        <v>14.13</v>
      </c>
      <c r="F697" s="181">
        <v>77.94</v>
      </c>
      <c r="G697" s="172">
        <v>15</v>
      </c>
    </row>
    <row r="698" spans="1:7">
      <c r="A698" s="183" t="s">
        <v>6952</v>
      </c>
      <c r="B698" s="182" t="s">
        <v>249</v>
      </c>
      <c r="C698" s="179" t="s">
        <v>118</v>
      </c>
      <c r="D698" s="181">
        <v>82.89</v>
      </c>
      <c r="E698" s="181">
        <v>20.39</v>
      </c>
      <c r="F698" s="181">
        <v>103.28</v>
      </c>
      <c r="G698" s="172">
        <v>15</v>
      </c>
    </row>
    <row r="699" spans="1:7">
      <c r="A699" s="183" t="s">
        <v>6951</v>
      </c>
      <c r="B699" s="182" t="s">
        <v>248</v>
      </c>
      <c r="C699" s="179" t="s">
        <v>118</v>
      </c>
      <c r="D699" s="181">
        <v>108.37</v>
      </c>
      <c r="E699" s="181">
        <v>27.81</v>
      </c>
      <c r="F699" s="181">
        <v>136.18</v>
      </c>
      <c r="G699" s="172">
        <v>15</v>
      </c>
    </row>
    <row r="700" spans="1:7">
      <c r="A700" s="183" t="s">
        <v>6950</v>
      </c>
      <c r="B700" s="182" t="s">
        <v>235</v>
      </c>
      <c r="C700" s="179" t="s">
        <v>118</v>
      </c>
      <c r="D700" s="181">
        <v>166.11</v>
      </c>
      <c r="E700" s="181">
        <v>36.26</v>
      </c>
      <c r="F700" s="181">
        <v>202.37</v>
      </c>
      <c r="G700" s="172">
        <v>15</v>
      </c>
    </row>
    <row r="701" spans="1:7">
      <c r="A701" s="183" t="s">
        <v>6949</v>
      </c>
      <c r="B701" s="182" t="s">
        <v>6948</v>
      </c>
      <c r="C701" s="179"/>
      <c r="D701" s="181"/>
      <c r="E701" s="181"/>
      <c r="F701" s="181"/>
    </row>
    <row r="702" spans="1:7" ht="30">
      <c r="A702" s="183" t="s">
        <v>6947</v>
      </c>
      <c r="B702" s="182" t="s">
        <v>252</v>
      </c>
      <c r="C702" s="179" t="s">
        <v>193</v>
      </c>
      <c r="D702" s="181">
        <v>32754.42</v>
      </c>
      <c r="E702" s="181"/>
      <c r="F702" s="181">
        <v>32754.42</v>
      </c>
      <c r="G702" s="172">
        <v>15</v>
      </c>
    </row>
    <row r="703" spans="1:7">
      <c r="A703" s="183" t="s">
        <v>6946</v>
      </c>
      <c r="B703" s="182" t="s">
        <v>6945</v>
      </c>
      <c r="C703" s="179" t="s">
        <v>118</v>
      </c>
      <c r="D703" s="181">
        <v>252.21</v>
      </c>
      <c r="E703" s="181">
        <v>10.28</v>
      </c>
      <c r="F703" s="181">
        <v>262.49</v>
      </c>
      <c r="G703" s="172">
        <v>15</v>
      </c>
    </row>
    <row r="704" spans="1:7">
      <c r="A704" s="183" t="s">
        <v>6944</v>
      </c>
      <c r="B704" s="182" t="s">
        <v>6943</v>
      </c>
      <c r="C704" s="179" t="s">
        <v>118</v>
      </c>
      <c r="D704" s="181">
        <v>274.14</v>
      </c>
      <c r="E704" s="181">
        <v>12.89</v>
      </c>
      <c r="F704" s="181">
        <v>287.02999999999997</v>
      </c>
      <c r="G704" s="172">
        <v>15</v>
      </c>
    </row>
    <row r="705" spans="1:7">
      <c r="A705" s="183" t="s">
        <v>6942</v>
      </c>
      <c r="B705" s="182" t="s">
        <v>6941</v>
      </c>
      <c r="C705" s="179" t="s">
        <v>118</v>
      </c>
      <c r="D705" s="181">
        <v>333.62</v>
      </c>
      <c r="E705" s="181">
        <v>19.510000000000002</v>
      </c>
      <c r="F705" s="181">
        <v>353.13</v>
      </c>
      <c r="G705" s="172">
        <v>15</v>
      </c>
    </row>
    <row r="706" spans="1:7">
      <c r="A706" s="183" t="s">
        <v>6940</v>
      </c>
      <c r="B706" s="182" t="s">
        <v>6939</v>
      </c>
      <c r="C706" s="179" t="s">
        <v>118</v>
      </c>
      <c r="D706" s="181">
        <v>361.65</v>
      </c>
      <c r="E706" s="181">
        <v>27.3</v>
      </c>
      <c r="F706" s="181">
        <v>388.95</v>
      </c>
      <c r="G706" s="172">
        <v>15</v>
      </c>
    </row>
    <row r="707" spans="1:7">
      <c r="A707" s="183" t="s">
        <v>6938</v>
      </c>
      <c r="B707" s="182" t="s">
        <v>6937</v>
      </c>
      <c r="C707" s="179" t="s">
        <v>118</v>
      </c>
      <c r="D707" s="181">
        <v>422.66</v>
      </c>
      <c r="E707" s="181">
        <v>41.71</v>
      </c>
      <c r="F707" s="181">
        <v>464.37</v>
      </c>
      <c r="G707" s="172">
        <v>15</v>
      </c>
    </row>
    <row r="708" spans="1:7">
      <c r="A708" s="183" t="s">
        <v>6936</v>
      </c>
      <c r="B708" s="182" t="s">
        <v>6935</v>
      </c>
      <c r="C708" s="179" t="s">
        <v>118</v>
      </c>
      <c r="D708" s="181">
        <v>482.72</v>
      </c>
      <c r="E708" s="181">
        <v>48.91</v>
      </c>
      <c r="F708" s="181">
        <v>531.63</v>
      </c>
      <c r="G708" s="172">
        <v>15</v>
      </c>
    </row>
    <row r="709" spans="1:7">
      <c r="A709" s="183" t="s">
        <v>6934</v>
      </c>
      <c r="B709" s="182" t="s">
        <v>6933</v>
      </c>
      <c r="C709" s="179" t="s">
        <v>118</v>
      </c>
      <c r="D709" s="181">
        <v>599.13</v>
      </c>
      <c r="E709" s="181">
        <v>57.84</v>
      </c>
      <c r="F709" s="181">
        <v>656.97</v>
      </c>
      <c r="G709" s="172">
        <v>15</v>
      </c>
    </row>
    <row r="710" spans="1:7">
      <c r="A710" s="183" t="s">
        <v>6932</v>
      </c>
      <c r="B710" s="182" t="s">
        <v>6931</v>
      </c>
      <c r="C710" s="179" t="s">
        <v>118</v>
      </c>
      <c r="D710" s="181">
        <v>705.79</v>
      </c>
      <c r="E710" s="181">
        <v>48.91</v>
      </c>
      <c r="F710" s="181">
        <v>754.7</v>
      </c>
      <c r="G710" s="172">
        <v>15</v>
      </c>
    </row>
    <row r="711" spans="1:7">
      <c r="A711" s="183" t="s">
        <v>6930</v>
      </c>
      <c r="B711" s="182" t="s">
        <v>6929</v>
      </c>
      <c r="C711" s="179" t="s">
        <v>118</v>
      </c>
      <c r="D711" s="181">
        <v>404.96</v>
      </c>
      <c r="E711" s="181"/>
      <c r="F711" s="181">
        <v>404.96</v>
      </c>
      <c r="G711" s="172">
        <v>15</v>
      </c>
    </row>
    <row r="712" spans="1:7">
      <c r="A712" s="183" t="s">
        <v>6928</v>
      </c>
      <c r="B712" s="182" t="s">
        <v>6927</v>
      </c>
      <c r="C712" s="179" t="s">
        <v>118</v>
      </c>
      <c r="D712" s="181">
        <v>545.34</v>
      </c>
      <c r="E712" s="181"/>
      <c r="F712" s="181">
        <v>545.34</v>
      </c>
      <c r="G712" s="172">
        <v>15</v>
      </c>
    </row>
    <row r="713" spans="1:7" ht="30">
      <c r="A713" s="183" t="s">
        <v>6926</v>
      </c>
      <c r="B713" s="182" t="s">
        <v>233</v>
      </c>
      <c r="C713" s="179" t="s">
        <v>193</v>
      </c>
      <c r="D713" s="181">
        <v>32754.42</v>
      </c>
      <c r="E713" s="181"/>
      <c r="F713" s="181">
        <v>32754.42</v>
      </c>
      <c r="G713" s="172">
        <v>15</v>
      </c>
    </row>
    <row r="714" spans="1:7">
      <c r="A714" s="183" t="s">
        <v>6925</v>
      </c>
      <c r="B714" s="182" t="s">
        <v>6924</v>
      </c>
      <c r="C714" s="179" t="s">
        <v>118</v>
      </c>
      <c r="D714" s="181">
        <v>1284.24</v>
      </c>
      <c r="E714" s="181"/>
      <c r="F714" s="181">
        <v>1284.24</v>
      </c>
      <c r="G714" s="172">
        <v>15</v>
      </c>
    </row>
    <row r="715" spans="1:7">
      <c r="A715" s="183" t="s">
        <v>6923</v>
      </c>
      <c r="B715" s="182" t="s">
        <v>6922</v>
      </c>
      <c r="C715" s="179" t="s">
        <v>118</v>
      </c>
      <c r="D715" s="181">
        <v>1475.3</v>
      </c>
      <c r="E715" s="181"/>
      <c r="F715" s="181">
        <v>1475.3</v>
      </c>
      <c r="G715" s="172">
        <v>15</v>
      </c>
    </row>
    <row r="716" spans="1:7">
      <c r="A716" s="183" t="s">
        <v>6921</v>
      </c>
      <c r="B716" s="182" t="s">
        <v>6920</v>
      </c>
      <c r="C716" s="179" t="s">
        <v>118</v>
      </c>
      <c r="D716" s="181">
        <v>1716.6</v>
      </c>
      <c r="E716" s="181"/>
      <c r="F716" s="181">
        <v>1716.6</v>
      </c>
      <c r="G716" s="172">
        <v>15</v>
      </c>
    </row>
    <row r="717" spans="1:7" ht="30">
      <c r="A717" s="183" t="s">
        <v>6919</v>
      </c>
      <c r="B717" s="182" t="s">
        <v>6918</v>
      </c>
      <c r="C717" s="179" t="s">
        <v>118</v>
      </c>
      <c r="D717" s="181">
        <v>839</v>
      </c>
      <c r="E717" s="181"/>
      <c r="F717" s="181">
        <v>839</v>
      </c>
      <c r="G717" s="172">
        <v>15</v>
      </c>
    </row>
    <row r="718" spans="1:7" ht="30">
      <c r="A718" s="183" t="s">
        <v>6917</v>
      </c>
      <c r="B718" s="182" t="s">
        <v>6916</v>
      </c>
      <c r="C718" s="179" t="s">
        <v>118</v>
      </c>
      <c r="D718" s="181">
        <v>962.12</v>
      </c>
      <c r="E718" s="181"/>
      <c r="F718" s="181">
        <v>962.12</v>
      </c>
      <c r="G718" s="172">
        <v>15</v>
      </c>
    </row>
    <row r="719" spans="1:7" ht="30">
      <c r="A719" s="183" t="s">
        <v>6915</v>
      </c>
      <c r="B719" s="182" t="s">
        <v>6914</v>
      </c>
      <c r="C719" s="179" t="s">
        <v>111</v>
      </c>
      <c r="D719" s="181">
        <v>669.02</v>
      </c>
      <c r="E719" s="181"/>
      <c r="F719" s="181">
        <v>669.02</v>
      </c>
      <c r="G719" s="172">
        <v>15</v>
      </c>
    </row>
    <row r="720" spans="1:7">
      <c r="A720" s="183" t="s">
        <v>6913</v>
      </c>
      <c r="B720" s="182" t="s">
        <v>6912</v>
      </c>
      <c r="C720" s="179"/>
      <c r="D720" s="181"/>
      <c r="E720" s="181"/>
      <c r="F720" s="181"/>
    </row>
    <row r="721" spans="1:7" ht="30">
      <c r="A721" s="183" t="s">
        <v>6911</v>
      </c>
      <c r="B721" s="182" t="s">
        <v>251</v>
      </c>
      <c r="C721" s="179" t="s">
        <v>193</v>
      </c>
      <c r="D721" s="181">
        <v>1897.51</v>
      </c>
      <c r="E721" s="181"/>
      <c r="F721" s="181">
        <v>1897.51</v>
      </c>
      <c r="G721" s="172">
        <v>15</v>
      </c>
    </row>
    <row r="722" spans="1:7">
      <c r="A722" s="183" t="s">
        <v>6910</v>
      </c>
      <c r="B722" s="182" t="s">
        <v>6909</v>
      </c>
      <c r="C722" s="179" t="s">
        <v>118</v>
      </c>
      <c r="D722" s="181">
        <v>40.119999999999997</v>
      </c>
      <c r="E722" s="181"/>
      <c r="F722" s="181">
        <v>40.119999999999997</v>
      </c>
      <c r="G722" s="172">
        <v>15</v>
      </c>
    </row>
    <row r="723" spans="1:7">
      <c r="A723" s="183" t="s">
        <v>6908</v>
      </c>
      <c r="B723" s="182" t="s">
        <v>6907</v>
      </c>
      <c r="C723" s="179" t="s">
        <v>118</v>
      </c>
      <c r="D723" s="181">
        <v>45.6</v>
      </c>
      <c r="E723" s="181"/>
      <c r="F723" s="181">
        <v>45.6</v>
      </c>
      <c r="G723" s="172">
        <v>15</v>
      </c>
    </row>
    <row r="724" spans="1:7">
      <c r="A724" s="183" t="s">
        <v>6906</v>
      </c>
      <c r="B724" s="182" t="s">
        <v>6905</v>
      </c>
      <c r="C724" s="179" t="s">
        <v>118</v>
      </c>
      <c r="D724" s="181">
        <v>75.59</v>
      </c>
      <c r="E724" s="181"/>
      <c r="F724" s="181">
        <v>75.59</v>
      </c>
      <c r="G724" s="172">
        <v>15</v>
      </c>
    </row>
    <row r="725" spans="1:7" ht="30">
      <c r="A725" s="183" t="s">
        <v>6904</v>
      </c>
      <c r="B725" s="182" t="s">
        <v>6903</v>
      </c>
      <c r="C725" s="179" t="s">
        <v>111</v>
      </c>
      <c r="D725" s="181"/>
      <c r="E725" s="181">
        <v>558.29999999999995</v>
      </c>
      <c r="F725" s="181">
        <v>558.29999999999995</v>
      </c>
      <c r="G725" s="172">
        <v>15</v>
      </c>
    </row>
    <row r="726" spans="1:7">
      <c r="A726" s="183" t="s">
        <v>6902</v>
      </c>
      <c r="B726" s="182" t="s">
        <v>6901</v>
      </c>
      <c r="C726" s="179"/>
      <c r="D726" s="181"/>
      <c r="E726" s="181"/>
      <c r="F726" s="181"/>
    </row>
    <row r="727" spans="1:7" ht="30">
      <c r="A727" s="183" t="s">
        <v>6900</v>
      </c>
      <c r="B727" s="182" t="s">
        <v>247</v>
      </c>
      <c r="C727" s="179" t="s">
        <v>193</v>
      </c>
      <c r="D727" s="181">
        <v>43530.57</v>
      </c>
      <c r="E727" s="181"/>
      <c r="F727" s="181">
        <v>43530.57</v>
      </c>
      <c r="G727" s="172">
        <v>15</v>
      </c>
    </row>
    <row r="728" spans="1:7">
      <c r="A728" s="183" t="s">
        <v>6899</v>
      </c>
      <c r="B728" s="182" t="s">
        <v>239</v>
      </c>
      <c r="C728" s="179" t="s">
        <v>118</v>
      </c>
      <c r="D728" s="181">
        <v>43.66</v>
      </c>
      <c r="E728" s="181">
        <v>6.06</v>
      </c>
      <c r="F728" s="181">
        <v>49.72</v>
      </c>
      <c r="G728" s="172">
        <v>15</v>
      </c>
    </row>
    <row r="729" spans="1:7">
      <c r="A729" s="183" t="s">
        <v>6898</v>
      </c>
      <c r="B729" s="182" t="s">
        <v>244</v>
      </c>
      <c r="C729" s="179" t="s">
        <v>118</v>
      </c>
      <c r="D729" s="181">
        <v>56.06</v>
      </c>
      <c r="E729" s="181">
        <v>6.06</v>
      </c>
      <c r="F729" s="181">
        <v>62.12</v>
      </c>
      <c r="G729" s="172">
        <v>15</v>
      </c>
    </row>
    <row r="730" spans="1:7">
      <c r="A730" s="183" t="s">
        <v>6897</v>
      </c>
      <c r="B730" s="182" t="s">
        <v>246</v>
      </c>
      <c r="C730" s="179" t="s">
        <v>118</v>
      </c>
      <c r="D730" s="181">
        <v>66.45</v>
      </c>
      <c r="E730" s="181">
        <v>6.06</v>
      </c>
      <c r="F730" s="181">
        <v>72.510000000000005</v>
      </c>
      <c r="G730" s="172">
        <v>15</v>
      </c>
    </row>
    <row r="731" spans="1:7">
      <c r="A731" s="183" t="s">
        <v>6896</v>
      </c>
      <c r="B731" s="182" t="s">
        <v>238</v>
      </c>
      <c r="C731" s="179" t="s">
        <v>118</v>
      </c>
      <c r="D731" s="181">
        <v>78.760000000000005</v>
      </c>
      <c r="E731" s="181">
        <v>6.06</v>
      </c>
      <c r="F731" s="181">
        <v>84.82</v>
      </c>
      <c r="G731" s="172">
        <v>15</v>
      </c>
    </row>
    <row r="732" spans="1:7">
      <c r="A732" s="183" t="s">
        <v>6895</v>
      </c>
      <c r="B732" s="182" t="s">
        <v>237</v>
      </c>
      <c r="C732" s="179" t="s">
        <v>118</v>
      </c>
      <c r="D732" s="181">
        <v>98.89</v>
      </c>
      <c r="E732" s="181">
        <v>6.06</v>
      </c>
      <c r="F732" s="181">
        <v>104.95</v>
      </c>
      <c r="G732" s="172">
        <v>15</v>
      </c>
    </row>
    <row r="733" spans="1:7">
      <c r="A733" s="183" t="s">
        <v>6894</v>
      </c>
      <c r="B733" s="182" t="s">
        <v>245</v>
      </c>
      <c r="C733" s="179" t="s">
        <v>118</v>
      </c>
      <c r="D733" s="181">
        <v>116.26</v>
      </c>
      <c r="E733" s="181">
        <v>6.06</v>
      </c>
      <c r="F733" s="181">
        <v>122.32</v>
      </c>
      <c r="G733" s="172">
        <v>15</v>
      </c>
    </row>
    <row r="734" spans="1:7">
      <c r="A734" s="183" t="s">
        <v>6893</v>
      </c>
      <c r="B734" s="182" t="s">
        <v>234</v>
      </c>
      <c r="C734" s="179" t="s">
        <v>118</v>
      </c>
      <c r="D734" s="181">
        <v>155.61000000000001</v>
      </c>
      <c r="E734" s="181">
        <v>6.06</v>
      </c>
      <c r="F734" s="181">
        <v>161.66999999999999</v>
      </c>
      <c r="G734" s="172">
        <v>15</v>
      </c>
    </row>
    <row r="735" spans="1:7">
      <c r="A735" s="183" t="s">
        <v>6892</v>
      </c>
      <c r="B735" s="182" t="s">
        <v>236</v>
      </c>
      <c r="C735" s="179" t="s">
        <v>118</v>
      </c>
      <c r="D735" s="181">
        <v>195.22</v>
      </c>
      <c r="E735" s="181">
        <v>6.06</v>
      </c>
      <c r="F735" s="181">
        <v>201.28</v>
      </c>
      <c r="G735" s="172">
        <v>15</v>
      </c>
    </row>
    <row r="736" spans="1:7">
      <c r="A736" s="183" t="s">
        <v>6891</v>
      </c>
      <c r="B736" s="182" t="s">
        <v>6890</v>
      </c>
      <c r="C736" s="179"/>
      <c r="D736" s="181"/>
      <c r="E736" s="181"/>
      <c r="F736" s="181"/>
    </row>
    <row r="737" spans="1:7" ht="30">
      <c r="A737" s="183" t="s">
        <v>6889</v>
      </c>
      <c r="B737" s="182" t="s">
        <v>268</v>
      </c>
      <c r="C737" s="179" t="s">
        <v>193</v>
      </c>
      <c r="D737" s="181">
        <v>30410.47</v>
      </c>
      <c r="E737" s="181"/>
      <c r="F737" s="181">
        <v>30410.47</v>
      </c>
      <c r="G737" s="172">
        <v>15</v>
      </c>
    </row>
    <row r="738" spans="1:7" ht="30">
      <c r="A738" s="183" t="s">
        <v>6888</v>
      </c>
      <c r="B738" s="182" t="s">
        <v>232</v>
      </c>
      <c r="C738" s="179" t="s">
        <v>118</v>
      </c>
      <c r="D738" s="181">
        <v>362.15</v>
      </c>
      <c r="E738" s="181">
        <v>27.3</v>
      </c>
      <c r="F738" s="181">
        <v>389.45</v>
      </c>
      <c r="G738" s="172">
        <v>15</v>
      </c>
    </row>
    <row r="739" spans="1:7" ht="30">
      <c r="A739" s="183" t="s">
        <v>6887</v>
      </c>
      <c r="B739" s="182" t="s">
        <v>231</v>
      </c>
      <c r="C739" s="179" t="s">
        <v>118</v>
      </c>
      <c r="D739" s="181">
        <v>432.51</v>
      </c>
      <c r="E739" s="181">
        <v>41.71</v>
      </c>
      <c r="F739" s="181">
        <v>474.22</v>
      </c>
      <c r="G739" s="172">
        <v>15</v>
      </c>
    </row>
    <row r="740" spans="1:7" ht="30">
      <c r="A740" s="183" t="s">
        <v>6886</v>
      </c>
      <c r="B740" s="182" t="s">
        <v>230</v>
      </c>
      <c r="C740" s="179" t="s">
        <v>118</v>
      </c>
      <c r="D740" s="181">
        <v>491.41</v>
      </c>
      <c r="E740" s="181">
        <v>48.91</v>
      </c>
      <c r="F740" s="181">
        <v>540.32000000000005</v>
      </c>
      <c r="G740" s="172">
        <v>15</v>
      </c>
    </row>
    <row r="741" spans="1:7">
      <c r="A741" s="183" t="s">
        <v>6885</v>
      </c>
      <c r="B741" s="182" t="s">
        <v>6884</v>
      </c>
      <c r="C741" s="179"/>
      <c r="D741" s="181"/>
      <c r="E741" s="181"/>
      <c r="F741" s="181"/>
    </row>
    <row r="742" spans="1:7">
      <c r="A742" s="183" t="s">
        <v>6883</v>
      </c>
      <c r="B742" s="182" t="s">
        <v>6882</v>
      </c>
      <c r="C742" s="179"/>
      <c r="D742" s="181"/>
      <c r="E742" s="181"/>
      <c r="F742" s="181"/>
    </row>
    <row r="743" spans="1:7" ht="30">
      <c r="A743" s="183" t="s">
        <v>6881</v>
      </c>
      <c r="B743" s="182" t="s">
        <v>6880</v>
      </c>
      <c r="C743" s="179" t="s">
        <v>112</v>
      </c>
      <c r="D743" s="181">
        <v>117.06</v>
      </c>
      <c r="E743" s="181">
        <v>36.65</v>
      </c>
      <c r="F743" s="181">
        <v>153.71</v>
      </c>
      <c r="G743" s="172">
        <v>15</v>
      </c>
    </row>
    <row r="744" spans="1:7" ht="30">
      <c r="A744" s="183" t="s">
        <v>6879</v>
      </c>
      <c r="B744" s="182" t="s">
        <v>6878</v>
      </c>
      <c r="C744" s="179" t="s">
        <v>112</v>
      </c>
      <c r="D744" s="181">
        <v>124.31</v>
      </c>
      <c r="E744" s="181">
        <v>40.31</v>
      </c>
      <c r="F744" s="181">
        <v>164.62</v>
      </c>
      <c r="G744" s="172">
        <v>15</v>
      </c>
    </row>
    <row r="745" spans="1:7" ht="30">
      <c r="A745" s="183" t="s">
        <v>6877</v>
      </c>
      <c r="B745" s="182" t="s">
        <v>6876</v>
      </c>
      <c r="C745" s="179" t="s">
        <v>112</v>
      </c>
      <c r="D745" s="181">
        <v>152.28</v>
      </c>
      <c r="E745" s="181">
        <v>43.96</v>
      </c>
      <c r="F745" s="181">
        <v>196.24</v>
      </c>
      <c r="G745" s="172">
        <v>15</v>
      </c>
    </row>
    <row r="746" spans="1:7" ht="30">
      <c r="A746" s="183" t="s">
        <v>6875</v>
      </c>
      <c r="B746" s="182" t="s">
        <v>6874</v>
      </c>
      <c r="C746" s="179" t="s">
        <v>112</v>
      </c>
      <c r="D746" s="181">
        <v>161.31</v>
      </c>
      <c r="E746" s="181">
        <v>47.61</v>
      </c>
      <c r="F746" s="181">
        <v>208.92</v>
      </c>
      <c r="G746" s="172">
        <v>15</v>
      </c>
    </row>
    <row r="747" spans="1:7" ht="30">
      <c r="A747" s="183" t="s">
        <v>6873</v>
      </c>
      <c r="B747" s="182" t="s">
        <v>6872</v>
      </c>
      <c r="C747" s="179" t="s">
        <v>112</v>
      </c>
      <c r="D747" s="181">
        <v>197.79</v>
      </c>
      <c r="E747" s="181">
        <v>52.26</v>
      </c>
      <c r="F747" s="181">
        <v>250.05</v>
      </c>
      <c r="G747" s="172">
        <v>15</v>
      </c>
    </row>
    <row r="748" spans="1:7" ht="30">
      <c r="A748" s="183" t="s">
        <v>6871</v>
      </c>
      <c r="B748" s="182" t="s">
        <v>6870</v>
      </c>
      <c r="C748" s="179" t="s">
        <v>112</v>
      </c>
      <c r="D748" s="181">
        <v>140.32</v>
      </c>
      <c r="E748" s="181">
        <v>40.31</v>
      </c>
      <c r="F748" s="181">
        <v>180.63</v>
      </c>
      <c r="G748" s="172">
        <v>15</v>
      </c>
    </row>
    <row r="749" spans="1:7" ht="30">
      <c r="A749" s="183" t="s">
        <v>6869</v>
      </c>
      <c r="B749" s="182" t="s">
        <v>6868</v>
      </c>
      <c r="C749" s="179" t="s">
        <v>112</v>
      </c>
      <c r="D749" s="181">
        <v>162.91999999999999</v>
      </c>
      <c r="E749" s="181">
        <v>40.31</v>
      </c>
      <c r="F749" s="181">
        <v>203.23</v>
      </c>
      <c r="G749" s="172">
        <v>15</v>
      </c>
    </row>
    <row r="750" spans="1:7" ht="30">
      <c r="A750" s="183" t="s">
        <v>6867</v>
      </c>
      <c r="B750" s="182" t="s">
        <v>6866</v>
      </c>
      <c r="C750" s="179" t="s">
        <v>112</v>
      </c>
      <c r="D750" s="181">
        <v>201.23</v>
      </c>
      <c r="E750" s="181">
        <v>43.96</v>
      </c>
      <c r="F750" s="181">
        <v>245.19</v>
      </c>
      <c r="G750" s="172">
        <v>15</v>
      </c>
    </row>
    <row r="751" spans="1:7" ht="30">
      <c r="A751" s="183" t="s">
        <v>6865</v>
      </c>
      <c r="B751" s="182" t="s">
        <v>6864</v>
      </c>
      <c r="C751" s="179" t="s">
        <v>112</v>
      </c>
      <c r="D751" s="181">
        <v>222.52</v>
      </c>
      <c r="E751" s="181">
        <v>47.61</v>
      </c>
      <c r="F751" s="181">
        <v>270.13</v>
      </c>
      <c r="G751" s="172">
        <v>15</v>
      </c>
    </row>
    <row r="752" spans="1:7" ht="30">
      <c r="A752" s="183" t="s">
        <v>6863</v>
      </c>
      <c r="B752" s="182" t="s">
        <v>6862</v>
      </c>
      <c r="C752" s="179" t="s">
        <v>112</v>
      </c>
      <c r="D752" s="181">
        <v>242.19</v>
      </c>
      <c r="E752" s="181">
        <v>52.26</v>
      </c>
      <c r="F752" s="181">
        <v>294.45</v>
      </c>
      <c r="G752" s="172">
        <v>15</v>
      </c>
    </row>
    <row r="753" spans="1:7">
      <c r="A753" s="183" t="s">
        <v>6861</v>
      </c>
      <c r="B753" s="182" t="s">
        <v>6860</v>
      </c>
      <c r="C753" s="179"/>
      <c r="D753" s="181"/>
      <c r="E753" s="181"/>
      <c r="F753" s="181"/>
    </row>
    <row r="754" spans="1:7" ht="30">
      <c r="A754" s="183" t="s">
        <v>6859</v>
      </c>
      <c r="B754" s="182" t="s">
        <v>6858</v>
      </c>
      <c r="C754" s="179" t="s">
        <v>112</v>
      </c>
      <c r="D754" s="181">
        <v>160.93</v>
      </c>
      <c r="E754" s="181">
        <v>40.31</v>
      </c>
      <c r="F754" s="181">
        <v>201.24</v>
      </c>
      <c r="G754" s="172">
        <v>15</v>
      </c>
    </row>
    <row r="755" spans="1:7" ht="30">
      <c r="A755" s="183" t="s">
        <v>6857</v>
      </c>
      <c r="B755" s="182" t="s">
        <v>6856</v>
      </c>
      <c r="C755" s="179" t="s">
        <v>112</v>
      </c>
      <c r="D755" s="181">
        <v>181.16</v>
      </c>
      <c r="E755" s="181">
        <v>43.96</v>
      </c>
      <c r="F755" s="181">
        <v>225.12</v>
      </c>
      <c r="G755" s="172">
        <v>15</v>
      </c>
    </row>
    <row r="756" spans="1:7" ht="30">
      <c r="A756" s="183" t="s">
        <v>6855</v>
      </c>
      <c r="B756" s="182" t="s">
        <v>6854</v>
      </c>
      <c r="C756" s="179" t="s">
        <v>112</v>
      </c>
      <c r="D756" s="181">
        <v>196.91</v>
      </c>
      <c r="E756" s="181">
        <v>47.61</v>
      </c>
      <c r="F756" s="181">
        <v>244.52</v>
      </c>
      <c r="G756" s="172">
        <v>15</v>
      </c>
    </row>
    <row r="757" spans="1:7" ht="30">
      <c r="A757" s="183" t="s">
        <v>6853</v>
      </c>
      <c r="B757" s="182" t="s">
        <v>6852</v>
      </c>
      <c r="C757" s="179" t="s">
        <v>112</v>
      </c>
      <c r="D757" s="181">
        <v>206.98</v>
      </c>
      <c r="E757" s="181">
        <v>52.26</v>
      </c>
      <c r="F757" s="181">
        <v>259.24</v>
      </c>
      <c r="G757" s="172">
        <v>15</v>
      </c>
    </row>
    <row r="758" spans="1:7">
      <c r="A758" s="183" t="s">
        <v>6851</v>
      </c>
      <c r="B758" s="182" t="s">
        <v>6850</v>
      </c>
      <c r="C758" s="179"/>
      <c r="D758" s="181"/>
      <c r="E758" s="181"/>
      <c r="F758" s="181"/>
    </row>
    <row r="759" spans="1:7">
      <c r="A759" s="183" t="s">
        <v>6849</v>
      </c>
      <c r="B759" s="182" t="s">
        <v>6848</v>
      </c>
      <c r="C759" s="179" t="s">
        <v>112</v>
      </c>
      <c r="D759" s="181">
        <v>146.58000000000001</v>
      </c>
      <c r="E759" s="181">
        <v>12.29</v>
      </c>
      <c r="F759" s="181">
        <v>158.87</v>
      </c>
      <c r="G759" s="172">
        <v>15</v>
      </c>
    </row>
    <row r="760" spans="1:7">
      <c r="A760" s="183" t="s">
        <v>6847</v>
      </c>
      <c r="B760" s="182" t="s">
        <v>6846</v>
      </c>
      <c r="C760" s="179" t="s">
        <v>112</v>
      </c>
      <c r="D760" s="181">
        <v>163.18</v>
      </c>
      <c r="E760" s="181">
        <v>12.92</v>
      </c>
      <c r="F760" s="181">
        <v>176.1</v>
      </c>
      <c r="G760" s="172">
        <v>15</v>
      </c>
    </row>
    <row r="761" spans="1:7">
      <c r="A761" s="183" t="s">
        <v>6845</v>
      </c>
      <c r="B761" s="182" t="s">
        <v>6844</v>
      </c>
      <c r="C761" s="179" t="s">
        <v>112</v>
      </c>
      <c r="D761" s="181">
        <v>177.08</v>
      </c>
      <c r="E761" s="181">
        <v>13.56</v>
      </c>
      <c r="F761" s="181">
        <v>190.64</v>
      </c>
      <c r="G761" s="172">
        <v>15</v>
      </c>
    </row>
    <row r="762" spans="1:7">
      <c r="A762" s="183" t="s">
        <v>6843</v>
      </c>
      <c r="B762" s="182" t="s">
        <v>6842</v>
      </c>
      <c r="C762" s="179" t="s">
        <v>112</v>
      </c>
      <c r="D762" s="181">
        <v>251.03</v>
      </c>
      <c r="E762" s="181">
        <v>13.81</v>
      </c>
      <c r="F762" s="181">
        <v>264.83999999999997</v>
      </c>
      <c r="G762" s="172">
        <v>15</v>
      </c>
    </row>
    <row r="763" spans="1:7">
      <c r="A763" s="183" t="s">
        <v>6841</v>
      </c>
      <c r="B763" s="182" t="s">
        <v>6840</v>
      </c>
      <c r="C763" s="179" t="s">
        <v>112</v>
      </c>
      <c r="D763" s="181">
        <v>147.01</v>
      </c>
      <c r="E763" s="181">
        <v>12.29</v>
      </c>
      <c r="F763" s="181">
        <v>159.30000000000001</v>
      </c>
      <c r="G763" s="172">
        <v>15</v>
      </c>
    </row>
    <row r="764" spans="1:7">
      <c r="A764" s="183" t="s">
        <v>6839</v>
      </c>
      <c r="B764" s="182" t="s">
        <v>6838</v>
      </c>
      <c r="C764" s="179" t="s">
        <v>112</v>
      </c>
      <c r="D764" s="181">
        <v>154.27000000000001</v>
      </c>
      <c r="E764" s="181">
        <v>12.92</v>
      </c>
      <c r="F764" s="181">
        <v>167.19</v>
      </c>
      <c r="G764" s="172">
        <v>15</v>
      </c>
    </row>
    <row r="765" spans="1:7">
      <c r="A765" s="183" t="s">
        <v>6837</v>
      </c>
      <c r="B765" s="182" t="s">
        <v>6836</v>
      </c>
      <c r="C765" s="179"/>
      <c r="D765" s="181"/>
      <c r="E765" s="181"/>
      <c r="F765" s="181"/>
    </row>
    <row r="766" spans="1:7">
      <c r="A766" s="183" t="s">
        <v>6835</v>
      </c>
      <c r="B766" s="182" t="s">
        <v>6834</v>
      </c>
      <c r="C766" s="179"/>
      <c r="D766" s="181"/>
      <c r="E766" s="181"/>
      <c r="F766" s="181"/>
    </row>
    <row r="767" spans="1:7">
      <c r="A767" s="183" t="s">
        <v>6833</v>
      </c>
      <c r="B767" s="182" t="s">
        <v>6832</v>
      </c>
      <c r="C767" s="179" t="s">
        <v>111</v>
      </c>
      <c r="D767" s="181">
        <v>687.42</v>
      </c>
      <c r="E767" s="181">
        <v>417.17</v>
      </c>
      <c r="F767" s="181">
        <v>1104.5899999999999</v>
      </c>
      <c r="G767" s="172">
        <v>15</v>
      </c>
    </row>
    <row r="768" spans="1:7" ht="30">
      <c r="A768" s="183" t="s">
        <v>6831</v>
      </c>
      <c r="B768" s="182" t="s">
        <v>6830</v>
      </c>
      <c r="C768" s="179" t="s">
        <v>112</v>
      </c>
      <c r="D768" s="181">
        <v>76.94</v>
      </c>
      <c r="E768" s="181">
        <v>40.03</v>
      </c>
      <c r="F768" s="181">
        <v>116.97</v>
      </c>
      <c r="G768" s="172">
        <v>15</v>
      </c>
    </row>
    <row r="769" spans="1:7" ht="30">
      <c r="A769" s="183" t="s">
        <v>6829</v>
      </c>
      <c r="B769" s="182" t="s">
        <v>6828</v>
      </c>
      <c r="C769" s="179" t="s">
        <v>112</v>
      </c>
      <c r="D769" s="181">
        <v>103.17</v>
      </c>
      <c r="E769" s="181">
        <v>40.94</v>
      </c>
      <c r="F769" s="181">
        <v>144.11000000000001</v>
      </c>
      <c r="G769" s="172">
        <v>15</v>
      </c>
    </row>
    <row r="770" spans="1:7">
      <c r="A770" s="183" t="s">
        <v>6827</v>
      </c>
      <c r="B770" s="182" t="s">
        <v>6826</v>
      </c>
      <c r="C770" s="179"/>
      <c r="D770" s="181"/>
      <c r="E770" s="181"/>
      <c r="F770" s="181"/>
    </row>
    <row r="771" spans="1:7">
      <c r="A771" s="183" t="s">
        <v>6825</v>
      </c>
      <c r="B771" s="182" t="s">
        <v>6824</v>
      </c>
      <c r="C771" s="179" t="s">
        <v>112</v>
      </c>
      <c r="D771" s="181">
        <v>42.64</v>
      </c>
      <c r="E771" s="181">
        <v>51.51</v>
      </c>
      <c r="F771" s="181">
        <v>94.15</v>
      </c>
      <c r="G771" s="172">
        <v>15</v>
      </c>
    </row>
    <row r="772" spans="1:7">
      <c r="A772" s="183" t="s">
        <v>6823</v>
      </c>
      <c r="B772" s="182" t="s">
        <v>6822</v>
      </c>
      <c r="C772" s="179" t="s">
        <v>112</v>
      </c>
      <c r="D772" s="181">
        <v>58.38</v>
      </c>
      <c r="E772" s="181">
        <v>81.53</v>
      </c>
      <c r="F772" s="181">
        <v>139.91</v>
      </c>
      <c r="G772" s="172">
        <v>15</v>
      </c>
    </row>
    <row r="773" spans="1:7">
      <c r="A773" s="183" t="s">
        <v>6821</v>
      </c>
      <c r="B773" s="182" t="s">
        <v>6820</v>
      </c>
      <c r="C773" s="179" t="s">
        <v>112</v>
      </c>
      <c r="D773" s="181">
        <v>129.38</v>
      </c>
      <c r="E773" s="181">
        <v>132.29</v>
      </c>
      <c r="F773" s="181">
        <v>261.67</v>
      </c>
      <c r="G773" s="172">
        <v>15</v>
      </c>
    </row>
    <row r="774" spans="1:7">
      <c r="A774" s="183" t="s">
        <v>6819</v>
      </c>
      <c r="B774" s="182" t="s">
        <v>6818</v>
      </c>
      <c r="C774" s="179" t="s">
        <v>112</v>
      </c>
      <c r="D774" s="181">
        <v>186.85</v>
      </c>
      <c r="E774" s="181">
        <v>163.15</v>
      </c>
      <c r="F774" s="181">
        <v>350</v>
      </c>
      <c r="G774" s="172">
        <v>15</v>
      </c>
    </row>
    <row r="775" spans="1:7">
      <c r="A775" s="183" t="s">
        <v>6817</v>
      </c>
      <c r="B775" s="182" t="s">
        <v>6816</v>
      </c>
      <c r="C775" s="179" t="s">
        <v>112</v>
      </c>
      <c r="D775" s="181">
        <v>117.34</v>
      </c>
      <c r="E775" s="181">
        <v>81.53</v>
      </c>
      <c r="F775" s="181">
        <v>198.87</v>
      </c>
      <c r="G775" s="172">
        <v>15</v>
      </c>
    </row>
    <row r="776" spans="1:7">
      <c r="A776" s="183" t="s">
        <v>6815</v>
      </c>
      <c r="B776" s="182" t="s">
        <v>6814</v>
      </c>
      <c r="C776" s="179" t="s">
        <v>112</v>
      </c>
      <c r="D776" s="181">
        <v>264.89999999999998</v>
      </c>
      <c r="E776" s="181">
        <v>132.29</v>
      </c>
      <c r="F776" s="181">
        <v>397.19</v>
      </c>
      <c r="G776" s="172">
        <v>15</v>
      </c>
    </row>
    <row r="777" spans="1:7">
      <c r="A777" s="183" t="s">
        <v>6813</v>
      </c>
      <c r="B777" s="182" t="s">
        <v>6812</v>
      </c>
      <c r="C777" s="179"/>
      <c r="D777" s="181"/>
      <c r="E777" s="181"/>
      <c r="F777" s="181"/>
    </row>
    <row r="778" spans="1:7">
      <c r="A778" s="183" t="s">
        <v>6811</v>
      </c>
      <c r="B778" s="182" t="s">
        <v>6810</v>
      </c>
      <c r="C778" s="179" t="s">
        <v>112</v>
      </c>
      <c r="D778" s="181">
        <v>144.93</v>
      </c>
      <c r="E778" s="181">
        <v>72.66</v>
      </c>
      <c r="F778" s="181">
        <v>217.59</v>
      </c>
      <c r="G778" s="172">
        <v>15</v>
      </c>
    </row>
    <row r="779" spans="1:7">
      <c r="A779" s="183" t="s">
        <v>6809</v>
      </c>
      <c r="B779" s="182" t="s">
        <v>6808</v>
      </c>
      <c r="C779" s="179" t="s">
        <v>112</v>
      </c>
      <c r="D779" s="181">
        <v>273.45</v>
      </c>
      <c r="E779" s="181">
        <v>137.04</v>
      </c>
      <c r="F779" s="181">
        <v>410.49</v>
      </c>
      <c r="G779" s="172">
        <v>15</v>
      </c>
    </row>
    <row r="780" spans="1:7">
      <c r="A780" s="183" t="s">
        <v>6807</v>
      </c>
      <c r="B780" s="182" t="s">
        <v>6806</v>
      </c>
      <c r="C780" s="179" t="s">
        <v>112</v>
      </c>
      <c r="D780" s="181">
        <v>565.54</v>
      </c>
      <c r="E780" s="181">
        <v>191.67</v>
      </c>
      <c r="F780" s="181">
        <v>757.21</v>
      </c>
      <c r="G780" s="172">
        <v>15</v>
      </c>
    </row>
    <row r="781" spans="1:7">
      <c r="A781" s="183" t="s">
        <v>6805</v>
      </c>
      <c r="B781" s="182" t="s">
        <v>6804</v>
      </c>
      <c r="C781" s="179"/>
      <c r="D781" s="181"/>
      <c r="E781" s="181"/>
      <c r="F781" s="181"/>
    </row>
    <row r="782" spans="1:7">
      <c r="A782" s="183" t="s">
        <v>6803</v>
      </c>
      <c r="B782" s="182" t="s">
        <v>6802</v>
      </c>
      <c r="C782" s="179" t="s">
        <v>112</v>
      </c>
      <c r="D782" s="181">
        <v>39.659999999999997</v>
      </c>
      <c r="E782" s="181">
        <v>36.880000000000003</v>
      </c>
      <c r="F782" s="181">
        <v>76.540000000000006</v>
      </c>
      <c r="G782" s="172">
        <v>15</v>
      </c>
    </row>
    <row r="783" spans="1:7">
      <c r="A783" s="183" t="s">
        <v>6801</v>
      </c>
      <c r="B783" s="182" t="s">
        <v>6800</v>
      </c>
      <c r="C783" s="179" t="s">
        <v>112</v>
      </c>
      <c r="D783" s="181">
        <v>47.3</v>
      </c>
      <c r="E783" s="181">
        <v>40.03</v>
      </c>
      <c r="F783" s="181">
        <v>87.33</v>
      </c>
      <c r="G783" s="172">
        <v>15</v>
      </c>
    </row>
    <row r="784" spans="1:7">
      <c r="A784" s="183" t="s">
        <v>6799</v>
      </c>
      <c r="B784" s="182" t="s">
        <v>6798</v>
      </c>
      <c r="C784" s="179" t="s">
        <v>112</v>
      </c>
      <c r="D784" s="181">
        <v>58.84</v>
      </c>
      <c r="E784" s="181">
        <v>42.96</v>
      </c>
      <c r="F784" s="181">
        <v>101.8</v>
      </c>
      <c r="G784" s="172">
        <v>15</v>
      </c>
    </row>
    <row r="785" spans="1:7">
      <c r="A785" s="183" t="s">
        <v>6797</v>
      </c>
      <c r="B785" s="182" t="s">
        <v>6796</v>
      </c>
      <c r="C785" s="179"/>
      <c r="D785" s="181"/>
      <c r="E785" s="181"/>
      <c r="F785" s="181"/>
    </row>
    <row r="786" spans="1:7">
      <c r="A786" s="183" t="s">
        <v>6795</v>
      </c>
      <c r="B786" s="182" t="s">
        <v>6794</v>
      </c>
      <c r="C786" s="179" t="s">
        <v>112</v>
      </c>
      <c r="D786" s="181">
        <v>46.41</v>
      </c>
      <c r="E786" s="181">
        <v>40.03</v>
      </c>
      <c r="F786" s="181">
        <v>86.44</v>
      </c>
      <c r="G786" s="172">
        <v>15</v>
      </c>
    </row>
    <row r="787" spans="1:7">
      <c r="A787" s="183" t="s">
        <v>6793</v>
      </c>
      <c r="B787" s="182" t="s">
        <v>6792</v>
      </c>
      <c r="C787" s="179" t="s">
        <v>112</v>
      </c>
      <c r="D787" s="181">
        <v>62.02</v>
      </c>
      <c r="E787" s="181">
        <v>42.96</v>
      </c>
      <c r="F787" s="181">
        <v>104.98</v>
      </c>
      <c r="G787" s="172">
        <v>15</v>
      </c>
    </row>
    <row r="788" spans="1:7">
      <c r="A788" s="183" t="s">
        <v>6791</v>
      </c>
      <c r="B788" s="182" t="s">
        <v>6790</v>
      </c>
      <c r="C788" s="179"/>
      <c r="D788" s="181"/>
      <c r="E788" s="181"/>
      <c r="F788" s="181"/>
    </row>
    <row r="789" spans="1:7">
      <c r="A789" s="183" t="s">
        <v>6789</v>
      </c>
      <c r="B789" s="182" t="s">
        <v>6788</v>
      </c>
      <c r="C789" s="179" t="s">
        <v>112</v>
      </c>
      <c r="D789" s="181">
        <v>46.4</v>
      </c>
      <c r="E789" s="181">
        <v>36.880000000000003</v>
      </c>
      <c r="F789" s="181">
        <v>83.28</v>
      </c>
      <c r="G789" s="172">
        <v>15</v>
      </c>
    </row>
    <row r="790" spans="1:7">
      <c r="A790" s="183" t="s">
        <v>6787</v>
      </c>
      <c r="B790" s="182" t="s">
        <v>6786</v>
      </c>
      <c r="C790" s="179" t="s">
        <v>112</v>
      </c>
      <c r="D790" s="181">
        <v>60.03</v>
      </c>
      <c r="E790" s="181">
        <v>40.03</v>
      </c>
      <c r="F790" s="181">
        <v>100.06</v>
      </c>
      <c r="G790" s="172">
        <v>15</v>
      </c>
    </row>
    <row r="791" spans="1:7">
      <c r="A791" s="183" t="s">
        <v>6785</v>
      </c>
      <c r="B791" s="182" t="s">
        <v>6784</v>
      </c>
      <c r="C791" s="179" t="s">
        <v>112</v>
      </c>
      <c r="D791" s="181">
        <v>78.59</v>
      </c>
      <c r="E791" s="181">
        <v>40.94</v>
      </c>
      <c r="F791" s="181">
        <v>119.53</v>
      </c>
      <c r="G791" s="172">
        <v>15</v>
      </c>
    </row>
    <row r="792" spans="1:7">
      <c r="A792" s="183" t="s">
        <v>6783</v>
      </c>
      <c r="B792" s="182" t="s">
        <v>6782</v>
      </c>
      <c r="C792" s="179"/>
      <c r="D792" s="181"/>
      <c r="E792" s="181"/>
      <c r="F792" s="181"/>
    </row>
    <row r="793" spans="1:7">
      <c r="A793" s="183" t="s">
        <v>6781</v>
      </c>
      <c r="B793" s="182" t="s">
        <v>6780</v>
      </c>
      <c r="C793" s="179" t="s">
        <v>112</v>
      </c>
      <c r="D793" s="181">
        <v>74.08</v>
      </c>
      <c r="E793" s="181">
        <v>45.06</v>
      </c>
      <c r="F793" s="181">
        <v>119.14</v>
      </c>
      <c r="G793" s="172">
        <v>15</v>
      </c>
    </row>
    <row r="794" spans="1:7">
      <c r="A794" s="183" t="s">
        <v>6779</v>
      </c>
      <c r="B794" s="182" t="s">
        <v>6778</v>
      </c>
      <c r="C794" s="179" t="s">
        <v>112</v>
      </c>
      <c r="D794" s="181">
        <v>86.28</v>
      </c>
      <c r="E794" s="181">
        <v>46.2</v>
      </c>
      <c r="F794" s="181">
        <v>132.47999999999999</v>
      </c>
      <c r="G794" s="172">
        <v>15</v>
      </c>
    </row>
    <row r="795" spans="1:7">
      <c r="A795" s="183" t="s">
        <v>6777</v>
      </c>
      <c r="B795" s="182" t="s">
        <v>6776</v>
      </c>
      <c r="C795" s="179" t="s">
        <v>112</v>
      </c>
      <c r="D795" s="181">
        <v>77.849999999999994</v>
      </c>
      <c r="E795" s="181">
        <v>59.67</v>
      </c>
      <c r="F795" s="181">
        <v>137.52000000000001</v>
      </c>
      <c r="G795" s="172">
        <v>15</v>
      </c>
    </row>
    <row r="796" spans="1:7">
      <c r="A796" s="183" t="s">
        <v>6775</v>
      </c>
      <c r="B796" s="182" t="s">
        <v>6774</v>
      </c>
      <c r="C796" s="179" t="s">
        <v>112</v>
      </c>
      <c r="D796" s="181">
        <v>104.48</v>
      </c>
      <c r="E796" s="181">
        <v>63.6</v>
      </c>
      <c r="F796" s="181">
        <v>168.08</v>
      </c>
      <c r="G796" s="172">
        <v>15</v>
      </c>
    </row>
    <row r="797" spans="1:7">
      <c r="A797" s="183" t="s">
        <v>6773</v>
      </c>
      <c r="B797" s="182" t="s">
        <v>6772</v>
      </c>
      <c r="C797" s="179"/>
      <c r="D797" s="181"/>
      <c r="E797" s="181"/>
      <c r="F797" s="181"/>
    </row>
    <row r="798" spans="1:7" ht="30">
      <c r="A798" s="183" t="s">
        <v>6771</v>
      </c>
      <c r="B798" s="182" t="s">
        <v>6770</v>
      </c>
      <c r="C798" s="179" t="s">
        <v>112</v>
      </c>
      <c r="D798" s="181">
        <v>99.09</v>
      </c>
      <c r="E798" s="181">
        <v>17.47</v>
      </c>
      <c r="F798" s="181">
        <v>116.56</v>
      </c>
      <c r="G798" s="172">
        <v>15</v>
      </c>
    </row>
    <row r="799" spans="1:7" ht="30">
      <c r="A799" s="183" t="s">
        <v>6769</v>
      </c>
      <c r="B799" s="182" t="s">
        <v>6768</v>
      </c>
      <c r="C799" s="179" t="s">
        <v>112</v>
      </c>
      <c r="D799" s="181">
        <v>115.77</v>
      </c>
      <c r="E799" s="181">
        <v>17.920000000000002</v>
      </c>
      <c r="F799" s="181">
        <v>133.69</v>
      </c>
      <c r="G799" s="172">
        <v>15</v>
      </c>
    </row>
    <row r="800" spans="1:7" ht="30">
      <c r="A800" s="183" t="s">
        <v>6767</v>
      </c>
      <c r="B800" s="182" t="s">
        <v>6766</v>
      </c>
      <c r="C800" s="179" t="s">
        <v>112</v>
      </c>
      <c r="D800" s="181">
        <v>144.84</v>
      </c>
      <c r="E800" s="181">
        <v>18.149999999999999</v>
      </c>
      <c r="F800" s="181">
        <v>162.99</v>
      </c>
      <c r="G800" s="172">
        <v>15</v>
      </c>
    </row>
    <row r="801" spans="1:7" ht="30">
      <c r="A801" s="183" t="s">
        <v>6765</v>
      </c>
      <c r="B801" s="182" t="s">
        <v>6764</v>
      </c>
      <c r="C801" s="179" t="s">
        <v>112</v>
      </c>
      <c r="D801" s="181">
        <v>181.07</v>
      </c>
      <c r="E801" s="181">
        <v>18.829999999999998</v>
      </c>
      <c r="F801" s="181">
        <v>199.9</v>
      </c>
      <c r="G801" s="172">
        <v>15</v>
      </c>
    </row>
    <row r="802" spans="1:7">
      <c r="A802" s="183" t="s">
        <v>6763</v>
      </c>
      <c r="B802" s="182" t="s">
        <v>6762</v>
      </c>
      <c r="C802" s="179"/>
      <c r="D802" s="181"/>
      <c r="E802" s="181"/>
      <c r="F802" s="181"/>
    </row>
    <row r="803" spans="1:7">
      <c r="A803" s="183" t="s">
        <v>6761</v>
      </c>
      <c r="B803" s="182" t="s">
        <v>6760</v>
      </c>
      <c r="C803" s="179" t="s">
        <v>111</v>
      </c>
      <c r="D803" s="181">
        <v>941.84</v>
      </c>
      <c r="E803" s="181">
        <v>952.14</v>
      </c>
      <c r="F803" s="181">
        <v>1893.98</v>
      </c>
      <c r="G803" s="172">
        <v>15</v>
      </c>
    </row>
    <row r="804" spans="1:7">
      <c r="A804" s="183" t="s">
        <v>6759</v>
      </c>
      <c r="B804" s="182" t="s">
        <v>6758</v>
      </c>
      <c r="C804" s="179" t="s">
        <v>118</v>
      </c>
      <c r="D804" s="181">
        <v>4.24</v>
      </c>
      <c r="E804" s="181">
        <v>8.61</v>
      </c>
      <c r="F804" s="181">
        <v>12.85</v>
      </c>
      <c r="G804" s="172">
        <v>15</v>
      </c>
    </row>
    <row r="805" spans="1:7">
      <c r="A805" s="183" t="s">
        <v>6757</v>
      </c>
      <c r="B805" s="182" t="s">
        <v>6756</v>
      </c>
      <c r="C805" s="179"/>
      <c r="D805" s="181"/>
      <c r="E805" s="181"/>
      <c r="F805" s="181"/>
    </row>
    <row r="806" spans="1:7" ht="30">
      <c r="A806" s="183" t="s">
        <v>6755</v>
      </c>
      <c r="B806" s="182" t="s">
        <v>6754</v>
      </c>
      <c r="C806" s="179" t="s">
        <v>112</v>
      </c>
      <c r="D806" s="181">
        <v>174.54</v>
      </c>
      <c r="E806" s="181">
        <v>90.58</v>
      </c>
      <c r="F806" s="181">
        <v>265.12</v>
      </c>
      <c r="G806" s="172">
        <v>15</v>
      </c>
    </row>
    <row r="807" spans="1:7" ht="30">
      <c r="A807" s="183" t="s">
        <v>6753</v>
      </c>
      <c r="B807" s="182" t="s">
        <v>6752</v>
      </c>
      <c r="C807" s="179" t="s">
        <v>112</v>
      </c>
      <c r="D807" s="181">
        <v>156.19</v>
      </c>
      <c r="E807" s="181">
        <v>75.17</v>
      </c>
      <c r="F807" s="181">
        <v>231.36</v>
      </c>
      <c r="G807" s="172">
        <v>15</v>
      </c>
    </row>
    <row r="808" spans="1:7" ht="30">
      <c r="A808" s="183" t="s">
        <v>6751</v>
      </c>
      <c r="B808" s="182" t="s">
        <v>6750</v>
      </c>
      <c r="C808" s="179" t="s">
        <v>112</v>
      </c>
      <c r="D808" s="181">
        <v>154.57</v>
      </c>
      <c r="E808" s="181">
        <v>75.17</v>
      </c>
      <c r="F808" s="181">
        <v>229.74</v>
      </c>
      <c r="G808" s="172">
        <v>15</v>
      </c>
    </row>
    <row r="809" spans="1:7" ht="30">
      <c r="A809" s="183" t="s">
        <v>6749</v>
      </c>
      <c r="B809" s="182" t="s">
        <v>6748</v>
      </c>
      <c r="C809" s="179" t="s">
        <v>112</v>
      </c>
      <c r="D809" s="181">
        <v>2116.84</v>
      </c>
      <c r="E809" s="181">
        <v>203.91</v>
      </c>
      <c r="F809" s="181">
        <v>2320.75</v>
      </c>
      <c r="G809" s="172">
        <v>15</v>
      </c>
    </row>
    <row r="810" spans="1:7">
      <c r="A810" s="183" t="s">
        <v>6747</v>
      </c>
      <c r="B810" s="182" t="s">
        <v>6746</v>
      </c>
      <c r="C810" s="179" t="s">
        <v>112</v>
      </c>
      <c r="D810" s="181">
        <v>1001.69</v>
      </c>
      <c r="E810" s="181">
        <v>135.38999999999999</v>
      </c>
      <c r="F810" s="181">
        <v>1137.08</v>
      </c>
      <c r="G810" s="172">
        <v>15</v>
      </c>
    </row>
    <row r="811" spans="1:7">
      <c r="A811" s="183" t="s">
        <v>6745</v>
      </c>
      <c r="B811" s="182" t="s">
        <v>6744</v>
      </c>
      <c r="C811" s="179"/>
      <c r="D811" s="181"/>
      <c r="E811" s="181"/>
      <c r="F811" s="181"/>
    </row>
    <row r="812" spans="1:7">
      <c r="A812" s="183" t="s">
        <v>6743</v>
      </c>
      <c r="B812" s="182" t="s">
        <v>6742</v>
      </c>
      <c r="C812" s="179" t="s">
        <v>112</v>
      </c>
      <c r="D812" s="181">
        <v>1199.6199999999999</v>
      </c>
      <c r="E812" s="181">
        <v>87.67</v>
      </c>
      <c r="F812" s="181">
        <v>1287.29</v>
      </c>
      <c r="G812" s="172">
        <v>15</v>
      </c>
    </row>
    <row r="813" spans="1:7">
      <c r="A813" s="183" t="s">
        <v>6741</v>
      </c>
      <c r="B813" s="182" t="s">
        <v>6740</v>
      </c>
      <c r="C813" s="179" t="s">
        <v>112</v>
      </c>
      <c r="D813" s="181">
        <v>272.45</v>
      </c>
      <c r="E813" s="181"/>
      <c r="F813" s="181">
        <v>272.45</v>
      </c>
      <c r="G813" s="172">
        <v>15</v>
      </c>
    </row>
    <row r="814" spans="1:7" ht="45">
      <c r="A814" s="183" t="s">
        <v>6739</v>
      </c>
      <c r="B814" s="182" t="s">
        <v>6738</v>
      </c>
      <c r="C814" s="179" t="s">
        <v>112</v>
      </c>
      <c r="D814" s="181">
        <v>820.17</v>
      </c>
      <c r="E814" s="181"/>
      <c r="F814" s="181">
        <v>820.17</v>
      </c>
      <c r="G814" s="172">
        <v>15</v>
      </c>
    </row>
    <row r="815" spans="1:7" ht="30">
      <c r="A815" s="183" t="s">
        <v>6737</v>
      </c>
      <c r="B815" s="182" t="s">
        <v>6736</v>
      </c>
      <c r="C815" s="179" t="s">
        <v>112</v>
      </c>
      <c r="D815" s="181">
        <v>1152.3499999999999</v>
      </c>
      <c r="E815" s="181">
        <v>87.67</v>
      </c>
      <c r="F815" s="181">
        <v>1240.02</v>
      </c>
      <c r="G815" s="172">
        <v>15</v>
      </c>
    </row>
    <row r="816" spans="1:7" ht="30">
      <c r="A816" s="183" t="s">
        <v>6735</v>
      </c>
      <c r="B816" s="182" t="s">
        <v>6734</v>
      </c>
      <c r="C816" s="179" t="s">
        <v>112</v>
      </c>
      <c r="D816" s="181">
        <v>190.02</v>
      </c>
      <c r="E816" s="181"/>
      <c r="F816" s="181">
        <v>190.02</v>
      </c>
      <c r="G816" s="172">
        <v>15</v>
      </c>
    </row>
    <row r="817" spans="1:7" ht="30">
      <c r="A817" s="183" t="s">
        <v>6733</v>
      </c>
      <c r="B817" s="182" t="s">
        <v>6732</v>
      </c>
      <c r="C817" s="179" t="s">
        <v>112</v>
      </c>
      <c r="D817" s="181">
        <v>222.27</v>
      </c>
      <c r="E817" s="181"/>
      <c r="F817" s="181">
        <v>222.27</v>
      </c>
      <c r="G817" s="172">
        <v>15</v>
      </c>
    </row>
    <row r="818" spans="1:7" ht="30">
      <c r="A818" s="183" t="s">
        <v>6731</v>
      </c>
      <c r="B818" s="182" t="s">
        <v>6730</v>
      </c>
      <c r="C818" s="179" t="s">
        <v>112</v>
      </c>
      <c r="D818" s="181">
        <v>215.71</v>
      </c>
      <c r="E818" s="181"/>
      <c r="F818" s="181">
        <v>215.71</v>
      </c>
      <c r="G818" s="172">
        <v>15</v>
      </c>
    </row>
    <row r="819" spans="1:7" ht="30">
      <c r="A819" s="183" t="s">
        <v>6729</v>
      </c>
      <c r="B819" s="182" t="s">
        <v>6728</v>
      </c>
      <c r="C819" s="179" t="s">
        <v>112</v>
      </c>
      <c r="D819" s="181">
        <v>191.17</v>
      </c>
      <c r="E819" s="181"/>
      <c r="F819" s="181">
        <v>191.17</v>
      </c>
      <c r="G819" s="172">
        <v>15</v>
      </c>
    </row>
    <row r="820" spans="1:7" ht="30">
      <c r="A820" s="183" t="s">
        <v>6727</v>
      </c>
      <c r="B820" s="182" t="s">
        <v>6726</v>
      </c>
      <c r="C820" s="179" t="s">
        <v>112</v>
      </c>
      <c r="D820" s="181">
        <v>159.74</v>
      </c>
      <c r="E820" s="181"/>
      <c r="F820" s="181">
        <v>159.74</v>
      </c>
      <c r="G820" s="172">
        <v>15</v>
      </c>
    </row>
    <row r="821" spans="1:7" ht="30">
      <c r="A821" s="183" t="s">
        <v>6725</v>
      </c>
      <c r="B821" s="182" t="s">
        <v>6724</v>
      </c>
      <c r="C821" s="179" t="s">
        <v>112</v>
      </c>
      <c r="D821" s="181">
        <v>173.62</v>
      </c>
      <c r="E821" s="181"/>
      <c r="F821" s="181">
        <v>173.62</v>
      </c>
      <c r="G821" s="172">
        <v>15</v>
      </c>
    </row>
    <row r="822" spans="1:7" ht="30">
      <c r="A822" s="183" t="s">
        <v>6723</v>
      </c>
      <c r="B822" s="182" t="s">
        <v>6722</v>
      </c>
      <c r="C822" s="179" t="s">
        <v>112</v>
      </c>
      <c r="D822" s="181">
        <v>221.1</v>
      </c>
      <c r="E822" s="181"/>
      <c r="F822" s="181">
        <v>221.1</v>
      </c>
      <c r="G822" s="172">
        <v>15</v>
      </c>
    </row>
    <row r="823" spans="1:7" ht="30">
      <c r="A823" s="183" t="s">
        <v>6721</v>
      </c>
      <c r="B823" s="182" t="s">
        <v>6720</v>
      </c>
      <c r="C823" s="179" t="s">
        <v>112</v>
      </c>
      <c r="D823" s="181">
        <v>171.17</v>
      </c>
      <c r="E823" s="181"/>
      <c r="F823" s="181">
        <v>171.17</v>
      </c>
      <c r="G823" s="172">
        <v>15</v>
      </c>
    </row>
    <row r="824" spans="1:7" ht="30">
      <c r="A824" s="183" t="s">
        <v>6719</v>
      </c>
      <c r="B824" s="182" t="s">
        <v>6718</v>
      </c>
      <c r="C824" s="179" t="s">
        <v>112</v>
      </c>
      <c r="D824" s="181">
        <v>249.79</v>
      </c>
      <c r="E824" s="181"/>
      <c r="F824" s="181">
        <v>249.79</v>
      </c>
      <c r="G824" s="172">
        <v>15</v>
      </c>
    </row>
    <row r="825" spans="1:7" ht="30">
      <c r="A825" s="183" t="s">
        <v>6717</v>
      </c>
      <c r="B825" s="182" t="s">
        <v>6716</v>
      </c>
      <c r="C825" s="179" t="s">
        <v>112</v>
      </c>
      <c r="D825" s="181">
        <v>262.82</v>
      </c>
      <c r="E825" s="181"/>
      <c r="F825" s="181">
        <v>262.82</v>
      </c>
      <c r="G825" s="172">
        <v>15</v>
      </c>
    </row>
    <row r="826" spans="1:7" ht="30">
      <c r="A826" s="183" t="s">
        <v>6715</v>
      </c>
      <c r="B826" s="182" t="s">
        <v>6714</v>
      </c>
      <c r="C826" s="179" t="s">
        <v>112</v>
      </c>
      <c r="D826" s="181">
        <v>1613.29</v>
      </c>
      <c r="E826" s="181"/>
      <c r="F826" s="181">
        <v>1613.29</v>
      </c>
      <c r="G826" s="172">
        <v>15</v>
      </c>
    </row>
    <row r="827" spans="1:7" ht="30">
      <c r="A827" s="183" t="s">
        <v>6713</v>
      </c>
      <c r="B827" s="182" t="s">
        <v>6712</v>
      </c>
      <c r="C827" s="179" t="s">
        <v>112</v>
      </c>
      <c r="D827" s="181">
        <v>922.85</v>
      </c>
      <c r="E827" s="181"/>
      <c r="F827" s="181">
        <v>922.85</v>
      </c>
      <c r="G827" s="172">
        <v>15</v>
      </c>
    </row>
    <row r="828" spans="1:7" ht="30">
      <c r="A828" s="183" t="s">
        <v>6711</v>
      </c>
      <c r="B828" s="182" t="s">
        <v>6710</v>
      </c>
      <c r="C828" s="179" t="s">
        <v>112</v>
      </c>
      <c r="D828" s="181">
        <v>1473.06</v>
      </c>
      <c r="E828" s="181"/>
      <c r="F828" s="181">
        <v>1473.06</v>
      </c>
      <c r="G828" s="172">
        <v>15</v>
      </c>
    </row>
    <row r="829" spans="1:7">
      <c r="A829" s="183" t="s">
        <v>6709</v>
      </c>
      <c r="B829" s="182" t="s">
        <v>6708</v>
      </c>
      <c r="C829" s="179" t="s">
        <v>112</v>
      </c>
      <c r="D829" s="181">
        <v>310.58</v>
      </c>
      <c r="E829" s="181">
        <v>81.349999999999994</v>
      </c>
      <c r="F829" s="181">
        <v>391.93</v>
      </c>
      <c r="G829" s="172">
        <v>15</v>
      </c>
    </row>
    <row r="830" spans="1:7" ht="30">
      <c r="A830" s="183" t="s">
        <v>6707</v>
      </c>
      <c r="B830" s="182" t="s">
        <v>6706</v>
      </c>
      <c r="C830" s="179" t="s">
        <v>112</v>
      </c>
      <c r="D830" s="181">
        <v>284.14</v>
      </c>
      <c r="E830" s="181"/>
      <c r="F830" s="181">
        <v>284.14</v>
      </c>
      <c r="G830" s="172">
        <v>15</v>
      </c>
    </row>
    <row r="831" spans="1:7" ht="30">
      <c r="A831" s="183" t="s">
        <v>6705</v>
      </c>
      <c r="B831" s="182" t="s">
        <v>6704</v>
      </c>
      <c r="C831" s="179" t="s">
        <v>112</v>
      </c>
      <c r="D831" s="181">
        <v>299.67</v>
      </c>
      <c r="E831" s="181"/>
      <c r="F831" s="181">
        <v>299.67</v>
      </c>
      <c r="G831" s="172">
        <v>15</v>
      </c>
    </row>
    <row r="832" spans="1:7" ht="30">
      <c r="A832" s="183" t="s">
        <v>6703</v>
      </c>
      <c r="B832" s="182" t="s">
        <v>6702</v>
      </c>
      <c r="C832" s="179" t="s">
        <v>112</v>
      </c>
      <c r="D832" s="181">
        <v>293.56</v>
      </c>
      <c r="E832" s="181"/>
      <c r="F832" s="181">
        <v>293.56</v>
      </c>
      <c r="G832" s="172">
        <v>15</v>
      </c>
    </row>
    <row r="833" spans="1:7" ht="30">
      <c r="A833" s="183" t="s">
        <v>6701</v>
      </c>
      <c r="B833" s="182" t="s">
        <v>6700</v>
      </c>
      <c r="C833" s="179" t="s">
        <v>112</v>
      </c>
      <c r="D833" s="181">
        <v>254.67</v>
      </c>
      <c r="E833" s="181"/>
      <c r="F833" s="181">
        <v>254.67</v>
      </c>
      <c r="G833" s="172">
        <v>15</v>
      </c>
    </row>
    <row r="834" spans="1:7" ht="30">
      <c r="A834" s="183" t="s">
        <v>6699</v>
      </c>
      <c r="B834" s="182" t="s">
        <v>6698</v>
      </c>
      <c r="C834" s="179" t="s">
        <v>112</v>
      </c>
      <c r="D834" s="181">
        <v>293.93</v>
      </c>
      <c r="E834" s="181"/>
      <c r="F834" s="181">
        <v>293.93</v>
      </c>
      <c r="G834" s="172">
        <v>15</v>
      </c>
    </row>
    <row r="835" spans="1:7" ht="30">
      <c r="A835" s="183" t="s">
        <v>6697</v>
      </c>
      <c r="B835" s="182" t="s">
        <v>6696</v>
      </c>
      <c r="C835" s="179" t="s">
        <v>112</v>
      </c>
      <c r="D835" s="181">
        <v>257.60000000000002</v>
      </c>
      <c r="E835" s="181"/>
      <c r="F835" s="181">
        <v>257.60000000000002</v>
      </c>
      <c r="G835" s="172">
        <v>15</v>
      </c>
    </row>
    <row r="836" spans="1:7">
      <c r="A836" s="183" t="s">
        <v>6695</v>
      </c>
      <c r="B836" s="182" t="s">
        <v>6694</v>
      </c>
      <c r="C836" s="179"/>
      <c r="D836" s="181"/>
      <c r="E836" s="181"/>
      <c r="F836" s="181"/>
    </row>
    <row r="837" spans="1:7">
      <c r="A837" s="183" t="s">
        <v>6693</v>
      </c>
      <c r="B837" s="182" t="s">
        <v>6692</v>
      </c>
      <c r="C837" s="179" t="s">
        <v>112</v>
      </c>
      <c r="D837" s="181">
        <v>96.86</v>
      </c>
      <c r="E837" s="181">
        <v>145.18</v>
      </c>
      <c r="F837" s="181">
        <v>242.04</v>
      </c>
      <c r="G837" s="172">
        <v>15</v>
      </c>
    </row>
    <row r="838" spans="1:7">
      <c r="A838" s="183" t="s">
        <v>6691</v>
      </c>
      <c r="B838" s="182" t="s">
        <v>6690</v>
      </c>
      <c r="C838" s="179"/>
      <c r="D838" s="181"/>
      <c r="E838" s="181"/>
      <c r="F838" s="181"/>
    </row>
    <row r="839" spans="1:7">
      <c r="A839" s="183" t="s">
        <v>6689</v>
      </c>
      <c r="B839" s="182" t="s">
        <v>6688</v>
      </c>
      <c r="C839" s="179" t="s">
        <v>112</v>
      </c>
      <c r="D839" s="181"/>
      <c r="E839" s="181">
        <v>50.35</v>
      </c>
      <c r="F839" s="181">
        <v>50.35</v>
      </c>
      <c r="G839" s="172">
        <v>15</v>
      </c>
    </row>
    <row r="840" spans="1:7" ht="30">
      <c r="A840" s="183" t="s">
        <v>6687</v>
      </c>
      <c r="B840" s="182" t="s">
        <v>6686</v>
      </c>
      <c r="C840" s="179" t="s">
        <v>108</v>
      </c>
      <c r="D840" s="181">
        <v>1.96</v>
      </c>
      <c r="E840" s="181">
        <v>6.91</v>
      </c>
      <c r="F840" s="181">
        <v>8.8699999999999992</v>
      </c>
      <c r="G840" s="172">
        <v>15</v>
      </c>
    </row>
    <row r="841" spans="1:7" ht="30">
      <c r="A841" s="183" t="s">
        <v>6685</v>
      </c>
      <c r="B841" s="182" t="s">
        <v>6684</v>
      </c>
      <c r="C841" s="179" t="s">
        <v>108</v>
      </c>
      <c r="D841" s="181">
        <v>2.12</v>
      </c>
      <c r="E841" s="181">
        <v>6.91</v>
      </c>
      <c r="F841" s="181">
        <v>9.0299999999999994</v>
      </c>
      <c r="G841" s="172">
        <v>15</v>
      </c>
    </row>
    <row r="842" spans="1:7" ht="30">
      <c r="A842" s="183" t="s">
        <v>6683</v>
      </c>
      <c r="B842" s="182" t="s">
        <v>6682</v>
      </c>
      <c r="C842" s="179" t="s">
        <v>108</v>
      </c>
      <c r="D842" s="181">
        <v>2.59</v>
      </c>
      <c r="E842" s="181">
        <v>6.91</v>
      </c>
      <c r="F842" s="181">
        <v>9.5</v>
      </c>
      <c r="G842" s="172">
        <v>15</v>
      </c>
    </row>
    <row r="843" spans="1:7" ht="30">
      <c r="A843" s="183" t="s">
        <v>6681</v>
      </c>
      <c r="B843" s="182" t="s">
        <v>6680</v>
      </c>
      <c r="C843" s="179" t="s">
        <v>108</v>
      </c>
      <c r="D843" s="181">
        <v>2.74</v>
      </c>
      <c r="E843" s="181">
        <v>6.91</v>
      </c>
      <c r="F843" s="181">
        <v>9.65</v>
      </c>
      <c r="G843" s="172">
        <v>15</v>
      </c>
    </row>
    <row r="844" spans="1:7" ht="30">
      <c r="A844" s="183" t="s">
        <v>6679</v>
      </c>
      <c r="B844" s="182" t="s">
        <v>6678</v>
      </c>
      <c r="C844" s="179" t="s">
        <v>108</v>
      </c>
      <c r="D844" s="181">
        <v>3.75</v>
      </c>
      <c r="E844" s="181">
        <v>6.91</v>
      </c>
      <c r="F844" s="181">
        <v>10.66</v>
      </c>
      <c r="G844" s="172">
        <v>15</v>
      </c>
    </row>
    <row r="845" spans="1:7">
      <c r="A845" s="183" t="s">
        <v>6677</v>
      </c>
      <c r="B845" s="182" t="s">
        <v>6676</v>
      </c>
      <c r="C845" s="179"/>
      <c r="D845" s="181"/>
      <c r="E845" s="181"/>
      <c r="F845" s="181"/>
    </row>
    <row r="846" spans="1:7">
      <c r="A846" s="183" t="s">
        <v>6675</v>
      </c>
      <c r="B846" s="182" t="s">
        <v>6674</v>
      </c>
      <c r="C846" s="179"/>
      <c r="D846" s="181"/>
      <c r="E846" s="181"/>
      <c r="F846" s="181"/>
    </row>
    <row r="847" spans="1:7" ht="30">
      <c r="A847" s="183" t="s">
        <v>6673</v>
      </c>
      <c r="B847" s="182" t="s">
        <v>6672</v>
      </c>
      <c r="C847" s="179" t="s">
        <v>112</v>
      </c>
      <c r="D847" s="181">
        <v>112.18</v>
      </c>
      <c r="E847" s="181">
        <v>62.94</v>
      </c>
      <c r="F847" s="181">
        <v>175.12</v>
      </c>
      <c r="G847" s="172">
        <v>15</v>
      </c>
    </row>
    <row r="848" spans="1:7" ht="30">
      <c r="A848" s="183" t="s">
        <v>6671</v>
      </c>
      <c r="B848" s="182" t="s">
        <v>6670</v>
      </c>
      <c r="C848" s="179" t="s">
        <v>112</v>
      </c>
      <c r="D848" s="181">
        <v>120.33</v>
      </c>
      <c r="E848" s="181">
        <v>65.45</v>
      </c>
      <c r="F848" s="181">
        <v>185.78</v>
      </c>
      <c r="G848" s="172">
        <v>15</v>
      </c>
    </row>
    <row r="849" spans="1:7" ht="30">
      <c r="A849" s="183" t="s">
        <v>6669</v>
      </c>
      <c r="B849" s="182" t="s">
        <v>6668</v>
      </c>
      <c r="C849" s="179" t="s">
        <v>112</v>
      </c>
      <c r="D849" s="181">
        <v>128.47</v>
      </c>
      <c r="E849" s="181">
        <v>67.97</v>
      </c>
      <c r="F849" s="181">
        <v>196.44</v>
      </c>
      <c r="G849" s="172">
        <v>15</v>
      </c>
    </row>
    <row r="850" spans="1:7" ht="30">
      <c r="A850" s="183" t="s">
        <v>6667</v>
      </c>
      <c r="B850" s="182" t="s">
        <v>6666</v>
      </c>
      <c r="C850" s="179" t="s">
        <v>112</v>
      </c>
      <c r="D850" s="181">
        <v>140.88999999999999</v>
      </c>
      <c r="E850" s="181">
        <v>73.010000000000005</v>
      </c>
      <c r="F850" s="181">
        <v>213.9</v>
      </c>
      <c r="G850" s="172">
        <v>15</v>
      </c>
    </row>
    <row r="851" spans="1:7" ht="30">
      <c r="A851" s="183" t="s">
        <v>6665</v>
      </c>
      <c r="B851" s="182" t="s">
        <v>6664</v>
      </c>
      <c r="C851" s="179" t="s">
        <v>112</v>
      </c>
      <c r="D851" s="181">
        <v>77.069999999999993</v>
      </c>
      <c r="E851" s="181">
        <v>47.83</v>
      </c>
      <c r="F851" s="181">
        <v>124.9</v>
      </c>
      <c r="G851" s="172">
        <v>15</v>
      </c>
    </row>
    <row r="852" spans="1:7" ht="30">
      <c r="A852" s="183" t="s">
        <v>6663</v>
      </c>
      <c r="B852" s="182" t="s">
        <v>6662</v>
      </c>
      <c r="C852" s="179" t="s">
        <v>112</v>
      </c>
      <c r="D852" s="181">
        <v>85.21</v>
      </c>
      <c r="E852" s="181">
        <v>50.35</v>
      </c>
      <c r="F852" s="181">
        <v>135.56</v>
      </c>
      <c r="G852" s="172">
        <v>15</v>
      </c>
    </row>
    <row r="853" spans="1:7" ht="30">
      <c r="A853" s="183" t="s">
        <v>6661</v>
      </c>
      <c r="B853" s="182" t="s">
        <v>6660</v>
      </c>
      <c r="C853" s="179" t="s">
        <v>112</v>
      </c>
      <c r="D853" s="181">
        <v>93.36</v>
      </c>
      <c r="E853" s="181">
        <v>52.87</v>
      </c>
      <c r="F853" s="181">
        <v>146.22999999999999</v>
      </c>
      <c r="G853" s="172">
        <v>15</v>
      </c>
    </row>
    <row r="854" spans="1:7" ht="30">
      <c r="A854" s="183" t="s">
        <v>6659</v>
      </c>
      <c r="B854" s="182" t="s">
        <v>6658</v>
      </c>
      <c r="C854" s="179" t="s">
        <v>112</v>
      </c>
      <c r="D854" s="181">
        <v>101.9</v>
      </c>
      <c r="E854" s="181">
        <v>57.91</v>
      </c>
      <c r="F854" s="181">
        <v>159.81</v>
      </c>
      <c r="G854" s="172">
        <v>15</v>
      </c>
    </row>
    <row r="855" spans="1:7">
      <c r="A855" s="183" t="s">
        <v>6657</v>
      </c>
      <c r="B855" s="182" t="s">
        <v>6656</v>
      </c>
      <c r="C855" s="179" t="s">
        <v>112</v>
      </c>
      <c r="D855" s="181">
        <v>83.94</v>
      </c>
      <c r="E855" s="181">
        <v>60.42</v>
      </c>
      <c r="F855" s="181">
        <v>144.36000000000001</v>
      </c>
      <c r="G855" s="172">
        <v>15</v>
      </c>
    </row>
    <row r="856" spans="1:7">
      <c r="A856" s="183" t="s">
        <v>6655</v>
      </c>
      <c r="B856" s="182" t="s">
        <v>6654</v>
      </c>
      <c r="C856" s="179" t="s">
        <v>112</v>
      </c>
      <c r="D856" s="181">
        <v>63.3</v>
      </c>
      <c r="E856" s="181">
        <v>45.32</v>
      </c>
      <c r="F856" s="181">
        <v>108.62</v>
      </c>
      <c r="G856" s="172">
        <v>15</v>
      </c>
    </row>
    <row r="857" spans="1:7">
      <c r="A857" s="183" t="s">
        <v>6653</v>
      </c>
      <c r="B857" s="182" t="s">
        <v>6652</v>
      </c>
      <c r="C857" s="179" t="s">
        <v>112</v>
      </c>
      <c r="D857" s="181">
        <v>78.19</v>
      </c>
      <c r="E857" s="181">
        <v>32.729999999999997</v>
      </c>
      <c r="F857" s="181">
        <v>110.92</v>
      </c>
      <c r="G857" s="172">
        <v>15</v>
      </c>
    </row>
    <row r="858" spans="1:7" ht="30">
      <c r="A858" s="183" t="s">
        <v>6651</v>
      </c>
      <c r="B858" s="182" t="s">
        <v>6650</v>
      </c>
      <c r="C858" s="179" t="s">
        <v>112</v>
      </c>
      <c r="D858" s="181">
        <v>23.79</v>
      </c>
      <c r="E858" s="181">
        <v>6.42</v>
      </c>
      <c r="F858" s="181">
        <v>30.21</v>
      </c>
      <c r="G858" s="172">
        <v>15</v>
      </c>
    </row>
    <row r="859" spans="1:7">
      <c r="A859" s="183" t="s">
        <v>6649</v>
      </c>
      <c r="B859" s="182" t="s">
        <v>6648</v>
      </c>
      <c r="C859" s="179" t="s">
        <v>112</v>
      </c>
      <c r="D859" s="181">
        <v>14.87</v>
      </c>
      <c r="E859" s="181">
        <v>6.42</v>
      </c>
      <c r="F859" s="181">
        <v>21.29</v>
      </c>
      <c r="G859" s="172">
        <v>15</v>
      </c>
    </row>
    <row r="860" spans="1:7">
      <c r="A860" s="183" t="s">
        <v>6647</v>
      </c>
      <c r="B860" s="182" t="s">
        <v>6646</v>
      </c>
      <c r="C860" s="179"/>
      <c r="D860" s="181"/>
      <c r="E860" s="181"/>
      <c r="F860" s="181"/>
    </row>
    <row r="861" spans="1:7" ht="30">
      <c r="A861" s="183" t="s">
        <v>6645</v>
      </c>
      <c r="B861" s="182" t="s">
        <v>6644</v>
      </c>
      <c r="C861" s="179" t="s">
        <v>106</v>
      </c>
      <c r="D861" s="181">
        <v>28.72</v>
      </c>
      <c r="E861" s="181"/>
      <c r="F861" s="181">
        <v>28.72</v>
      </c>
      <c r="G861" s="172">
        <v>15</v>
      </c>
    </row>
    <row r="862" spans="1:7">
      <c r="A862" s="183" t="s">
        <v>6643</v>
      </c>
      <c r="B862" s="182" t="s">
        <v>6642</v>
      </c>
      <c r="C862" s="179" t="s">
        <v>106</v>
      </c>
      <c r="D862" s="181"/>
      <c r="E862" s="181">
        <v>6.47</v>
      </c>
      <c r="F862" s="181">
        <v>6.47</v>
      </c>
      <c r="G862" s="172">
        <v>15</v>
      </c>
    </row>
    <row r="863" spans="1:7" ht="30">
      <c r="A863" s="183" t="s">
        <v>6641</v>
      </c>
      <c r="B863" s="182" t="s">
        <v>6640</v>
      </c>
      <c r="C863" s="179" t="s">
        <v>106</v>
      </c>
      <c r="D863" s="181">
        <v>31.09</v>
      </c>
      <c r="E863" s="181"/>
      <c r="F863" s="181">
        <v>31.09</v>
      </c>
      <c r="G863" s="172">
        <v>15</v>
      </c>
    </row>
    <row r="864" spans="1:7" ht="30">
      <c r="A864" s="183" t="s">
        <v>6639</v>
      </c>
      <c r="B864" s="182" t="s">
        <v>208</v>
      </c>
      <c r="C864" s="179" t="s">
        <v>106</v>
      </c>
      <c r="D864" s="181">
        <v>31.13</v>
      </c>
      <c r="E864" s="181"/>
      <c r="F864" s="181">
        <v>31.13</v>
      </c>
      <c r="G864" s="172">
        <v>15</v>
      </c>
    </row>
    <row r="865" spans="1:7" ht="30">
      <c r="A865" s="183" t="s">
        <v>6638</v>
      </c>
      <c r="B865" s="182" t="s">
        <v>207</v>
      </c>
      <c r="C865" s="179" t="s">
        <v>106</v>
      </c>
      <c r="D865" s="181">
        <v>32.840000000000003</v>
      </c>
      <c r="E865" s="181"/>
      <c r="F865" s="181">
        <v>32.840000000000003</v>
      </c>
      <c r="G865" s="172">
        <v>15</v>
      </c>
    </row>
    <row r="866" spans="1:7" ht="30">
      <c r="A866" s="183" t="s">
        <v>6637</v>
      </c>
      <c r="B866" s="182" t="s">
        <v>6636</v>
      </c>
      <c r="C866" s="179" t="s">
        <v>106</v>
      </c>
      <c r="D866" s="181">
        <v>10.87</v>
      </c>
      <c r="E866" s="181">
        <v>6.47</v>
      </c>
      <c r="F866" s="181">
        <v>17.34</v>
      </c>
      <c r="G866" s="172">
        <v>15</v>
      </c>
    </row>
    <row r="867" spans="1:7">
      <c r="A867" s="183" t="s">
        <v>6635</v>
      </c>
      <c r="B867" s="182" t="s">
        <v>6634</v>
      </c>
      <c r="C867" s="179"/>
      <c r="D867" s="181"/>
      <c r="E867" s="181"/>
      <c r="F867" s="181"/>
    </row>
    <row r="868" spans="1:7" ht="30">
      <c r="A868" s="183" t="s">
        <v>6633</v>
      </c>
      <c r="B868" s="182" t="s">
        <v>6632</v>
      </c>
      <c r="C868" s="179" t="s">
        <v>111</v>
      </c>
      <c r="D868" s="181">
        <v>2503.34</v>
      </c>
      <c r="E868" s="181">
        <v>968.87</v>
      </c>
      <c r="F868" s="181">
        <v>3472.21</v>
      </c>
      <c r="G868" s="172">
        <v>15</v>
      </c>
    </row>
    <row r="869" spans="1:7">
      <c r="A869" s="183" t="s">
        <v>6631</v>
      </c>
      <c r="B869" s="182" t="s">
        <v>6630</v>
      </c>
      <c r="C869" s="179" t="s">
        <v>111</v>
      </c>
      <c r="D869" s="181">
        <v>2421.4499999999998</v>
      </c>
      <c r="E869" s="181">
        <v>1068.96</v>
      </c>
      <c r="F869" s="181">
        <v>3490.41</v>
      </c>
      <c r="G869" s="172">
        <v>15</v>
      </c>
    </row>
    <row r="870" spans="1:7" ht="30">
      <c r="A870" s="183" t="s">
        <v>6629</v>
      </c>
      <c r="B870" s="182" t="s">
        <v>6628</v>
      </c>
      <c r="C870" s="179" t="s">
        <v>111</v>
      </c>
      <c r="D870" s="181">
        <v>2233.31</v>
      </c>
      <c r="E870" s="181">
        <v>921.14</v>
      </c>
      <c r="F870" s="181">
        <v>3154.45</v>
      </c>
      <c r="G870" s="172">
        <v>15</v>
      </c>
    </row>
    <row r="871" spans="1:7" ht="30">
      <c r="A871" s="183" t="s">
        <v>6627</v>
      </c>
      <c r="B871" s="182" t="s">
        <v>6626</v>
      </c>
      <c r="C871" s="179" t="s">
        <v>111</v>
      </c>
      <c r="D871" s="181">
        <v>1964.04</v>
      </c>
      <c r="E871" s="181">
        <v>911.83</v>
      </c>
      <c r="F871" s="181">
        <v>2875.87</v>
      </c>
      <c r="G871" s="172">
        <v>15</v>
      </c>
    </row>
    <row r="872" spans="1:7">
      <c r="A872" s="183" t="s">
        <v>6625</v>
      </c>
      <c r="B872" s="182" t="s">
        <v>6624</v>
      </c>
      <c r="C872" s="179" t="s">
        <v>111</v>
      </c>
      <c r="D872" s="181">
        <v>2205.64</v>
      </c>
      <c r="E872" s="181">
        <v>977</v>
      </c>
      <c r="F872" s="181">
        <v>3182.64</v>
      </c>
      <c r="G872" s="172">
        <v>15</v>
      </c>
    </row>
    <row r="873" spans="1:7">
      <c r="A873" s="183" t="s">
        <v>6623</v>
      </c>
      <c r="B873" s="182" t="s">
        <v>6622</v>
      </c>
      <c r="C873" s="179"/>
      <c r="D873" s="181"/>
      <c r="E873" s="181"/>
      <c r="F873" s="181"/>
    </row>
    <row r="874" spans="1:7">
      <c r="A874" s="183" t="s">
        <v>6621</v>
      </c>
      <c r="B874" s="182" t="s">
        <v>6620</v>
      </c>
      <c r="C874" s="179" t="s">
        <v>111</v>
      </c>
      <c r="D874" s="181">
        <v>3909.5</v>
      </c>
      <c r="E874" s="181">
        <v>1510.5</v>
      </c>
      <c r="F874" s="181">
        <v>5420</v>
      </c>
      <c r="G874" s="172">
        <v>15</v>
      </c>
    </row>
    <row r="875" spans="1:7" ht="30">
      <c r="A875" s="183" t="s">
        <v>6619</v>
      </c>
      <c r="B875" s="182" t="s">
        <v>6618</v>
      </c>
      <c r="C875" s="179" t="s">
        <v>118</v>
      </c>
      <c r="D875" s="181">
        <v>0.1</v>
      </c>
      <c r="E875" s="181">
        <v>7.05</v>
      </c>
      <c r="F875" s="181">
        <v>7.15</v>
      </c>
      <c r="G875" s="172">
        <v>15</v>
      </c>
    </row>
    <row r="876" spans="1:7" ht="30">
      <c r="A876" s="183" t="s">
        <v>6617</v>
      </c>
      <c r="B876" s="182" t="s">
        <v>6616</v>
      </c>
      <c r="C876" s="179" t="s">
        <v>118</v>
      </c>
      <c r="D876" s="181">
        <v>0.26</v>
      </c>
      <c r="E876" s="181">
        <v>18.63</v>
      </c>
      <c r="F876" s="181">
        <v>18.89</v>
      </c>
      <c r="G876" s="172">
        <v>15</v>
      </c>
    </row>
    <row r="877" spans="1:7">
      <c r="A877" s="183" t="s">
        <v>6615</v>
      </c>
      <c r="B877" s="182" t="s">
        <v>6614</v>
      </c>
      <c r="C877" s="179"/>
      <c r="D877" s="181"/>
      <c r="E877" s="181"/>
      <c r="F877" s="181"/>
    </row>
    <row r="878" spans="1:7">
      <c r="A878" s="183" t="s">
        <v>6613</v>
      </c>
      <c r="B878" s="182" t="s">
        <v>6612</v>
      </c>
      <c r="C878" s="179"/>
      <c r="D878" s="181"/>
      <c r="E878" s="181"/>
      <c r="F878" s="181"/>
    </row>
    <row r="879" spans="1:7">
      <c r="A879" s="183" t="s">
        <v>6611</v>
      </c>
      <c r="B879" s="182" t="s">
        <v>203</v>
      </c>
      <c r="C879" s="179" t="s">
        <v>112</v>
      </c>
      <c r="D879" s="181">
        <v>46.4</v>
      </c>
      <c r="E879" s="181">
        <v>36.53</v>
      </c>
      <c r="F879" s="181">
        <v>82.93</v>
      </c>
      <c r="G879" s="172">
        <v>15</v>
      </c>
    </row>
    <row r="880" spans="1:7">
      <c r="A880" s="183" t="s">
        <v>6610</v>
      </c>
      <c r="B880" s="182" t="s">
        <v>205</v>
      </c>
      <c r="C880" s="179" t="s">
        <v>112</v>
      </c>
      <c r="D880" s="181">
        <v>62.72</v>
      </c>
      <c r="E880" s="181">
        <v>36.53</v>
      </c>
      <c r="F880" s="181">
        <v>99.25</v>
      </c>
      <c r="G880" s="172">
        <v>15</v>
      </c>
    </row>
    <row r="881" spans="1:7">
      <c r="A881" s="183" t="s">
        <v>6609</v>
      </c>
      <c r="B881" s="182" t="s">
        <v>202</v>
      </c>
      <c r="C881" s="179" t="s">
        <v>112</v>
      </c>
      <c r="D881" s="181">
        <v>35.36</v>
      </c>
      <c r="E881" s="181">
        <v>36.53</v>
      </c>
      <c r="F881" s="181">
        <v>71.89</v>
      </c>
      <c r="G881" s="172">
        <v>15</v>
      </c>
    </row>
    <row r="882" spans="1:7">
      <c r="A882" s="183" t="s">
        <v>6608</v>
      </c>
      <c r="B882" s="182" t="s">
        <v>6607</v>
      </c>
      <c r="C882" s="179" t="s">
        <v>112</v>
      </c>
      <c r="D882" s="181">
        <v>88.29</v>
      </c>
      <c r="E882" s="181">
        <v>54.8</v>
      </c>
      <c r="F882" s="181">
        <v>143.09</v>
      </c>
      <c r="G882" s="172">
        <v>15</v>
      </c>
    </row>
    <row r="883" spans="1:7">
      <c r="A883" s="183" t="s">
        <v>6606</v>
      </c>
      <c r="B883" s="182" t="s">
        <v>204</v>
      </c>
      <c r="C883" s="179" t="s">
        <v>112</v>
      </c>
      <c r="D883" s="181">
        <v>105.03</v>
      </c>
      <c r="E883" s="181">
        <v>54.8</v>
      </c>
      <c r="F883" s="181">
        <v>159.83000000000001</v>
      </c>
      <c r="G883" s="172">
        <v>15</v>
      </c>
    </row>
    <row r="884" spans="1:7">
      <c r="A884" s="183" t="s">
        <v>6605</v>
      </c>
      <c r="B884" s="182" t="s">
        <v>6604</v>
      </c>
      <c r="C884" s="179" t="s">
        <v>118</v>
      </c>
      <c r="D884" s="181">
        <v>1</v>
      </c>
      <c r="E884" s="181">
        <v>16.11</v>
      </c>
      <c r="F884" s="181">
        <v>17.11</v>
      </c>
      <c r="G884" s="172">
        <v>15</v>
      </c>
    </row>
    <row r="885" spans="1:7" ht="30">
      <c r="A885" s="183" t="s">
        <v>6603</v>
      </c>
      <c r="B885" s="182" t="s">
        <v>6602</v>
      </c>
      <c r="C885" s="179" t="s">
        <v>118</v>
      </c>
      <c r="D885" s="181">
        <v>13.82</v>
      </c>
      <c r="E885" s="181">
        <v>20.14</v>
      </c>
      <c r="F885" s="181">
        <v>33.96</v>
      </c>
      <c r="G885" s="172">
        <v>15</v>
      </c>
    </row>
    <row r="886" spans="1:7">
      <c r="A886" s="183" t="s">
        <v>6601</v>
      </c>
      <c r="B886" s="182" t="s">
        <v>6600</v>
      </c>
      <c r="C886" s="179" t="s">
        <v>118</v>
      </c>
      <c r="D886" s="181">
        <v>21.43</v>
      </c>
      <c r="E886" s="181">
        <v>20.14</v>
      </c>
      <c r="F886" s="181">
        <v>41.57</v>
      </c>
      <c r="G886" s="172">
        <v>15</v>
      </c>
    </row>
    <row r="887" spans="1:7">
      <c r="A887" s="183" t="s">
        <v>6599</v>
      </c>
      <c r="B887" s="182" t="s">
        <v>6598</v>
      </c>
      <c r="C887" s="179"/>
      <c r="D887" s="181"/>
      <c r="E887" s="181"/>
      <c r="F887" s="181"/>
    </row>
    <row r="888" spans="1:7" ht="30">
      <c r="A888" s="183" t="s">
        <v>6597</v>
      </c>
      <c r="B888" s="182" t="s">
        <v>6596</v>
      </c>
      <c r="C888" s="179" t="s">
        <v>112</v>
      </c>
      <c r="D888" s="181">
        <v>39.520000000000003</v>
      </c>
      <c r="E888" s="181">
        <v>20.14</v>
      </c>
      <c r="F888" s="181">
        <v>59.66</v>
      </c>
      <c r="G888" s="172">
        <v>15</v>
      </c>
    </row>
    <row r="889" spans="1:7" ht="30">
      <c r="A889" s="183" t="s">
        <v>6595</v>
      </c>
      <c r="B889" s="182" t="s">
        <v>6594</v>
      </c>
      <c r="C889" s="179" t="s">
        <v>112</v>
      </c>
      <c r="D889" s="181">
        <v>60.33</v>
      </c>
      <c r="E889" s="181">
        <v>20.14</v>
      </c>
      <c r="F889" s="181">
        <v>80.47</v>
      </c>
      <c r="G889" s="172">
        <v>15</v>
      </c>
    </row>
    <row r="890" spans="1:7" ht="30">
      <c r="A890" s="183" t="s">
        <v>6593</v>
      </c>
      <c r="B890" s="182" t="s">
        <v>6592</v>
      </c>
      <c r="C890" s="179" t="s">
        <v>112</v>
      </c>
      <c r="D890" s="181">
        <v>150.83000000000001</v>
      </c>
      <c r="E890" s="181">
        <v>20.14</v>
      </c>
      <c r="F890" s="181">
        <v>170.97</v>
      </c>
      <c r="G890" s="172">
        <v>15</v>
      </c>
    </row>
    <row r="891" spans="1:7" ht="30">
      <c r="A891" s="183" t="s">
        <v>6591</v>
      </c>
      <c r="B891" s="182" t="s">
        <v>6590</v>
      </c>
      <c r="C891" s="179" t="s">
        <v>112</v>
      </c>
      <c r="D891" s="181">
        <v>160.19999999999999</v>
      </c>
      <c r="E891" s="181">
        <v>20.14</v>
      </c>
      <c r="F891" s="181">
        <v>180.34</v>
      </c>
      <c r="G891" s="172">
        <v>15</v>
      </c>
    </row>
    <row r="892" spans="1:7" ht="30">
      <c r="A892" s="183" t="s">
        <v>6589</v>
      </c>
      <c r="B892" s="182" t="s">
        <v>6588</v>
      </c>
      <c r="C892" s="179" t="s">
        <v>118</v>
      </c>
      <c r="D892" s="181">
        <v>84.15</v>
      </c>
      <c r="E892" s="181">
        <v>10.07</v>
      </c>
      <c r="F892" s="181">
        <v>94.22</v>
      </c>
      <c r="G892" s="172">
        <v>15</v>
      </c>
    </row>
    <row r="893" spans="1:7" ht="30">
      <c r="A893" s="183" t="s">
        <v>6587</v>
      </c>
      <c r="B893" s="182" t="s">
        <v>6586</v>
      </c>
      <c r="C893" s="179" t="s">
        <v>118</v>
      </c>
      <c r="D893" s="181">
        <v>79.010000000000005</v>
      </c>
      <c r="E893" s="181">
        <v>10.07</v>
      </c>
      <c r="F893" s="181">
        <v>89.08</v>
      </c>
      <c r="G893" s="172">
        <v>15</v>
      </c>
    </row>
    <row r="894" spans="1:7" ht="30">
      <c r="A894" s="183" t="s">
        <v>6585</v>
      </c>
      <c r="B894" s="182" t="s">
        <v>6584</v>
      </c>
      <c r="C894" s="179" t="s">
        <v>118</v>
      </c>
      <c r="D894" s="181">
        <v>112.82</v>
      </c>
      <c r="E894" s="181">
        <v>10.07</v>
      </c>
      <c r="F894" s="181">
        <v>122.89</v>
      </c>
      <c r="G894" s="172">
        <v>15</v>
      </c>
    </row>
    <row r="895" spans="1:7" ht="30">
      <c r="A895" s="183" t="s">
        <v>6583</v>
      </c>
      <c r="B895" s="182" t="s">
        <v>6582</v>
      </c>
      <c r="C895" s="179" t="s">
        <v>118</v>
      </c>
      <c r="D895" s="181">
        <v>173.82</v>
      </c>
      <c r="E895" s="181">
        <v>10.07</v>
      </c>
      <c r="F895" s="181">
        <v>183.89</v>
      </c>
      <c r="G895" s="172">
        <v>15</v>
      </c>
    </row>
    <row r="896" spans="1:7" ht="30">
      <c r="A896" s="183" t="s">
        <v>6581</v>
      </c>
      <c r="B896" s="182" t="s">
        <v>6580</v>
      </c>
      <c r="C896" s="179" t="s">
        <v>118</v>
      </c>
      <c r="D896" s="181">
        <v>56.3</v>
      </c>
      <c r="E896" s="181">
        <v>10.07</v>
      </c>
      <c r="F896" s="181">
        <v>66.37</v>
      </c>
      <c r="G896" s="172">
        <v>15</v>
      </c>
    </row>
    <row r="897" spans="1:7" ht="30">
      <c r="A897" s="183" t="s">
        <v>6579</v>
      </c>
      <c r="B897" s="182" t="s">
        <v>6578</v>
      </c>
      <c r="C897" s="179" t="s">
        <v>118</v>
      </c>
      <c r="D897" s="181">
        <v>107.07</v>
      </c>
      <c r="E897" s="181">
        <v>10.07</v>
      </c>
      <c r="F897" s="181">
        <v>117.14</v>
      </c>
      <c r="G897" s="172">
        <v>15</v>
      </c>
    </row>
    <row r="898" spans="1:7" ht="30">
      <c r="A898" s="183" t="s">
        <v>6577</v>
      </c>
      <c r="B898" s="182" t="s">
        <v>6576</v>
      </c>
      <c r="C898" s="179" t="s">
        <v>118</v>
      </c>
      <c r="D898" s="181">
        <v>72.78</v>
      </c>
      <c r="E898" s="181">
        <v>10.07</v>
      </c>
      <c r="F898" s="181">
        <v>82.85</v>
      </c>
      <c r="G898" s="172">
        <v>15</v>
      </c>
    </row>
    <row r="899" spans="1:7">
      <c r="A899" s="183" t="s">
        <v>6575</v>
      </c>
      <c r="B899" s="182" t="s">
        <v>6574</v>
      </c>
      <c r="C899" s="179"/>
      <c r="D899" s="181"/>
      <c r="E899" s="181"/>
      <c r="F899" s="181"/>
    </row>
    <row r="900" spans="1:7" ht="30">
      <c r="A900" s="183" t="s">
        <v>6573</v>
      </c>
      <c r="B900" s="182" t="s">
        <v>6572</v>
      </c>
      <c r="C900" s="179" t="s">
        <v>112</v>
      </c>
      <c r="D900" s="181">
        <v>80.75</v>
      </c>
      <c r="E900" s="181">
        <v>32.729999999999997</v>
      </c>
      <c r="F900" s="181">
        <v>113.48</v>
      </c>
      <c r="G900" s="172">
        <v>15</v>
      </c>
    </row>
    <row r="901" spans="1:7">
      <c r="A901" s="183" t="s">
        <v>6571</v>
      </c>
      <c r="B901" s="182" t="s">
        <v>6570</v>
      </c>
      <c r="C901" s="179" t="s">
        <v>118</v>
      </c>
      <c r="D901" s="181">
        <v>106.76</v>
      </c>
      <c r="E901" s="181">
        <v>11.08</v>
      </c>
      <c r="F901" s="181">
        <v>117.84</v>
      </c>
      <c r="G901" s="172">
        <v>15</v>
      </c>
    </row>
    <row r="902" spans="1:7">
      <c r="A902" s="183" t="s">
        <v>6569</v>
      </c>
      <c r="B902" s="182" t="s">
        <v>6568</v>
      </c>
      <c r="C902" s="179"/>
      <c r="D902" s="181"/>
      <c r="E902" s="181"/>
      <c r="F902" s="181"/>
    </row>
    <row r="903" spans="1:7" ht="30">
      <c r="A903" s="183" t="s">
        <v>6567</v>
      </c>
      <c r="B903" s="182" t="s">
        <v>6566</v>
      </c>
      <c r="C903" s="179" t="s">
        <v>112</v>
      </c>
      <c r="D903" s="181">
        <v>94.05</v>
      </c>
      <c r="E903" s="181">
        <v>20.14</v>
      </c>
      <c r="F903" s="181">
        <v>114.19</v>
      </c>
      <c r="G903" s="172">
        <v>15</v>
      </c>
    </row>
    <row r="904" spans="1:7" ht="30">
      <c r="A904" s="183" t="s">
        <v>6565</v>
      </c>
      <c r="B904" s="182" t="s">
        <v>6564</v>
      </c>
      <c r="C904" s="179" t="s">
        <v>112</v>
      </c>
      <c r="D904" s="181">
        <v>172.57</v>
      </c>
      <c r="E904" s="181">
        <v>20.14</v>
      </c>
      <c r="F904" s="181">
        <v>192.71</v>
      </c>
      <c r="G904" s="172">
        <v>15</v>
      </c>
    </row>
    <row r="905" spans="1:7" ht="30">
      <c r="A905" s="183" t="s">
        <v>6563</v>
      </c>
      <c r="B905" s="182" t="s">
        <v>6562</v>
      </c>
      <c r="C905" s="179" t="s">
        <v>112</v>
      </c>
      <c r="D905" s="181">
        <v>163.25</v>
      </c>
      <c r="E905" s="181">
        <v>20.14</v>
      </c>
      <c r="F905" s="181">
        <v>183.39</v>
      </c>
      <c r="G905" s="172">
        <v>15</v>
      </c>
    </row>
    <row r="906" spans="1:7" ht="30">
      <c r="A906" s="183" t="s">
        <v>6561</v>
      </c>
      <c r="B906" s="182" t="s">
        <v>6560</v>
      </c>
      <c r="C906" s="179" t="s">
        <v>112</v>
      </c>
      <c r="D906" s="181">
        <v>93.37</v>
      </c>
      <c r="E906" s="181">
        <v>20.14</v>
      </c>
      <c r="F906" s="181">
        <v>113.51</v>
      </c>
      <c r="G906" s="172">
        <v>15</v>
      </c>
    </row>
    <row r="907" spans="1:7" ht="30">
      <c r="A907" s="183" t="s">
        <v>6559</v>
      </c>
      <c r="B907" s="182" t="s">
        <v>6558</v>
      </c>
      <c r="C907" s="179" t="s">
        <v>118</v>
      </c>
      <c r="D907" s="181">
        <v>75.14</v>
      </c>
      <c r="E907" s="181">
        <v>10.07</v>
      </c>
      <c r="F907" s="181">
        <v>85.21</v>
      </c>
      <c r="G907" s="172">
        <v>15</v>
      </c>
    </row>
    <row r="908" spans="1:7" ht="30">
      <c r="A908" s="183" t="s">
        <v>6557</v>
      </c>
      <c r="B908" s="182" t="s">
        <v>6556</v>
      </c>
      <c r="C908" s="179" t="s">
        <v>118</v>
      </c>
      <c r="D908" s="181">
        <v>74.97</v>
      </c>
      <c r="E908" s="181">
        <v>10.07</v>
      </c>
      <c r="F908" s="181">
        <v>85.04</v>
      </c>
      <c r="G908" s="172">
        <v>15</v>
      </c>
    </row>
    <row r="909" spans="1:7">
      <c r="A909" s="183" t="s">
        <v>6555</v>
      </c>
      <c r="B909" s="182" t="s">
        <v>6554</v>
      </c>
      <c r="C909" s="179"/>
      <c r="D909" s="181"/>
      <c r="E909" s="181"/>
      <c r="F909" s="181"/>
    </row>
    <row r="910" spans="1:7" ht="30">
      <c r="A910" s="183" t="s">
        <v>6553</v>
      </c>
      <c r="B910" s="182" t="s">
        <v>6552</v>
      </c>
      <c r="C910" s="179" t="s">
        <v>112</v>
      </c>
      <c r="D910" s="181">
        <v>166.47</v>
      </c>
      <c r="E910" s="181">
        <v>50.65</v>
      </c>
      <c r="F910" s="181">
        <v>217.12</v>
      </c>
      <c r="G910" s="172">
        <v>15</v>
      </c>
    </row>
    <row r="911" spans="1:7" ht="30">
      <c r="A911" s="183" t="s">
        <v>6551</v>
      </c>
      <c r="B911" s="182" t="s">
        <v>6550</v>
      </c>
      <c r="C911" s="179" t="s">
        <v>112</v>
      </c>
      <c r="D911" s="181">
        <v>179</v>
      </c>
      <c r="E911" s="181">
        <v>21.92</v>
      </c>
      <c r="F911" s="181">
        <v>200.92</v>
      </c>
      <c r="G911" s="172">
        <v>15</v>
      </c>
    </row>
    <row r="912" spans="1:7" ht="30">
      <c r="A912" s="183" t="s">
        <v>6549</v>
      </c>
      <c r="B912" s="182" t="s">
        <v>6548</v>
      </c>
      <c r="C912" s="179" t="s">
        <v>112</v>
      </c>
      <c r="D912" s="181">
        <v>122.03</v>
      </c>
      <c r="E912" s="181">
        <v>21.92</v>
      </c>
      <c r="F912" s="181">
        <v>143.94999999999999</v>
      </c>
      <c r="G912" s="172">
        <v>15</v>
      </c>
    </row>
    <row r="913" spans="1:7" ht="30">
      <c r="A913" s="183" t="s">
        <v>6547</v>
      </c>
      <c r="B913" s="182" t="s">
        <v>6546</v>
      </c>
      <c r="C913" s="179" t="s">
        <v>112</v>
      </c>
      <c r="D913" s="181">
        <v>116.9</v>
      </c>
      <c r="E913" s="181">
        <v>20.14</v>
      </c>
      <c r="F913" s="181">
        <v>137.04</v>
      </c>
      <c r="G913" s="172">
        <v>15</v>
      </c>
    </row>
    <row r="914" spans="1:7">
      <c r="A914" s="183" t="s">
        <v>6545</v>
      </c>
      <c r="B914" s="182" t="s">
        <v>6544</v>
      </c>
      <c r="C914" s="179"/>
      <c r="D914" s="181"/>
      <c r="E914" s="181"/>
      <c r="F914" s="181"/>
    </row>
    <row r="915" spans="1:7">
      <c r="A915" s="183" t="s">
        <v>6543</v>
      </c>
      <c r="B915" s="182" t="s">
        <v>6542</v>
      </c>
      <c r="C915" s="179" t="s">
        <v>112</v>
      </c>
      <c r="D915" s="181">
        <v>69.709999999999994</v>
      </c>
      <c r="E915" s="181">
        <v>20.14</v>
      </c>
      <c r="F915" s="181">
        <v>89.85</v>
      </c>
      <c r="G915" s="172">
        <v>15</v>
      </c>
    </row>
    <row r="916" spans="1:7" ht="30">
      <c r="A916" s="183" t="s">
        <v>6541</v>
      </c>
      <c r="B916" s="182" t="s">
        <v>6540</v>
      </c>
      <c r="C916" s="179" t="s">
        <v>112</v>
      </c>
      <c r="D916" s="181">
        <v>112.08</v>
      </c>
      <c r="E916" s="181">
        <v>20.14</v>
      </c>
      <c r="F916" s="181">
        <v>132.22</v>
      </c>
      <c r="G916" s="172">
        <v>15</v>
      </c>
    </row>
    <row r="917" spans="1:7">
      <c r="A917" s="183" t="s">
        <v>6539</v>
      </c>
      <c r="B917" s="182" t="s">
        <v>6538</v>
      </c>
      <c r="C917" s="179" t="s">
        <v>118</v>
      </c>
      <c r="D917" s="181">
        <v>166.52</v>
      </c>
      <c r="E917" s="181">
        <v>10.07</v>
      </c>
      <c r="F917" s="181">
        <v>176.59</v>
      </c>
      <c r="G917" s="172">
        <v>15</v>
      </c>
    </row>
    <row r="918" spans="1:7">
      <c r="A918" s="183" t="s">
        <v>6537</v>
      </c>
      <c r="B918" s="182" t="s">
        <v>6536</v>
      </c>
      <c r="C918" s="179"/>
      <c r="D918" s="181"/>
      <c r="E918" s="181"/>
      <c r="F918" s="181"/>
    </row>
    <row r="919" spans="1:7">
      <c r="A919" s="183" t="s">
        <v>6535</v>
      </c>
      <c r="B919" s="182" t="s">
        <v>6534</v>
      </c>
      <c r="C919" s="179" t="s">
        <v>108</v>
      </c>
      <c r="D919" s="181">
        <v>74.31</v>
      </c>
      <c r="E919" s="181">
        <v>5.03</v>
      </c>
      <c r="F919" s="181">
        <v>79.34</v>
      </c>
      <c r="G919" s="172">
        <v>15</v>
      </c>
    </row>
    <row r="920" spans="1:7">
      <c r="A920" s="183" t="s">
        <v>6533</v>
      </c>
      <c r="B920" s="182" t="s">
        <v>6532</v>
      </c>
      <c r="C920" s="179" t="s">
        <v>108</v>
      </c>
      <c r="D920" s="181">
        <v>74.31</v>
      </c>
      <c r="E920" s="181">
        <v>5.03</v>
      </c>
      <c r="F920" s="181">
        <v>79.34</v>
      </c>
      <c r="G920" s="172">
        <v>15</v>
      </c>
    </row>
    <row r="921" spans="1:7">
      <c r="A921" s="183" t="s">
        <v>6531</v>
      </c>
      <c r="B921" s="182" t="s">
        <v>6530</v>
      </c>
      <c r="C921" s="179"/>
      <c r="D921" s="181"/>
      <c r="E921" s="181"/>
      <c r="F921" s="181"/>
    </row>
    <row r="922" spans="1:7">
      <c r="A922" s="183" t="s">
        <v>6529</v>
      </c>
      <c r="B922" s="182" t="s">
        <v>6528</v>
      </c>
      <c r="C922" s="179" t="s">
        <v>112</v>
      </c>
      <c r="D922" s="181">
        <v>903.8</v>
      </c>
      <c r="E922" s="181"/>
      <c r="F922" s="181">
        <v>903.8</v>
      </c>
      <c r="G922" s="172">
        <v>15</v>
      </c>
    </row>
    <row r="923" spans="1:7">
      <c r="A923" s="183" t="s">
        <v>6527</v>
      </c>
      <c r="B923" s="182" t="s">
        <v>6526</v>
      </c>
      <c r="C923" s="179"/>
      <c r="D923" s="181"/>
      <c r="E923" s="181"/>
      <c r="F923" s="181"/>
    </row>
    <row r="924" spans="1:7" ht="30">
      <c r="A924" s="183" t="s">
        <v>6525</v>
      </c>
      <c r="B924" s="182" t="s">
        <v>6524</v>
      </c>
      <c r="C924" s="179" t="s">
        <v>112</v>
      </c>
      <c r="D924" s="181">
        <v>131.9</v>
      </c>
      <c r="E924" s="181">
        <v>102.71</v>
      </c>
      <c r="F924" s="181">
        <v>234.61</v>
      </c>
      <c r="G924" s="172">
        <v>15</v>
      </c>
    </row>
    <row r="925" spans="1:7">
      <c r="A925" s="183" t="s">
        <v>6523</v>
      </c>
      <c r="B925" s="182" t="s">
        <v>6522</v>
      </c>
      <c r="C925" s="179" t="s">
        <v>112</v>
      </c>
      <c r="D925" s="181">
        <v>173.96</v>
      </c>
      <c r="E925" s="181">
        <v>92.45</v>
      </c>
      <c r="F925" s="181">
        <v>266.41000000000003</v>
      </c>
      <c r="G925" s="172">
        <v>15</v>
      </c>
    </row>
    <row r="926" spans="1:7" ht="30">
      <c r="A926" s="183" t="s">
        <v>6521</v>
      </c>
      <c r="B926" s="182" t="s">
        <v>6520</v>
      </c>
      <c r="C926" s="179" t="s">
        <v>112</v>
      </c>
      <c r="D926" s="181">
        <v>176.95</v>
      </c>
      <c r="E926" s="181">
        <v>102.71</v>
      </c>
      <c r="F926" s="181">
        <v>279.66000000000003</v>
      </c>
      <c r="G926" s="172">
        <v>15</v>
      </c>
    </row>
    <row r="927" spans="1:7">
      <c r="A927" s="183" t="s">
        <v>6519</v>
      </c>
      <c r="B927" s="182" t="s">
        <v>6518</v>
      </c>
      <c r="C927" s="179"/>
      <c r="D927" s="181"/>
      <c r="E927" s="181"/>
      <c r="F927" s="181"/>
    </row>
    <row r="928" spans="1:7">
      <c r="A928" s="183" t="s">
        <v>6517</v>
      </c>
      <c r="B928" s="182" t="s">
        <v>6516</v>
      </c>
      <c r="C928" s="179" t="s">
        <v>118</v>
      </c>
      <c r="D928" s="181">
        <v>57.25</v>
      </c>
      <c r="E928" s="181">
        <v>61.41</v>
      </c>
      <c r="F928" s="181">
        <v>118.66</v>
      </c>
      <c r="G928" s="172">
        <v>15</v>
      </c>
    </row>
    <row r="929" spans="1:7">
      <c r="A929" s="183" t="s">
        <v>6515</v>
      </c>
      <c r="B929" s="182" t="s">
        <v>6514</v>
      </c>
      <c r="C929" s="179" t="s">
        <v>118</v>
      </c>
      <c r="D929" s="181">
        <v>88.55</v>
      </c>
      <c r="E929" s="181">
        <v>72.58</v>
      </c>
      <c r="F929" s="181">
        <v>161.13</v>
      </c>
      <c r="G929" s="172">
        <v>15</v>
      </c>
    </row>
    <row r="930" spans="1:7">
      <c r="A930" s="183" t="s">
        <v>6513</v>
      </c>
      <c r="B930" s="182" t="s">
        <v>6512</v>
      </c>
      <c r="C930" s="179" t="s">
        <v>118</v>
      </c>
      <c r="D930" s="181">
        <v>165.94</v>
      </c>
      <c r="E930" s="181">
        <v>78.16</v>
      </c>
      <c r="F930" s="181">
        <v>244.1</v>
      </c>
      <c r="G930" s="172">
        <v>15</v>
      </c>
    </row>
    <row r="931" spans="1:7">
      <c r="A931" s="183" t="s">
        <v>6511</v>
      </c>
      <c r="B931" s="182" t="s">
        <v>6510</v>
      </c>
      <c r="C931" s="179" t="s">
        <v>118</v>
      </c>
      <c r="D931" s="181">
        <v>44.39</v>
      </c>
      <c r="E931" s="181">
        <v>61.41</v>
      </c>
      <c r="F931" s="181">
        <v>105.8</v>
      </c>
      <c r="G931" s="172">
        <v>15</v>
      </c>
    </row>
    <row r="932" spans="1:7">
      <c r="A932" s="183" t="s">
        <v>6509</v>
      </c>
      <c r="B932" s="182" t="s">
        <v>6508</v>
      </c>
      <c r="C932" s="179" t="s">
        <v>118</v>
      </c>
      <c r="D932" s="181">
        <v>67.91</v>
      </c>
      <c r="E932" s="181">
        <v>72.58</v>
      </c>
      <c r="F932" s="181">
        <v>140.49</v>
      </c>
      <c r="G932" s="172">
        <v>15</v>
      </c>
    </row>
    <row r="933" spans="1:7">
      <c r="A933" s="183" t="s">
        <v>6507</v>
      </c>
      <c r="B933" s="182" t="s">
        <v>6506</v>
      </c>
      <c r="C933" s="179" t="s">
        <v>118</v>
      </c>
      <c r="D933" s="181">
        <v>105.91</v>
      </c>
      <c r="E933" s="181">
        <v>53.03</v>
      </c>
      <c r="F933" s="181">
        <v>158.94</v>
      </c>
      <c r="G933" s="172">
        <v>15</v>
      </c>
    </row>
    <row r="934" spans="1:7">
      <c r="A934" s="183" t="s">
        <v>6505</v>
      </c>
      <c r="B934" s="182" t="s">
        <v>6504</v>
      </c>
      <c r="C934" s="179" t="s">
        <v>108</v>
      </c>
      <c r="D934" s="181">
        <v>15.58</v>
      </c>
      <c r="E934" s="181">
        <v>1.59</v>
      </c>
      <c r="F934" s="181">
        <v>17.170000000000002</v>
      </c>
      <c r="G934" s="172">
        <v>15</v>
      </c>
    </row>
    <row r="935" spans="1:7">
      <c r="A935" s="183" t="s">
        <v>6503</v>
      </c>
      <c r="B935" s="182" t="s">
        <v>6502</v>
      </c>
      <c r="C935" s="179" t="s">
        <v>108</v>
      </c>
      <c r="D935" s="181">
        <v>18.37</v>
      </c>
      <c r="E935" s="181">
        <v>2.27</v>
      </c>
      <c r="F935" s="181">
        <v>20.64</v>
      </c>
      <c r="G935" s="172">
        <v>15</v>
      </c>
    </row>
    <row r="936" spans="1:7">
      <c r="A936" s="183" t="s">
        <v>6501</v>
      </c>
      <c r="B936" s="182" t="s">
        <v>6500</v>
      </c>
      <c r="C936" s="179" t="s">
        <v>108</v>
      </c>
      <c r="D936" s="181">
        <v>20.23</v>
      </c>
      <c r="E936" s="181">
        <v>3.18</v>
      </c>
      <c r="F936" s="181">
        <v>23.41</v>
      </c>
      <c r="G936" s="172">
        <v>15</v>
      </c>
    </row>
    <row r="937" spans="1:7">
      <c r="A937" s="183" t="s">
        <v>6499</v>
      </c>
      <c r="B937" s="182" t="s">
        <v>6498</v>
      </c>
      <c r="C937" s="179"/>
      <c r="D937" s="181"/>
      <c r="E937" s="181"/>
      <c r="F937" s="181"/>
    </row>
    <row r="938" spans="1:7">
      <c r="A938" s="183" t="s">
        <v>6497</v>
      </c>
      <c r="B938" s="182" t="s">
        <v>6496</v>
      </c>
      <c r="C938" s="179" t="s">
        <v>118</v>
      </c>
      <c r="D938" s="181">
        <v>2.57</v>
      </c>
      <c r="E938" s="181">
        <v>20.14</v>
      </c>
      <c r="F938" s="181">
        <v>22.71</v>
      </c>
      <c r="G938" s="172">
        <v>15</v>
      </c>
    </row>
    <row r="939" spans="1:7">
      <c r="A939" s="183" t="s">
        <v>6495</v>
      </c>
      <c r="B939" s="182" t="s">
        <v>6494</v>
      </c>
      <c r="C939" s="179" t="s">
        <v>112</v>
      </c>
      <c r="D939" s="181"/>
      <c r="E939" s="181">
        <v>54.8</v>
      </c>
      <c r="F939" s="181">
        <v>54.8</v>
      </c>
      <c r="G939" s="172">
        <v>15</v>
      </c>
    </row>
    <row r="940" spans="1:7">
      <c r="A940" s="183" t="s">
        <v>6493</v>
      </c>
      <c r="B940" s="182" t="s">
        <v>6492</v>
      </c>
      <c r="C940" s="179" t="s">
        <v>112</v>
      </c>
      <c r="D940" s="181"/>
      <c r="E940" s="181">
        <v>54.8</v>
      </c>
      <c r="F940" s="181">
        <v>54.8</v>
      </c>
      <c r="G940" s="172">
        <v>15</v>
      </c>
    </row>
    <row r="941" spans="1:7" ht="30">
      <c r="A941" s="183" t="s">
        <v>6491</v>
      </c>
      <c r="B941" s="182" t="s">
        <v>6490</v>
      </c>
      <c r="C941" s="179" t="s">
        <v>112</v>
      </c>
      <c r="D941" s="181"/>
      <c r="E941" s="181">
        <v>25.18</v>
      </c>
      <c r="F941" s="181">
        <v>25.18</v>
      </c>
      <c r="G941" s="172">
        <v>15</v>
      </c>
    </row>
    <row r="942" spans="1:7">
      <c r="A942" s="183" t="s">
        <v>6489</v>
      </c>
      <c r="B942" s="182" t="s">
        <v>6488</v>
      </c>
      <c r="C942" s="179" t="s">
        <v>112</v>
      </c>
      <c r="D942" s="181"/>
      <c r="E942" s="181">
        <v>36.53</v>
      </c>
      <c r="F942" s="181">
        <v>36.53</v>
      </c>
      <c r="G942" s="172">
        <v>15</v>
      </c>
    </row>
    <row r="943" spans="1:7" ht="30">
      <c r="A943" s="183" t="s">
        <v>6487</v>
      </c>
      <c r="B943" s="182" t="s">
        <v>6486</v>
      </c>
      <c r="C943" s="179" t="s">
        <v>112</v>
      </c>
      <c r="D943" s="181">
        <v>3.11</v>
      </c>
      <c r="E943" s="181">
        <v>20.14</v>
      </c>
      <c r="F943" s="181">
        <v>23.25</v>
      </c>
      <c r="G943" s="172">
        <v>15</v>
      </c>
    </row>
    <row r="944" spans="1:7" ht="30">
      <c r="A944" s="183" t="s">
        <v>6485</v>
      </c>
      <c r="B944" s="182" t="s">
        <v>6484</v>
      </c>
      <c r="C944" s="179" t="s">
        <v>112</v>
      </c>
      <c r="D944" s="181">
        <v>9.33</v>
      </c>
      <c r="E944" s="181">
        <v>20.14</v>
      </c>
      <c r="F944" s="181">
        <v>29.47</v>
      </c>
      <c r="G944" s="172">
        <v>15</v>
      </c>
    </row>
    <row r="945" spans="1:7">
      <c r="A945" s="183" t="s">
        <v>6483</v>
      </c>
      <c r="B945" s="182" t="s">
        <v>6482</v>
      </c>
      <c r="C945" s="179"/>
      <c r="D945" s="181"/>
      <c r="E945" s="181"/>
      <c r="F945" s="181"/>
    </row>
    <row r="946" spans="1:7">
      <c r="A946" s="183" t="s">
        <v>6481</v>
      </c>
      <c r="B946" s="182" t="s">
        <v>6480</v>
      </c>
      <c r="C946" s="179"/>
      <c r="D946" s="181"/>
      <c r="E946" s="181"/>
      <c r="F946" s="181"/>
    </row>
    <row r="947" spans="1:7">
      <c r="A947" s="183" t="s">
        <v>6479</v>
      </c>
      <c r="B947" s="182" t="s">
        <v>6478</v>
      </c>
      <c r="C947" s="179" t="s">
        <v>111</v>
      </c>
      <c r="D947" s="181">
        <v>1111.77</v>
      </c>
      <c r="E947" s="181">
        <v>358.88</v>
      </c>
      <c r="F947" s="181">
        <v>1470.65</v>
      </c>
      <c r="G947" s="172">
        <v>15</v>
      </c>
    </row>
    <row r="948" spans="1:7">
      <c r="A948" s="183" t="s">
        <v>6477</v>
      </c>
      <c r="B948" s="182" t="s">
        <v>6476</v>
      </c>
      <c r="C948" s="179" t="s">
        <v>111</v>
      </c>
      <c r="D948" s="181">
        <v>484.93</v>
      </c>
      <c r="E948" s="181">
        <v>358.88</v>
      </c>
      <c r="F948" s="181">
        <v>843.81</v>
      </c>
      <c r="G948" s="172">
        <v>15</v>
      </c>
    </row>
    <row r="949" spans="1:7">
      <c r="A949" s="183" t="s">
        <v>6475</v>
      </c>
      <c r="B949" s="182" t="s">
        <v>6474</v>
      </c>
      <c r="C949" s="179" t="s">
        <v>111</v>
      </c>
      <c r="D949" s="181">
        <v>432.76</v>
      </c>
      <c r="E949" s="181">
        <v>358.88</v>
      </c>
      <c r="F949" s="181">
        <v>791.64</v>
      </c>
      <c r="G949" s="172">
        <v>15</v>
      </c>
    </row>
    <row r="950" spans="1:7">
      <c r="A950" s="183" t="s">
        <v>6473</v>
      </c>
      <c r="B950" s="182" t="s">
        <v>6472</v>
      </c>
      <c r="C950" s="179" t="s">
        <v>112</v>
      </c>
      <c r="D950" s="181">
        <v>4.1100000000000003</v>
      </c>
      <c r="E950" s="181">
        <v>27.94</v>
      </c>
      <c r="F950" s="181">
        <v>32.049999999999997</v>
      </c>
      <c r="G950" s="172">
        <v>15</v>
      </c>
    </row>
    <row r="951" spans="1:7" ht="30">
      <c r="A951" s="183" t="s">
        <v>6471</v>
      </c>
      <c r="B951" s="182" t="s">
        <v>6470</v>
      </c>
      <c r="C951" s="179" t="s">
        <v>112</v>
      </c>
      <c r="D951" s="181">
        <v>9.14</v>
      </c>
      <c r="E951" s="181">
        <v>27.45</v>
      </c>
      <c r="F951" s="181">
        <v>36.590000000000003</v>
      </c>
      <c r="G951" s="172">
        <v>15</v>
      </c>
    </row>
    <row r="952" spans="1:7">
      <c r="A952" s="183" t="s">
        <v>6469</v>
      </c>
      <c r="B952" s="182" t="s">
        <v>6468</v>
      </c>
      <c r="C952" s="179" t="s">
        <v>111</v>
      </c>
      <c r="D952" s="181">
        <v>1205.75</v>
      </c>
      <c r="E952" s="181">
        <v>358.88</v>
      </c>
      <c r="F952" s="181">
        <v>1564.63</v>
      </c>
      <c r="G952" s="172">
        <v>15</v>
      </c>
    </row>
    <row r="953" spans="1:7">
      <c r="A953" s="183" t="s">
        <v>6467</v>
      </c>
      <c r="B953" s="182" t="s">
        <v>6466</v>
      </c>
      <c r="C953" s="179"/>
      <c r="D953" s="181"/>
      <c r="E953" s="181"/>
      <c r="F953" s="181"/>
    </row>
    <row r="954" spans="1:7">
      <c r="A954" s="183" t="s">
        <v>6465</v>
      </c>
      <c r="B954" s="182" t="s">
        <v>6464</v>
      </c>
      <c r="C954" s="179" t="s">
        <v>112</v>
      </c>
      <c r="D954" s="181">
        <v>2.42</v>
      </c>
      <c r="E954" s="181">
        <v>5.31</v>
      </c>
      <c r="F954" s="181">
        <v>7.73</v>
      </c>
      <c r="G954" s="172">
        <v>15</v>
      </c>
    </row>
    <row r="955" spans="1:7">
      <c r="A955" s="183" t="s">
        <v>6463</v>
      </c>
      <c r="B955" s="182" t="s">
        <v>6462</v>
      </c>
      <c r="C955" s="179" t="s">
        <v>112</v>
      </c>
      <c r="D955" s="181">
        <v>1.55</v>
      </c>
      <c r="E955" s="181">
        <v>5.31</v>
      </c>
      <c r="F955" s="181">
        <v>6.86</v>
      </c>
      <c r="G955" s="172">
        <v>15</v>
      </c>
    </row>
    <row r="956" spans="1:7">
      <c r="A956" s="183" t="s">
        <v>6461</v>
      </c>
      <c r="B956" s="182" t="s">
        <v>6460</v>
      </c>
      <c r="C956" s="179" t="s">
        <v>112</v>
      </c>
      <c r="D956" s="181">
        <v>7.38</v>
      </c>
      <c r="E956" s="181">
        <v>5.31</v>
      </c>
      <c r="F956" s="181">
        <v>12.69</v>
      </c>
      <c r="G956" s="172">
        <v>15</v>
      </c>
    </row>
    <row r="957" spans="1:7">
      <c r="A957" s="183" t="s">
        <v>6459</v>
      </c>
      <c r="B957" s="182" t="s">
        <v>6458</v>
      </c>
      <c r="C957" s="179" t="s">
        <v>112</v>
      </c>
      <c r="D957" s="181">
        <v>2.48</v>
      </c>
      <c r="E957" s="181">
        <v>7.76</v>
      </c>
      <c r="F957" s="181">
        <v>10.24</v>
      </c>
      <c r="G957" s="172">
        <v>15</v>
      </c>
    </row>
    <row r="958" spans="1:7">
      <c r="A958" s="183" t="s">
        <v>6457</v>
      </c>
      <c r="B958" s="182" t="s">
        <v>6456</v>
      </c>
      <c r="C958" s="179" t="s">
        <v>112</v>
      </c>
      <c r="D958" s="181">
        <v>4.3099999999999996</v>
      </c>
      <c r="E958" s="181">
        <v>8.24</v>
      </c>
      <c r="F958" s="181">
        <v>12.55</v>
      </c>
      <c r="G958" s="172">
        <v>15</v>
      </c>
    </row>
    <row r="959" spans="1:7">
      <c r="A959" s="183" t="s">
        <v>6455</v>
      </c>
      <c r="B959" s="182" t="s">
        <v>6454</v>
      </c>
      <c r="C959" s="179" t="s">
        <v>112</v>
      </c>
      <c r="D959" s="181">
        <v>10.08</v>
      </c>
      <c r="E959" s="181">
        <v>14.61</v>
      </c>
      <c r="F959" s="181">
        <v>24.69</v>
      </c>
      <c r="G959" s="172">
        <v>15</v>
      </c>
    </row>
    <row r="960" spans="1:7">
      <c r="A960" s="183" t="s">
        <v>6453</v>
      </c>
      <c r="B960" s="182" t="s">
        <v>6452</v>
      </c>
      <c r="C960" s="179" t="s">
        <v>112</v>
      </c>
      <c r="D960" s="181">
        <v>10.08</v>
      </c>
      <c r="E960" s="181">
        <v>20.14</v>
      </c>
      <c r="F960" s="181">
        <v>30.22</v>
      </c>
      <c r="G960" s="172">
        <v>15</v>
      </c>
    </row>
    <row r="961" spans="1:7">
      <c r="A961" s="183" t="s">
        <v>6451</v>
      </c>
      <c r="B961" s="182" t="s">
        <v>6450</v>
      </c>
      <c r="C961" s="179" t="s">
        <v>112</v>
      </c>
      <c r="D961" s="181">
        <v>50.15</v>
      </c>
      <c r="E961" s="181">
        <v>12.59</v>
      </c>
      <c r="F961" s="181">
        <v>62.74</v>
      </c>
      <c r="G961" s="172">
        <v>15</v>
      </c>
    </row>
    <row r="962" spans="1:7">
      <c r="A962" s="183" t="s">
        <v>6449</v>
      </c>
      <c r="B962" s="182" t="s">
        <v>6448</v>
      </c>
      <c r="C962" s="179" t="s">
        <v>112</v>
      </c>
      <c r="D962" s="181">
        <v>2.0099999999999998</v>
      </c>
      <c r="E962" s="181">
        <v>12.59</v>
      </c>
      <c r="F962" s="181">
        <v>14.6</v>
      </c>
      <c r="G962" s="172">
        <v>15</v>
      </c>
    </row>
    <row r="963" spans="1:7">
      <c r="A963" s="183" t="s">
        <v>6447</v>
      </c>
      <c r="B963" s="182" t="s">
        <v>6446</v>
      </c>
      <c r="C963" s="179" t="s">
        <v>112</v>
      </c>
      <c r="D963" s="181">
        <v>9.9700000000000006</v>
      </c>
      <c r="E963" s="181">
        <v>32.729999999999997</v>
      </c>
      <c r="F963" s="181">
        <v>42.7</v>
      </c>
      <c r="G963" s="172">
        <v>15</v>
      </c>
    </row>
    <row r="964" spans="1:7">
      <c r="A964" s="183" t="s">
        <v>6445</v>
      </c>
      <c r="B964" s="182" t="s">
        <v>6444</v>
      </c>
      <c r="C964" s="179"/>
      <c r="D964" s="181"/>
      <c r="E964" s="181"/>
      <c r="F964" s="181"/>
    </row>
    <row r="965" spans="1:7">
      <c r="A965" s="183" t="s">
        <v>6443</v>
      </c>
      <c r="B965" s="182" t="s">
        <v>6442</v>
      </c>
      <c r="C965" s="179" t="s">
        <v>112</v>
      </c>
      <c r="D965" s="181">
        <v>9.6999999999999993</v>
      </c>
      <c r="E965" s="181">
        <v>27.69</v>
      </c>
      <c r="F965" s="181">
        <v>37.39</v>
      </c>
      <c r="G965" s="172">
        <v>15</v>
      </c>
    </row>
    <row r="966" spans="1:7">
      <c r="A966" s="183" t="s">
        <v>6441</v>
      </c>
      <c r="B966" s="182" t="s">
        <v>6440</v>
      </c>
      <c r="C966" s="179" t="s">
        <v>112</v>
      </c>
      <c r="D966" s="181">
        <v>10.35</v>
      </c>
      <c r="E966" s="181">
        <v>32.729999999999997</v>
      </c>
      <c r="F966" s="181">
        <v>43.08</v>
      </c>
      <c r="G966" s="172">
        <v>15</v>
      </c>
    </row>
    <row r="967" spans="1:7">
      <c r="A967" s="183" t="s">
        <v>6439</v>
      </c>
      <c r="B967" s="182" t="s">
        <v>6438</v>
      </c>
      <c r="C967" s="179" t="s">
        <v>112</v>
      </c>
      <c r="D967" s="181">
        <v>30.17</v>
      </c>
      <c r="E967" s="181">
        <v>32.729999999999997</v>
      </c>
      <c r="F967" s="181">
        <v>62.9</v>
      </c>
      <c r="G967" s="172">
        <v>15</v>
      </c>
    </row>
    <row r="968" spans="1:7">
      <c r="A968" s="183" t="s">
        <v>6437</v>
      </c>
      <c r="B968" s="182" t="s">
        <v>6436</v>
      </c>
      <c r="C968" s="179" t="s">
        <v>112</v>
      </c>
      <c r="D968" s="181">
        <v>9.6999999999999993</v>
      </c>
      <c r="E968" s="181">
        <v>20.14</v>
      </c>
      <c r="F968" s="181">
        <v>29.84</v>
      </c>
      <c r="G968" s="172">
        <v>15</v>
      </c>
    </row>
    <row r="969" spans="1:7">
      <c r="A969" s="183" t="s">
        <v>6435</v>
      </c>
      <c r="B969" s="182" t="s">
        <v>6434</v>
      </c>
      <c r="C969" s="179" t="s">
        <v>112</v>
      </c>
      <c r="D969" s="181">
        <v>9.6999999999999993</v>
      </c>
      <c r="E969" s="181">
        <v>35.25</v>
      </c>
      <c r="F969" s="181">
        <v>44.95</v>
      </c>
      <c r="G969" s="172">
        <v>15</v>
      </c>
    </row>
    <row r="970" spans="1:7">
      <c r="A970" s="183" t="s">
        <v>6433</v>
      </c>
      <c r="B970" s="182" t="s">
        <v>6432</v>
      </c>
      <c r="C970" s="179" t="s">
        <v>118</v>
      </c>
      <c r="D970" s="181">
        <v>6.97</v>
      </c>
      <c r="E970" s="181">
        <v>57.02</v>
      </c>
      <c r="F970" s="181">
        <v>63.99</v>
      </c>
      <c r="G970" s="172">
        <v>15</v>
      </c>
    </row>
    <row r="971" spans="1:7" ht="30">
      <c r="A971" s="183" t="s">
        <v>6431</v>
      </c>
      <c r="B971" s="182" t="s">
        <v>6430</v>
      </c>
      <c r="C971" s="179" t="s">
        <v>118</v>
      </c>
      <c r="D971" s="181">
        <v>1.19</v>
      </c>
      <c r="E971" s="181">
        <v>26.54</v>
      </c>
      <c r="F971" s="181">
        <v>27.73</v>
      </c>
      <c r="G971" s="172">
        <v>15</v>
      </c>
    </row>
    <row r="972" spans="1:7" ht="30">
      <c r="A972" s="183" t="s">
        <v>6429</v>
      </c>
      <c r="B972" s="182" t="s">
        <v>6428</v>
      </c>
      <c r="C972" s="179" t="s">
        <v>118</v>
      </c>
      <c r="D972" s="181">
        <v>1.37</v>
      </c>
      <c r="E972" s="181">
        <v>26.54</v>
      </c>
      <c r="F972" s="181">
        <v>27.91</v>
      </c>
      <c r="G972" s="172">
        <v>15</v>
      </c>
    </row>
    <row r="973" spans="1:7" ht="30">
      <c r="A973" s="183" t="s">
        <v>6427</v>
      </c>
      <c r="B973" s="182" t="s">
        <v>6426</v>
      </c>
      <c r="C973" s="179" t="s">
        <v>118</v>
      </c>
      <c r="D973" s="181">
        <v>1.63</v>
      </c>
      <c r="E973" s="181">
        <v>26.54</v>
      </c>
      <c r="F973" s="181">
        <v>28.17</v>
      </c>
      <c r="G973" s="172">
        <v>15</v>
      </c>
    </row>
    <row r="974" spans="1:7" ht="30">
      <c r="A974" s="183" t="s">
        <v>6425</v>
      </c>
      <c r="B974" s="182" t="s">
        <v>6424</v>
      </c>
      <c r="C974" s="179" t="s">
        <v>118</v>
      </c>
      <c r="D974" s="181">
        <v>2.12</v>
      </c>
      <c r="E974" s="181">
        <v>26.54</v>
      </c>
      <c r="F974" s="181">
        <v>28.66</v>
      </c>
      <c r="G974" s="172">
        <v>15</v>
      </c>
    </row>
    <row r="975" spans="1:7">
      <c r="A975" s="183" t="s">
        <v>6423</v>
      </c>
      <c r="B975" s="182" t="s">
        <v>6422</v>
      </c>
      <c r="C975" s="179"/>
      <c r="D975" s="181"/>
      <c r="E975" s="181"/>
      <c r="F975" s="181"/>
    </row>
    <row r="976" spans="1:7">
      <c r="A976" s="183" t="s">
        <v>6421</v>
      </c>
      <c r="B976" s="182" t="s">
        <v>6420</v>
      </c>
      <c r="C976" s="179" t="s">
        <v>112</v>
      </c>
      <c r="D976" s="181">
        <v>5.0999999999999996</v>
      </c>
      <c r="E976" s="181">
        <v>16.739999999999998</v>
      </c>
      <c r="F976" s="181">
        <v>21.84</v>
      </c>
      <c r="G976" s="172">
        <v>15</v>
      </c>
    </row>
    <row r="977" spans="1:7">
      <c r="A977" s="183" t="s">
        <v>6419</v>
      </c>
      <c r="B977" s="182" t="s">
        <v>6418</v>
      </c>
      <c r="C977" s="179" t="s">
        <v>112</v>
      </c>
      <c r="D977" s="181">
        <v>7.14</v>
      </c>
      <c r="E977" s="181">
        <v>16.739999999999998</v>
      </c>
      <c r="F977" s="181">
        <v>23.88</v>
      </c>
      <c r="G977" s="172">
        <v>15</v>
      </c>
    </row>
    <row r="978" spans="1:7">
      <c r="A978" s="183" t="s">
        <v>6417</v>
      </c>
      <c r="B978" s="182" t="s">
        <v>6416</v>
      </c>
      <c r="C978" s="179"/>
      <c r="D978" s="181"/>
      <c r="E978" s="181"/>
      <c r="F978" s="181"/>
    </row>
    <row r="979" spans="1:7">
      <c r="A979" s="183" t="s">
        <v>6415</v>
      </c>
      <c r="B979" s="182" t="s">
        <v>6414</v>
      </c>
      <c r="C979" s="179" t="s">
        <v>111</v>
      </c>
      <c r="D979" s="181">
        <v>489.74</v>
      </c>
      <c r="E979" s="181">
        <v>483.26</v>
      </c>
      <c r="F979" s="181">
        <v>973</v>
      </c>
      <c r="G979" s="172">
        <v>15</v>
      </c>
    </row>
    <row r="980" spans="1:7" ht="30">
      <c r="A980" s="183" t="s">
        <v>6413</v>
      </c>
      <c r="B980" s="182" t="s">
        <v>6412</v>
      </c>
      <c r="C980" s="179" t="s">
        <v>111</v>
      </c>
      <c r="D980" s="181">
        <v>566.23</v>
      </c>
      <c r="E980" s="181">
        <v>483.26</v>
      </c>
      <c r="F980" s="181">
        <v>1049.49</v>
      </c>
      <c r="G980" s="172">
        <v>15</v>
      </c>
    </row>
    <row r="981" spans="1:7" ht="30">
      <c r="A981" s="183" t="s">
        <v>6411</v>
      </c>
      <c r="B981" s="182" t="s">
        <v>6410</v>
      </c>
      <c r="C981" s="179" t="s">
        <v>111</v>
      </c>
      <c r="D981" s="181">
        <v>605.57000000000005</v>
      </c>
      <c r="E981" s="181">
        <v>483.26</v>
      </c>
      <c r="F981" s="181">
        <v>1088.83</v>
      </c>
      <c r="G981" s="172">
        <v>15</v>
      </c>
    </row>
    <row r="982" spans="1:7">
      <c r="A982" s="183" t="s">
        <v>6409</v>
      </c>
      <c r="B982" s="182" t="s">
        <v>6408</v>
      </c>
      <c r="C982" s="179" t="s">
        <v>118</v>
      </c>
      <c r="D982" s="181">
        <v>27.17</v>
      </c>
      <c r="E982" s="181">
        <v>56.16</v>
      </c>
      <c r="F982" s="181">
        <v>83.33</v>
      </c>
      <c r="G982" s="172">
        <v>15</v>
      </c>
    </row>
    <row r="983" spans="1:7">
      <c r="A983" s="183" t="s">
        <v>6407</v>
      </c>
      <c r="B983" s="182" t="s">
        <v>6406</v>
      </c>
      <c r="C983" s="179" t="s">
        <v>118</v>
      </c>
      <c r="D983" s="181">
        <v>14.45</v>
      </c>
      <c r="E983" s="181">
        <v>76.45</v>
      </c>
      <c r="F983" s="181">
        <v>90.9</v>
      </c>
      <c r="G983" s="172">
        <v>15</v>
      </c>
    </row>
    <row r="984" spans="1:7">
      <c r="A984" s="183" t="s">
        <v>6405</v>
      </c>
      <c r="B984" s="182" t="s">
        <v>6404</v>
      </c>
      <c r="C984" s="179"/>
      <c r="D984" s="181"/>
      <c r="E984" s="181"/>
      <c r="F984" s="181"/>
    </row>
    <row r="985" spans="1:7">
      <c r="A985" s="183" t="s">
        <v>6403</v>
      </c>
      <c r="B985" s="182" t="s">
        <v>6402</v>
      </c>
      <c r="C985" s="179" t="s">
        <v>112</v>
      </c>
      <c r="D985" s="181">
        <v>98.3</v>
      </c>
      <c r="E985" s="181">
        <v>9.08</v>
      </c>
      <c r="F985" s="181">
        <v>107.38</v>
      </c>
      <c r="G985" s="172">
        <v>15</v>
      </c>
    </row>
    <row r="986" spans="1:7">
      <c r="A986" s="183" t="s">
        <v>6401</v>
      </c>
      <c r="B986" s="182" t="s">
        <v>6400</v>
      </c>
      <c r="C986" s="179" t="s">
        <v>118</v>
      </c>
      <c r="D986" s="181">
        <v>58.61</v>
      </c>
      <c r="E986" s="181">
        <v>2.27</v>
      </c>
      <c r="F986" s="181">
        <v>60.88</v>
      </c>
      <c r="G986" s="172">
        <v>15</v>
      </c>
    </row>
    <row r="987" spans="1:7">
      <c r="A987" s="183" t="s">
        <v>6399</v>
      </c>
      <c r="B987" s="182" t="s">
        <v>6398</v>
      </c>
      <c r="C987" s="179" t="s">
        <v>118</v>
      </c>
      <c r="D987" s="181">
        <v>97.85</v>
      </c>
      <c r="E987" s="181">
        <v>2.73</v>
      </c>
      <c r="F987" s="181">
        <v>100.58</v>
      </c>
      <c r="G987" s="172">
        <v>15</v>
      </c>
    </row>
    <row r="988" spans="1:7">
      <c r="A988" s="183" t="s">
        <v>6397</v>
      </c>
      <c r="B988" s="182" t="s">
        <v>6396</v>
      </c>
      <c r="C988" s="179" t="s">
        <v>118</v>
      </c>
      <c r="D988" s="181">
        <v>54.23</v>
      </c>
      <c r="E988" s="181">
        <v>4.54</v>
      </c>
      <c r="F988" s="181">
        <v>58.77</v>
      </c>
      <c r="G988" s="172">
        <v>15</v>
      </c>
    </row>
    <row r="989" spans="1:7" ht="30">
      <c r="A989" s="183" t="s">
        <v>6395</v>
      </c>
      <c r="B989" s="182" t="s">
        <v>6394</v>
      </c>
      <c r="C989" s="179" t="s">
        <v>118</v>
      </c>
      <c r="D989" s="181">
        <v>128.11000000000001</v>
      </c>
      <c r="E989" s="181">
        <v>0.55000000000000004</v>
      </c>
      <c r="F989" s="181">
        <v>128.66</v>
      </c>
      <c r="G989" s="172">
        <v>15</v>
      </c>
    </row>
    <row r="990" spans="1:7">
      <c r="A990" s="183" t="s">
        <v>6393</v>
      </c>
      <c r="B990" s="182" t="s">
        <v>6392</v>
      </c>
      <c r="C990" s="179" t="s">
        <v>112</v>
      </c>
      <c r="D990" s="181">
        <v>267.81</v>
      </c>
      <c r="E990" s="181">
        <v>5.45</v>
      </c>
      <c r="F990" s="181">
        <v>273.26</v>
      </c>
      <c r="G990" s="172">
        <v>15</v>
      </c>
    </row>
    <row r="991" spans="1:7">
      <c r="A991" s="183" t="s">
        <v>6391</v>
      </c>
      <c r="B991" s="182" t="s">
        <v>6390</v>
      </c>
      <c r="C991" s="179"/>
      <c r="D991" s="181"/>
      <c r="E991" s="181"/>
      <c r="F991" s="181"/>
    </row>
    <row r="992" spans="1:7">
      <c r="A992" s="183" t="s">
        <v>6389</v>
      </c>
      <c r="B992" s="182" t="s">
        <v>6388</v>
      </c>
      <c r="C992" s="179" t="s">
        <v>112</v>
      </c>
      <c r="D992" s="181">
        <v>99.15</v>
      </c>
      <c r="E992" s="181">
        <v>9.08</v>
      </c>
      <c r="F992" s="181">
        <v>108.23</v>
      </c>
      <c r="G992" s="172">
        <v>15</v>
      </c>
    </row>
    <row r="993" spans="1:7">
      <c r="A993" s="183" t="s">
        <v>6387</v>
      </c>
      <c r="B993" s="182" t="s">
        <v>6386</v>
      </c>
      <c r="C993" s="179" t="s">
        <v>118</v>
      </c>
      <c r="D993" s="181">
        <v>44.62</v>
      </c>
      <c r="E993" s="181">
        <v>2.27</v>
      </c>
      <c r="F993" s="181">
        <v>46.89</v>
      </c>
      <c r="G993" s="172">
        <v>15</v>
      </c>
    </row>
    <row r="994" spans="1:7">
      <c r="A994" s="183" t="s">
        <v>6385</v>
      </c>
      <c r="B994" s="182" t="s">
        <v>6384</v>
      </c>
      <c r="C994" s="179" t="s">
        <v>118</v>
      </c>
      <c r="D994" s="181">
        <v>104.79</v>
      </c>
      <c r="E994" s="181">
        <v>2.73</v>
      </c>
      <c r="F994" s="181">
        <v>107.52</v>
      </c>
      <c r="G994" s="172">
        <v>15</v>
      </c>
    </row>
    <row r="995" spans="1:7">
      <c r="A995" s="183" t="s">
        <v>6383</v>
      </c>
      <c r="B995" s="182" t="s">
        <v>6382</v>
      </c>
      <c r="C995" s="179" t="s">
        <v>118</v>
      </c>
      <c r="D995" s="181">
        <v>97.42</v>
      </c>
      <c r="E995" s="181">
        <v>2.73</v>
      </c>
      <c r="F995" s="181">
        <v>100.15</v>
      </c>
      <c r="G995" s="172">
        <v>15</v>
      </c>
    </row>
    <row r="996" spans="1:7" ht="30">
      <c r="A996" s="183" t="s">
        <v>6381</v>
      </c>
      <c r="B996" s="182" t="s">
        <v>6380</v>
      </c>
      <c r="C996" s="179" t="s">
        <v>118</v>
      </c>
      <c r="D996" s="181">
        <v>47.25</v>
      </c>
      <c r="E996" s="181">
        <v>4.54</v>
      </c>
      <c r="F996" s="181">
        <v>51.79</v>
      </c>
      <c r="G996" s="172">
        <v>15</v>
      </c>
    </row>
    <row r="997" spans="1:7">
      <c r="A997" s="183" t="s">
        <v>6379</v>
      </c>
      <c r="B997" s="182" t="s">
        <v>6378</v>
      </c>
      <c r="C997" s="179" t="s">
        <v>118</v>
      </c>
      <c r="D997" s="181">
        <v>100.92</v>
      </c>
      <c r="E997" s="181"/>
      <c r="F997" s="181">
        <v>100.92</v>
      </c>
      <c r="G997" s="172">
        <v>15</v>
      </c>
    </row>
    <row r="998" spans="1:7">
      <c r="A998" s="183" t="s">
        <v>6377</v>
      </c>
      <c r="B998" s="182" t="s">
        <v>6376</v>
      </c>
      <c r="C998" s="179" t="s">
        <v>112</v>
      </c>
      <c r="D998" s="181">
        <v>156.66999999999999</v>
      </c>
      <c r="E998" s="181"/>
      <c r="F998" s="181">
        <v>156.66999999999999</v>
      </c>
      <c r="G998" s="172">
        <v>15</v>
      </c>
    </row>
    <row r="999" spans="1:7" ht="30">
      <c r="A999" s="183" t="s">
        <v>6375</v>
      </c>
      <c r="B999" s="182" t="s">
        <v>194</v>
      </c>
      <c r="C999" s="179" t="s">
        <v>193</v>
      </c>
      <c r="D999" s="181">
        <v>1924.5</v>
      </c>
      <c r="E999" s="181"/>
      <c r="F999" s="181">
        <v>1924.5</v>
      </c>
      <c r="G999" s="172">
        <v>15</v>
      </c>
    </row>
    <row r="1000" spans="1:7">
      <c r="A1000" s="183" t="s">
        <v>6374</v>
      </c>
      <c r="B1000" s="182" t="s">
        <v>6373</v>
      </c>
      <c r="C1000" s="179"/>
      <c r="D1000" s="181"/>
      <c r="E1000" s="181"/>
      <c r="F1000" s="181"/>
    </row>
    <row r="1001" spans="1:7">
      <c r="A1001" s="183" t="s">
        <v>6372</v>
      </c>
      <c r="B1001" s="182" t="s">
        <v>6371</v>
      </c>
      <c r="C1001" s="179" t="s">
        <v>112</v>
      </c>
      <c r="D1001" s="181">
        <v>34.86</v>
      </c>
      <c r="E1001" s="181">
        <v>63.83</v>
      </c>
      <c r="F1001" s="181">
        <v>98.69</v>
      </c>
      <c r="G1001" s="172">
        <v>15</v>
      </c>
    </row>
    <row r="1002" spans="1:7" ht="30">
      <c r="A1002" s="183" t="s">
        <v>6370</v>
      </c>
      <c r="B1002" s="182" t="s">
        <v>6369</v>
      </c>
      <c r="C1002" s="179" t="s">
        <v>118</v>
      </c>
      <c r="D1002" s="181">
        <v>82.21</v>
      </c>
      <c r="E1002" s="181">
        <v>22.71</v>
      </c>
      <c r="F1002" s="181">
        <v>104.92</v>
      </c>
      <c r="G1002" s="172">
        <v>15</v>
      </c>
    </row>
    <row r="1003" spans="1:7" ht="30">
      <c r="A1003" s="183" t="s">
        <v>6368</v>
      </c>
      <c r="B1003" s="182" t="s">
        <v>6367</v>
      </c>
      <c r="C1003" s="179" t="s">
        <v>118</v>
      </c>
      <c r="D1003" s="181">
        <v>10.81</v>
      </c>
      <c r="E1003" s="181"/>
      <c r="F1003" s="181">
        <v>10.81</v>
      </c>
      <c r="G1003" s="172">
        <v>15</v>
      </c>
    </row>
    <row r="1004" spans="1:7">
      <c r="A1004" s="183" t="s">
        <v>6366</v>
      </c>
      <c r="B1004" s="182" t="s">
        <v>6365</v>
      </c>
      <c r="C1004" s="179" t="s">
        <v>112</v>
      </c>
      <c r="D1004" s="181">
        <v>198.51</v>
      </c>
      <c r="E1004" s="181">
        <v>22.71</v>
      </c>
      <c r="F1004" s="181">
        <v>221.22</v>
      </c>
      <c r="G1004" s="172">
        <v>15</v>
      </c>
    </row>
    <row r="1005" spans="1:7" ht="30">
      <c r="A1005" s="183" t="s">
        <v>6364</v>
      </c>
      <c r="B1005" s="182" t="s">
        <v>6363</v>
      </c>
      <c r="C1005" s="179" t="s">
        <v>112</v>
      </c>
      <c r="D1005" s="181">
        <v>14.74</v>
      </c>
      <c r="E1005" s="181">
        <v>25.04</v>
      </c>
      <c r="F1005" s="181">
        <v>39.78</v>
      </c>
      <c r="G1005" s="172">
        <v>15</v>
      </c>
    </row>
    <row r="1006" spans="1:7">
      <c r="A1006" s="183" t="s">
        <v>6362</v>
      </c>
      <c r="B1006" s="182" t="s">
        <v>6361</v>
      </c>
      <c r="C1006" s="179"/>
      <c r="D1006" s="181"/>
      <c r="E1006" s="181"/>
      <c r="F1006" s="181"/>
    </row>
    <row r="1007" spans="1:7">
      <c r="A1007" s="183" t="s">
        <v>6360</v>
      </c>
      <c r="B1007" s="182" t="s">
        <v>6359</v>
      </c>
      <c r="C1007" s="179" t="s">
        <v>112</v>
      </c>
      <c r="D1007" s="181">
        <v>56.13</v>
      </c>
      <c r="E1007" s="181"/>
      <c r="F1007" s="181">
        <v>56.13</v>
      </c>
      <c r="G1007" s="172">
        <v>15</v>
      </c>
    </row>
    <row r="1008" spans="1:7" ht="30">
      <c r="A1008" s="183" t="s">
        <v>6358</v>
      </c>
      <c r="B1008" s="182" t="s">
        <v>6357</v>
      </c>
      <c r="C1008" s="179" t="s">
        <v>112</v>
      </c>
      <c r="D1008" s="181">
        <v>49.47</v>
      </c>
      <c r="E1008" s="181"/>
      <c r="F1008" s="181">
        <v>49.47</v>
      </c>
      <c r="G1008" s="172">
        <v>15</v>
      </c>
    </row>
    <row r="1009" spans="1:7" ht="30">
      <c r="A1009" s="183" t="s">
        <v>6356</v>
      </c>
      <c r="B1009" s="182" t="s">
        <v>6355</v>
      </c>
      <c r="C1009" s="179" t="s">
        <v>118</v>
      </c>
      <c r="D1009" s="181">
        <v>57.86</v>
      </c>
      <c r="E1009" s="181"/>
      <c r="F1009" s="181">
        <v>57.86</v>
      </c>
      <c r="G1009" s="172">
        <v>15</v>
      </c>
    </row>
    <row r="1010" spans="1:7">
      <c r="A1010" s="183" t="s">
        <v>6354</v>
      </c>
      <c r="B1010" s="182" t="s">
        <v>6353</v>
      </c>
      <c r="C1010" s="179" t="s">
        <v>118</v>
      </c>
      <c r="D1010" s="181">
        <v>57.82</v>
      </c>
      <c r="E1010" s="181"/>
      <c r="F1010" s="181">
        <v>57.82</v>
      </c>
      <c r="G1010" s="172">
        <v>15</v>
      </c>
    </row>
    <row r="1011" spans="1:7" ht="30">
      <c r="A1011" s="183" t="s">
        <v>6352</v>
      </c>
      <c r="B1011" s="182" t="s">
        <v>6351</v>
      </c>
      <c r="C1011" s="179" t="s">
        <v>118</v>
      </c>
      <c r="D1011" s="181"/>
      <c r="E1011" s="181">
        <v>50.35</v>
      </c>
      <c r="F1011" s="181">
        <v>50.35</v>
      </c>
      <c r="G1011" s="172">
        <v>15</v>
      </c>
    </row>
    <row r="1012" spans="1:7">
      <c r="A1012" s="183" t="s">
        <v>6350</v>
      </c>
      <c r="B1012" s="182" t="s">
        <v>6349</v>
      </c>
      <c r="C1012" s="179" t="s">
        <v>112</v>
      </c>
      <c r="D1012" s="181">
        <v>11.57</v>
      </c>
      <c r="E1012" s="181">
        <v>25.64</v>
      </c>
      <c r="F1012" s="181">
        <v>37.21</v>
      </c>
      <c r="G1012" s="172">
        <v>15</v>
      </c>
    </row>
    <row r="1013" spans="1:7">
      <c r="A1013" s="183" t="s">
        <v>6348</v>
      </c>
      <c r="B1013" s="182" t="s">
        <v>6347</v>
      </c>
      <c r="C1013" s="179" t="s">
        <v>112</v>
      </c>
      <c r="D1013" s="181">
        <v>26.18</v>
      </c>
      <c r="E1013" s="181">
        <v>25.64</v>
      </c>
      <c r="F1013" s="181">
        <v>51.82</v>
      </c>
      <c r="G1013" s="172">
        <v>15</v>
      </c>
    </row>
    <row r="1014" spans="1:7">
      <c r="A1014" s="183" t="s">
        <v>6346</v>
      </c>
      <c r="B1014" s="182" t="s">
        <v>6345</v>
      </c>
      <c r="C1014" s="179" t="s">
        <v>118</v>
      </c>
      <c r="D1014" s="181">
        <v>6.17</v>
      </c>
      <c r="E1014" s="181">
        <v>13.38</v>
      </c>
      <c r="F1014" s="181">
        <v>19.55</v>
      </c>
      <c r="G1014" s="172">
        <v>15</v>
      </c>
    </row>
    <row r="1015" spans="1:7">
      <c r="A1015" s="183" t="s">
        <v>6344</v>
      </c>
      <c r="B1015" s="182" t="s">
        <v>6343</v>
      </c>
      <c r="C1015" s="179" t="s">
        <v>118</v>
      </c>
      <c r="D1015" s="181">
        <v>13.96</v>
      </c>
      <c r="E1015" s="181">
        <v>13.38</v>
      </c>
      <c r="F1015" s="181">
        <v>27.34</v>
      </c>
      <c r="G1015" s="172">
        <v>15</v>
      </c>
    </row>
    <row r="1016" spans="1:7">
      <c r="A1016" s="183" t="s">
        <v>6342</v>
      </c>
      <c r="B1016" s="182" t="s">
        <v>6341</v>
      </c>
      <c r="C1016" s="179"/>
      <c r="D1016" s="181"/>
      <c r="E1016" s="181"/>
      <c r="F1016" s="181"/>
    </row>
    <row r="1017" spans="1:7">
      <c r="A1017" s="183" t="s">
        <v>6340</v>
      </c>
      <c r="B1017" s="182" t="s">
        <v>6339</v>
      </c>
      <c r="C1017" s="179"/>
      <c r="D1017" s="181"/>
      <c r="E1017" s="181"/>
      <c r="F1017" s="181"/>
    </row>
    <row r="1018" spans="1:7" ht="30">
      <c r="A1018" s="183" t="s">
        <v>6338</v>
      </c>
      <c r="B1018" s="182" t="s">
        <v>6337</v>
      </c>
      <c r="C1018" s="179" t="s">
        <v>112</v>
      </c>
      <c r="D1018" s="181">
        <v>58.83</v>
      </c>
      <c r="E1018" s="181">
        <v>14.49</v>
      </c>
      <c r="F1018" s="181">
        <v>73.319999999999993</v>
      </c>
      <c r="G1018" s="172">
        <v>15</v>
      </c>
    </row>
    <row r="1019" spans="1:7">
      <c r="A1019" s="183" t="s">
        <v>6336</v>
      </c>
      <c r="B1019" s="182" t="s">
        <v>6335</v>
      </c>
      <c r="C1019" s="179"/>
      <c r="D1019" s="181"/>
      <c r="E1019" s="181"/>
      <c r="F1019" s="181"/>
    </row>
    <row r="1020" spans="1:7" ht="45">
      <c r="A1020" s="183" t="s">
        <v>6334</v>
      </c>
      <c r="B1020" s="182" t="s">
        <v>6333</v>
      </c>
      <c r="C1020" s="179" t="s">
        <v>112</v>
      </c>
      <c r="D1020" s="181">
        <v>34.07</v>
      </c>
      <c r="E1020" s="181">
        <v>17.16</v>
      </c>
      <c r="F1020" s="181">
        <v>51.23</v>
      </c>
      <c r="G1020" s="172">
        <v>15</v>
      </c>
    </row>
    <row r="1021" spans="1:7" ht="45">
      <c r="A1021" s="183" t="s">
        <v>6332</v>
      </c>
      <c r="B1021" s="182" t="s">
        <v>6331</v>
      </c>
      <c r="C1021" s="179" t="s">
        <v>118</v>
      </c>
      <c r="D1021" s="181">
        <v>5.61</v>
      </c>
      <c r="E1021" s="181">
        <v>1.37</v>
      </c>
      <c r="F1021" s="181">
        <v>6.98</v>
      </c>
      <c r="G1021" s="172">
        <v>15</v>
      </c>
    </row>
    <row r="1022" spans="1:7" ht="60">
      <c r="A1022" s="183" t="s">
        <v>6330</v>
      </c>
      <c r="B1022" s="182" t="s">
        <v>6329</v>
      </c>
      <c r="C1022" s="179" t="s">
        <v>112</v>
      </c>
      <c r="D1022" s="181">
        <v>116.07</v>
      </c>
      <c r="E1022" s="181">
        <v>17.16</v>
      </c>
      <c r="F1022" s="181">
        <v>133.22999999999999</v>
      </c>
      <c r="G1022" s="172">
        <v>15</v>
      </c>
    </row>
    <row r="1023" spans="1:7" ht="60">
      <c r="A1023" s="183" t="s">
        <v>6328</v>
      </c>
      <c r="B1023" s="182" t="s">
        <v>6327</v>
      </c>
      <c r="C1023" s="179" t="s">
        <v>118</v>
      </c>
      <c r="D1023" s="181">
        <v>19.399999999999999</v>
      </c>
      <c r="E1023" s="181">
        <v>1.37</v>
      </c>
      <c r="F1023" s="181">
        <v>20.77</v>
      </c>
      <c r="G1023" s="172">
        <v>15</v>
      </c>
    </row>
    <row r="1024" spans="1:7" ht="45">
      <c r="A1024" s="183" t="s">
        <v>6326</v>
      </c>
      <c r="B1024" s="182" t="s">
        <v>6325</v>
      </c>
      <c r="C1024" s="179" t="s">
        <v>112</v>
      </c>
      <c r="D1024" s="181">
        <v>40.380000000000003</v>
      </c>
      <c r="E1024" s="181">
        <v>17.16</v>
      </c>
      <c r="F1024" s="181">
        <v>57.54</v>
      </c>
      <c r="G1024" s="172">
        <v>15</v>
      </c>
    </row>
    <row r="1025" spans="1:7" ht="45">
      <c r="A1025" s="183" t="s">
        <v>6324</v>
      </c>
      <c r="B1025" s="182" t="s">
        <v>6323</v>
      </c>
      <c r="C1025" s="179" t="s">
        <v>118</v>
      </c>
      <c r="D1025" s="181">
        <v>6.47</v>
      </c>
      <c r="E1025" s="181">
        <v>1.37</v>
      </c>
      <c r="F1025" s="181">
        <v>7.84</v>
      </c>
      <c r="G1025" s="172">
        <v>15</v>
      </c>
    </row>
    <row r="1026" spans="1:7" ht="45">
      <c r="A1026" s="183" t="s">
        <v>6322</v>
      </c>
      <c r="B1026" s="182" t="s">
        <v>6321</v>
      </c>
      <c r="C1026" s="179" t="s">
        <v>112</v>
      </c>
      <c r="D1026" s="181">
        <v>35.380000000000003</v>
      </c>
      <c r="E1026" s="181">
        <v>17.16</v>
      </c>
      <c r="F1026" s="181">
        <v>52.54</v>
      </c>
      <c r="G1026" s="172">
        <v>15</v>
      </c>
    </row>
    <row r="1027" spans="1:7" ht="60">
      <c r="A1027" s="183" t="s">
        <v>6320</v>
      </c>
      <c r="B1027" s="182" t="s">
        <v>6319</v>
      </c>
      <c r="C1027" s="179" t="s">
        <v>118</v>
      </c>
      <c r="D1027" s="181">
        <v>5.61</v>
      </c>
      <c r="E1027" s="181">
        <v>1.37</v>
      </c>
      <c r="F1027" s="181">
        <v>6.98</v>
      </c>
      <c r="G1027" s="172">
        <v>15</v>
      </c>
    </row>
    <row r="1028" spans="1:7" ht="30">
      <c r="A1028" s="183" t="s">
        <v>6318</v>
      </c>
      <c r="B1028" s="182" t="s">
        <v>6317</v>
      </c>
      <c r="C1028" s="179" t="s">
        <v>112</v>
      </c>
      <c r="D1028" s="181">
        <v>12.37</v>
      </c>
      <c r="E1028" s="181">
        <v>72.12</v>
      </c>
      <c r="F1028" s="181">
        <v>84.49</v>
      </c>
      <c r="G1028" s="172">
        <v>15</v>
      </c>
    </row>
    <row r="1029" spans="1:7" ht="30">
      <c r="A1029" s="183" t="s">
        <v>6316</v>
      </c>
      <c r="B1029" s="182" t="s">
        <v>6315</v>
      </c>
      <c r="C1029" s="179" t="s">
        <v>112</v>
      </c>
      <c r="D1029" s="181">
        <v>1.18</v>
      </c>
      <c r="E1029" s="181">
        <v>11.45</v>
      </c>
      <c r="F1029" s="181">
        <v>12.63</v>
      </c>
      <c r="G1029" s="172">
        <v>15</v>
      </c>
    </row>
    <row r="1030" spans="1:7" ht="30">
      <c r="A1030" s="183" t="s">
        <v>6314</v>
      </c>
      <c r="B1030" s="182" t="s">
        <v>6313</v>
      </c>
      <c r="C1030" s="179" t="s">
        <v>112</v>
      </c>
      <c r="D1030" s="181">
        <v>2.96</v>
      </c>
      <c r="E1030" s="181">
        <v>11.45</v>
      </c>
      <c r="F1030" s="181">
        <v>14.41</v>
      </c>
      <c r="G1030" s="172">
        <v>15</v>
      </c>
    </row>
    <row r="1031" spans="1:7" ht="30">
      <c r="A1031" s="183" t="s">
        <v>6312</v>
      </c>
      <c r="B1031" s="182" t="s">
        <v>6311</v>
      </c>
      <c r="C1031" s="179" t="s">
        <v>112</v>
      </c>
      <c r="D1031" s="181">
        <v>2.36</v>
      </c>
      <c r="E1031" s="181">
        <v>11.45</v>
      </c>
      <c r="F1031" s="181">
        <v>13.81</v>
      </c>
      <c r="G1031" s="172">
        <v>15</v>
      </c>
    </row>
    <row r="1032" spans="1:7" ht="30">
      <c r="A1032" s="183" t="s">
        <v>6310</v>
      </c>
      <c r="B1032" s="182" t="s">
        <v>6309</v>
      </c>
      <c r="C1032" s="179" t="s">
        <v>112</v>
      </c>
      <c r="D1032" s="181">
        <v>7.39</v>
      </c>
      <c r="E1032" s="181">
        <v>11.45</v>
      </c>
      <c r="F1032" s="181">
        <v>18.84</v>
      </c>
      <c r="G1032" s="172">
        <v>15</v>
      </c>
    </row>
    <row r="1033" spans="1:7" ht="30">
      <c r="A1033" s="183" t="s">
        <v>6308</v>
      </c>
      <c r="B1033" s="182" t="s">
        <v>6307</v>
      </c>
      <c r="C1033" s="179" t="s">
        <v>118</v>
      </c>
      <c r="D1033" s="181">
        <v>0.12</v>
      </c>
      <c r="E1033" s="181">
        <v>1.28</v>
      </c>
      <c r="F1033" s="181">
        <v>1.4</v>
      </c>
      <c r="G1033" s="172">
        <v>15</v>
      </c>
    </row>
    <row r="1034" spans="1:7" ht="45">
      <c r="A1034" s="183" t="s">
        <v>6306</v>
      </c>
      <c r="B1034" s="182" t="s">
        <v>6305</v>
      </c>
      <c r="C1034" s="179" t="s">
        <v>118</v>
      </c>
      <c r="D1034" s="181">
        <v>0.3</v>
      </c>
      <c r="E1034" s="181">
        <v>1.28</v>
      </c>
      <c r="F1034" s="181">
        <v>1.58</v>
      </c>
      <c r="G1034" s="172">
        <v>15</v>
      </c>
    </row>
    <row r="1035" spans="1:7" ht="30">
      <c r="A1035" s="183" t="s">
        <v>6304</v>
      </c>
      <c r="B1035" s="182" t="s">
        <v>6303</v>
      </c>
      <c r="C1035" s="179" t="s">
        <v>118</v>
      </c>
      <c r="D1035" s="181">
        <v>0.24</v>
      </c>
      <c r="E1035" s="181">
        <v>1.28</v>
      </c>
      <c r="F1035" s="181">
        <v>1.52</v>
      </c>
      <c r="G1035" s="172">
        <v>15</v>
      </c>
    </row>
    <row r="1036" spans="1:7" ht="45">
      <c r="A1036" s="183" t="s">
        <v>6302</v>
      </c>
      <c r="B1036" s="182" t="s">
        <v>6301</v>
      </c>
      <c r="C1036" s="179" t="s">
        <v>118</v>
      </c>
      <c r="D1036" s="181">
        <v>0.74</v>
      </c>
      <c r="E1036" s="181">
        <v>1.28</v>
      </c>
      <c r="F1036" s="181">
        <v>2.02</v>
      </c>
      <c r="G1036" s="172">
        <v>15</v>
      </c>
    </row>
    <row r="1037" spans="1:7">
      <c r="A1037" s="183" t="s">
        <v>6300</v>
      </c>
      <c r="B1037" s="182" t="s">
        <v>6299</v>
      </c>
      <c r="C1037" s="179"/>
      <c r="D1037" s="181"/>
      <c r="E1037" s="181"/>
      <c r="F1037" s="181"/>
    </row>
    <row r="1038" spans="1:7" ht="45">
      <c r="A1038" s="183" t="s">
        <v>6298</v>
      </c>
      <c r="B1038" s="182" t="s">
        <v>6297</v>
      </c>
      <c r="C1038" s="179" t="s">
        <v>112</v>
      </c>
      <c r="D1038" s="181">
        <v>159.80000000000001</v>
      </c>
      <c r="E1038" s="181">
        <v>17.16</v>
      </c>
      <c r="F1038" s="181">
        <v>176.96</v>
      </c>
      <c r="G1038" s="172">
        <v>15</v>
      </c>
    </row>
    <row r="1039" spans="1:7" ht="45">
      <c r="A1039" s="183" t="s">
        <v>6296</v>
      </c>
      <c r="B1039" s="182" t="s">
        <v>6295</v>
      </c>
      <c r="C1039" s="179" t="s">
        <v>112</v>
      </c>
      <c r="D1039" s="181">
        <v>201.54</v>
      </c>
      <c r="E1039" s="181">
        <v>17.16</v>
      </c>
      <c r="F1039" s="181">
        <v>218.7</v>
      </c>
      <c r="G1039" s="172">
        <v>15</v>
      </c>
    </row>
    <row r="1040" spans="1:7" ht="45">
      <c r="A1040" s="183" t="s">
        <v>6294</v>
      </c>
      <c r="B1040" s="182" t="s">
        <v>6293</v>
      </c>
      <c r="C1040" s="179" t="s">
        <v>112</v>
      </c>
      <c r="D1040" s="181">
        <v>178.04</v>
      </c>
      <c r="E1040" s="181">
        <v>17.16</v>
      </c>
      <c r="F1040" s="181">
        <v>195.2</v>
      </c>
      <c r="G1040" s="172">
        <v>15</v>
      </c>
    </row>
    <row r="1041" spans="1:7" ht="45">
      <c r="A1041" s="183" t="s">
        <v>6292</v>
      </c>
      <c r="B1041" s="182" t="s">
        <v>6291</v>
      </c>
      <c r="C1041" s="179" t="s">
        <v>118</v>
      </c>
      <c r="D1041" s="181">
        <v>44.86</v>
      </c>
      <c r="E1041" s="181">
        <v>1.72</v>
      </c>
      <c r="F1041" s="181">
        <v>46.58</v>
      </c>
      <c r="G1041" s="172">
        <v>15</v>
      </c>
    </row>
    <row r="1042" spans="1:7" ht="60">
      <c r="A1042" s="183" t="s">
        <v>6290</v>
      </c>
      <c r="B1042" s="182" t="s">
        <v>6289</v>
      </c>
      <c r="C1042" s="179" t="s">
        <v>112</v>
      </c>
      <c r="D1042" s="181">
        <v>313.47000000000003</v>
      </c>
      <c r="E1042" s="181">
        <v>17.16</v>
      </c>
      <c r="F1042" s="181">
        <v>330.63</v>
      </c>
      <c r="G1042" s="172">
        <v>15</v>
      </c>
    </row>
    <row r="1043" spans="1:7" ht="60">
      <c r="A1043" s="183" t="s">
        <v>6288</v>
      </c>
      <c r="B1043" s="182" t="s">
        <v>6287</v>
      </c>
      <c r="C1043" s="179" t="s">
        <v>118</v>
      </c>
      <c r="D1043" s="181">
        <v>62.8</v>
      </c>
      <c r="E1043" s="181">
        <v>1.72</v>
      </c>
      <c r="F1043" s="181">
        <v>64.52</v>
      </c>
      <c r="G1043" s="172">
        <v>15</v>
      </c>
    </row>
    <row r="1044" spans="1:7" ht="45">
      <c r="A1044" s="183" t="s">
        <v>6286</v>
      </c>
      <c r="B1044" s="182" t="s">
        <v>6285</v>
      </c>
      <c r="C1044" s="179" t="s">
        <v>112</v>
      </c>
      <c r="D1044" s="181">
        <v>43.24</v>
      </c>
      <c r="E1044" s="181">
        <v>11.45</v>
      </c>
      <c r="F1044" s="181">
        <v>54.69</v>
      </c>
      <c r="G1044" s="172">
        <v>15</v>
      </c>
    </row>
    <row r="1045" spans="1:7" ht="45">
      <c r="A1045" s="183" t="s">
        <v>6284</v>
      </c>
      <c r="B1045" s="182" t="s">
        <v>6283</v>
      </c>
      <c r="C1045" s="179" t="s">
        <v>112</v>
      </c>
      <c r="D1045" s="181">
        <v>40.9</v>
      </c>
      <c r="E1045" s="181">
        <v>11.45</v>
      </c>
      <c r="F1045" s="181">
        <v>52.35</v>
      </c>
      <c r="G1045" s="172">
        <v>15</v>
      </c>
    </row>
    <row r="1046" spans="1:7" ht="60">
      <c r="A1046" s="183" t="s">
        <v>6282</v>
      </c>
      <c r="B1046" s="182" t="s">
        <v>6281</v>
      </c>
      <c r="C1046" s="179" t="s">
        <v>112</v>
      </c>
      <c r="D1046" s="181">
        <v>72.06</v>
      </c>
      <c r="E1046" s="181">
        <v>11.45</v>
      </c>
      <c r="F1046" s="181">
        <v>83.51</v>
      </c>
      <c r="G1046" s="172">
        <v>15</v>
      </c>
    </row>
    <row r="1047" spans="1:7" ht="45">
      <c r="A1047" s="183" t="s">
        <v>6280</v>
      </c>
      <c r="B1047" s="182" t="s">
        <v>6279</v>
      </c>
      <c r="C1047" s="179" t="s">
        <v>112</v>
      </c>
      <c r="D1047" s="181">
        <v>68.16</v>
      </c>
      <c r="E1047" s="181">
        <v>11.45</v>
      </c>
      <c r="F1047" s="181">
        <v>79.61</v>
      </c>
      <c r="G1047" s="172">
        <v>15</v>
      </c>
    </row>
    <row r="1048" spans="1:7" ht="60">
      <c r="A1048" s="183" t="s">
        <v>6278</v>
      </c>
      <c r="B1048" s="182" t="s">
        <v>6277</v>
      </c>
      <c r="C1048" s="179" t="s">
        <v>112</v>
      </c>
      <c r="D1048" s="181">
        <v>65.5</v>
      </c>
      <c r="E1048" s="181">
        <v>11.45</v>
      </c>
      <c r="F1048" s="181">
        <v>76.95</v>
      </c>
      <c r="G1048" s="172">
        <v>15</v>
      </c>
    </row>
    <row r="1049" spans="1:7" ht="60">
      <c r="A1049" s="183" t="s">
        <v>6276</v>
      </c>
      <c r="B1049" s="182" t="s">
        <v>6275</v>
      </c>
      <c r="C1049" s="179" t="s">
        <v>118</v>
      </c>
      <c r="D1049" s="181">
        <v>4.32</v>
      </c>
      <c r="E1049" s="181">
        <v>1.1399999999999999</v>
      </c>
      <c r="F1049" s="181">
        <v>5.46</v>
      </c>
      <c r="G1049" s="172">
        <v>15</v>
      </c>
    </row>
    <row r="1050" spans="1:7" ht="60">
      <c r="A1050" s="183" t="s">
        <v>6274</v>
      </c>
      <c r="B1050" s="182" t="s">
        <v>6273</v>
      </c>
      <c r="C1050" s="179" t="s">
        <v>118</v>
      </c>
      <c r="D1050" s="181">
        <v>4.09</v>
      </c>
      <c r="E1050" s="181">
        <v>1.1399999999999999</v>
      </c>
      <c r="F1050" s="181">
        <v>5.23</v>
      </c>
      <c r="G1050" s="172">
        <v>15</v>
      </c>
    </row>
    <row r="1051" spans="1:7">
      <c r="A1051" s="183" t="s">
        <v>6272</v>
      </c>
      <c r="B1051" s="182" t="s">
        <v>6271</v>
      </c>
      <c r="C1051" s="179"/>
      <c r="D1051" s="181"/>
      <c r="E1051" s="181"/>
      <c r="F1051" s="181"/>
    </row>
    <row r="1052" spans="1:7" ht="60">
      <c r="A1052" s="183" t="s">
        <v>6270</v>
      </c>
      <c r="B1052" s="182" t="s">
        <v>6269</v>
      </c>
      <c r="C1052" s="179" t="s">
        <v>112</v>
      </c>
      <c r="D1052" s="181">
        <v>96.97</v>
      </c>
      <c r="E1052" s="181">
        <v>45.32</v>
      </c>
      <c r="F1052" s="181">
        <v>142.29</v>
      </c>
      <c r="G1052" s="172">
        <v>15</v>
      </c>
    </row>
    <row r="1053" spans="1:7" ht="45">
      <c r="A1053" s="183" t="s">
        <v>6268</v>
      </c>
      <c r="B1053" s="182" t="s">
        <v>6267</v>
      </c>
      <c r="C1053" s="179" t="s">
        <v>118</v>
      </c>
      <c r="D1053" s="181">
        <v>17.37</v>
      </c>
      <c r="E1053" s="181">
        <v>12.59</v>
      </c>
      <c r="F1053" s="181">
        <v>29.96</v>
      </c>
      <c r="G1053" s="172">
        <v>15</v>
      </c>
    </row>
    <row r="1054" spans="1:7" ht="45">
      <c r="A1054" s="183" t="s">
        <v>6266</v>
      </c>
      <c r="B1054" s="182" t="s">
        <v>6265</v>
      </c>
      <c r="C1054" s="179" t="s">
        <v>112</v>
      </c>
      <c r="D1054" s="181">
        <v>145.05000000000001</v>
      </c>
      <c r="E1054" s="181">
        <v>45.32</v>
      </c>
      <c r="F1054" s="181">
        <v>190.37</v>
      </c>
      <c r="G1054" s="172">
        <v>15</v>
      </c>
    </row>
    <row r="1055" spans="1:7" ht="45">
      <c r="A1055" s="183" t="s">
        <v>6264</v>
      </c>
      <c r="B1055" s="182" t="s">
        <v>6263</v>
      </c>
      <c r="C1055" s="179" t="s">
        <v>118</v>
      </c>
      <c r="D1055" s="181">
        <v>25.74</v>
      </c>
      <c r="E1055" s="181">
        <v>12.59</v>
      </c>
      <c r="F1055" s="181">
        <v>38.33</v>
      </c>
      <c r="G1055" s="172">
        <v>15</v>
      </c>
    </row>
    <row r="1056" spans="1:7" ht="60">
      <c r="A1056" s="183" t="s">
        <v>6262</v>
      </c>
      <c r="B1056" s="182" t="s">
        <v>6261</v>
      </c>
      <c r="C1056" s="179" t="s">
        <v>112</v>
      </c>
      <c r="D1056" s="181">
        <v>103.74</v>
      </c>
      <c r="E1056" s="181">
        <v>45.32</v>
      </c>
      <c r="F1056" s="181">
        <v>149.06</v>
      </c>
      <c r="G1056" s="172">
        <v>15</v>
      </c>
    </row>
    <row r="1057" spans="1:7" ht="60">
      <c r="A1057" s="183" t="s">
        <v>6260</v>
      </c>
      <c r="B1057" s="182" t="s">
        <v>6259</v>
      </c>
      <c r="C1057" s="179" t="s">
        <v>118</v>
      </c>
      <c r="D1057" s="181">
        <v>18.55</v>
      </c>
      <c r="E1057" s="181">
        <v>12.59</v>
      </c>
      <c r="F1057" s="181">
        <v>31.14</v>
      </c>
      <c r="G1057" s="172">
        <v>15</v>
      </c>
    </row>
    <row r="1058" spans="1:7" ht="45">
      <c r="A1058" s="183" t="s">
        <v>6258</v>
      </c>
      <c r="B1058" s="182" t="s">
        <v>6257</v>
      </c>
      <c r="C1058" s="179" t="s">
        <v>112</v>
      </c>
      <c r="D1058" s="181">
        <v>150.97</v>
      </c>
      <c r="E1058" s="181">
        <v>45.32</v>
      </c>
      <c r="F1058" s="181">
        <v>196.29</v>
      </c>
      <c r="G1058" s="172">
        <v>15</v>
      </c>
    </row>
    <row r="1059" spans="1:7" ht="45">
      <c r="A1059" s="183" t="s">
        <v>6256</v>
      </c>
      <c r="B1059" s="182" t="s">
        <v>6255</v>
      </c>
      <c r="C1059" s="179" t="s">
        <v>118</v>
      </c>
      <c r="D1059" s="181">
        <v>27.04</v>
      </c>
      <c r="E1059" s="181">
        <v>12.59</v>
      </c>
      <c r="F1059" s="181">
        <v>39.630000000000003</v>
      </c>
      <c r="G1059" s="172">
        <v>15</v>
      </c>
    </row>
    <row r="1060" spans="1:7" ht="60">
      <c r="A1060" s="183" t="s">
        <v>6254</v>
      </c>
      <c r="B1060" s="182" t="s">
        <v>6253</v>
      </c>
      <c r="C1060" s="179" t="s">
        <v>112</v>
      </c>
      <c r="D1060" s="181">
        <v>151.69</v>
      </c>
      <c r="E1060" s="181">
        <v>45.32</v>
      </c>
      <c r="F1060" s="181">
        <v>197.01</v>
      </c>
      <c r="G1060" s="172">
        <v>15</v>
      </c>
    </row>
    <row r="1061" spans="1:7" ht="45">
      <c r="A1061" s="183" t="s">
        <v>6252</v>
      </c>
      <c r="B1061" s="182" t="s">
        <v>6251</v>
      </c>
      <c r="C1061" s="179" t="s">
        <v>118</v>
      </c>
      <c r="D1061" s="181">
        <v>27.17</v>
      </c>
      <c r="E1061" s="181">
        <v>12.59</v>
      </c>
      <c r="F1061" s="181">
        <v>39.76</v>
      </c>
      <c r="G1061" s="172">
        <v>15</v>
      </c>
    </row>
    <row r="1062" spans="1:7" ht="60">
      <c r="A1062" s="183" t="s">
        <v>6250</v>
      </c>
      <c r="B1062" s="182" t="s">
        <v>6249</v>
      </c>
      <c r="C1062" s="179" t="s">
        <v>112</v>
      </c>
      <c r="D1062" s="181">
        <v>202.03</v>
      </c>
      <c r="E1062" s="181">
        <v>45.32</v>
      </c>
      <c r="F1062" s="181">
        <v>247.35</v>
      </c>
      <c r="G1062" s="172">
        <v>15</v>
      </c>
    </row>
    <row r="1063" spans="1:7" ht="45">
      <c r="A1063" s="183" t="s">
        <v>6248</v>
      </c>
      <c r="B1063" s="182" t="s">
        <v>6247</v>
      </c>
      <c r="C1063" s="179" t="s">
        <v>118</v>
      </c>
      <c r="D1063" s="181">
        <v>35.93</v>
      </c>
      <c r="E1063" s="181">
        <v>12.59</v>
      </c>
      <c r="F1063" s="181">
        <v>48.52</v>
      </c>
      <c r="G1063" s="172">
        <v>15</v>
      </c>
    </row>
    <row r="1064" spans="1:7">
      <c r="A1064" s="183" t="s">
        <v>6246</v>
      </c>
      <c r="B1064" s="182" t="s">
        <v>6245</v>
      </c>
      <c r="C1064" s="179"/>
      <c r="D1064" s="181"/>
      <c r="E1064" s="181"/>
      <c r="F1064" s="181"/>
    </row>
    <row r="1065" spans="1:7" ht="30">
      <c r="A1065" s="183" t="s">
        <v>6244</v>
      </c>
      <c r="B1065" s="182" t="s">
        <v>6243</v>
      </c>
      <c r="C1065" s="179" t="s">
        <v>112</v>
      </c>
      <c r="D1065" s="181">
        <v>137.80000000000001</v>
      </c>
      <c r="E1065" s="181">
        <v>25.66</v>
      </c>
      <c r="F1065" s="181">
        <v>163.46</v>
      </c>
      <c r="G1065" s="172">
        <v>15</v>
      </c>
    </row>
    <row r="1066" spans="1:7" ht="30">
      <c r="A1066" s="183" t="s">
        <v>6242</v>
      </c>
      <c r="B1066" s="182" t="s">
        <v>6241</v>
      </c>
      <c r="C1066" s="179" t="s">
        <v>112</v>
      </c>
      <c r="D1066" s="181">
        <v>114.06</v>
      </c>
      <c r="E1066" s="181">
        <v>25.66</v>
      </c>
      <c r="F1066" s="181">
        <v>139.72</v>
      </c>
      <c r="G1066" s="172">
        <v>15</v>
      </c>
    </row>
    <row r="1067" spans="1:7" ht="45">
      <c r="A1067" s="183" t="s">
        <v>6240</v>
      </c>
      <c r="B1067" s="182" t="s">
        <v>6239</v>
      </c>
      <c r="C1067" s="179" t="s">
        <v>112</v>
      </c>
      <c r="D1067" s="181">
        <v>75.239999999999995</v>
      </c>
      <c r="E1067" s="181">
        <v>25.66</v>
      </c>
      <c r="F1067" s="181">
        <v>100.9</v>
      </c>
      <c r="G1067" s="172">
        <v>15</v>
      </c>
    </row>
    <row r="1068" spans="1:7" ht="45">
      <c r="A1068" s="183" t="s">
        <v>6238</v>
      </c>
      <c r="B1068" s="182" t="s">
        <v>6237</v>
      </c>
      <c r="C1068" s="179" t="s">
        <v>112</v>
      </c>
      <c r="D1068" s="181">
        <v>89.26</v>
      </c>
      <c r="E1068" s="181">
        <v>25.66</v>
      </c>
      <c r="F1068" s="181">
        <v>114.92</v>
      </c>
      <c r="G1068" s="172">
        <v>15</v>
      </c>
    </row>
    <row r="1069" spans="1:7" ht="30">
      <c r="A1069" s="183" t="s">
        <v>6236</v>
      </c>
      <c r="B1069" s="182" t="s">
        <v>6235</v>
      </c>
      <c r="C1069" s="179" t="s">
        <v>112</v>
      </c>
      <c r="D1069" s="181">
        <v>86.72</v>
      </c>
      <c r="E1069" s="181">
        <v>25.66</v>
      </c>
      <c r="F1069" s="181">
        <v>112.38</v>
      </c>
      <c r="G1069" s="172">
        <v>15</v>
      </c>
    </row>
    <row r="1070" spans="1:7">
      <c r="A1070" s="183" t="s">
        <v>6234</v>
      </c>
      <c r="B1070" s="182" t="s">
        <v>6233</v>
      </c>
      <c r="C1070" s="179"/>
      <c r="D1070" s="181"/>
      <c r="E1070" s="181"/>
      <c r="F1070" s="181"/>
    </row>
    <row r="1071" spans="1:7" ht="45">
      <c r="A1071" s="183" t="s">
        <v>6232</v>
      </c>
      <c r="B1071" s="182" t="s">
        <v>6231</v>
      </c>
      <c r="C1071" s="179" t="s">
        <v>112</v>
      </c>
      <c r="D1071" s="181">
        <v>175.02</v>
      </c>
      <c r="E1071" s="181">
        <v>32.479999999999997</v>
      </c>
      <c r="F1071" s="181">
        <v>207.5</v>
      </c>
      <c r="G1071" s="172">
        <v>15</v>
      </c>
    </row>
    <row r="1072" spans="1:7" ht="45">
      <c r="A1072" s="183" t="s">
        <v>6230</v>
      </c>
      <c r="B1072" s="182" t="s">
        <v>6229</v>
      </c>
      <c r="C1072" s="179" t="s">
        <v>112</v>
      </c>
      <c r="D1072" s="181">
        <v>176.2</v>
      </c>
      <c r="E1072" s="181">
        <v>32.479999999999997</v>
      </c>
      <c r="F1072" s="181">
        <v>208.68</v>
      </c>
      <c r="G1072" s="172">
        <v>15</v>
      </c>
    </row>
    <row r="1073" spans="1:7" ht="45">
      <c r="A1073" s="183" t="s">
        <v>6228</v>
      </c>
      <c r="B1073" s="182" t="s">
        <v>6227</v>
      </c>
      <c r="C1073" s="179" t="s">
        <v>112</v>
      </c>
      <c r="D1073" s="181">
        <v>275.68</v>
      </c>
      <c r="E1073" s="181">
        <v>32.479999999999997</v>
      </c>
      <c r="F1073" s="181">
        <v>308.16000000000003</v>
      </c>
      <c r="G1073" s="172">
        <v>15</v>
      </c>
    </row>
    <row r="1074" spans="1:7">
      <c r="A1074" s="183" t="s">
        <v>6226</v>
      </c>
      <c r="B1074" s="182" t="s">
        <v>6225</v>
      </c>
      <c r="C1074" s="179"/>
      <c r="D1074" s="181"/>
      <c r="E1074" s="181"/>
      <c r="F1074" s="181"/>
    </row>
    <row r="1075" spans="1:7" ht="45">
      <c r="A1075" s="183" t="s">
        <v>6224</v>
      </c>
      <c r="B1075" s="182" t="s">
        <v>6223</v>
      </c>
      <c r="C1075" s="179" t="s">
        <v>112</v>
      </c>
      <c r="D1075" s="181">
        <v>133.53</v>
      </c>
      <c r="E1075" s="181">
        <v>20.78</v>
      </c>
      <c r="F1075" s="181">
        <v>154.31</v>
      </c>
      <c r="G1075" s="172">
        <v>15</v>
      </c>
    </row>
    <row r="1076" spans="1:7" ht="45">
      <c r="A1076" s="183" t="s">
        <v>6222</v>
      </c>
      <c r="B1076" s="182" t="s">
        <v>6221</v>
      </c>
      <c r="C1076" s="179" t="s">
        <v>112</v>
      </c>
      <c r="D1076" s="181">
        <v>142.47999999999999</v>
      </c>
      <c r="E1076" s="181">
        <v>20.78</v>
      </c>
      <c r="F1076" s="181">
        <v>163.26</v>
      </c>
      <c r="G1076" s="172">
        <v>15</v>
      </c>
    </row>
    <row r="1077" spans="1:7" ht="45">
      <c r="A1077" s="183" t="s">
        <v>6220</v>
      </c>
      <c r="B1077" s="182" t="s">
        <v>6219</v>
      </c>
      <c r="C1077" s="179" t="s">
        <v>112</v>
      </c>
      <c r="D1077" s="181">
        <v>59.64</v>
      </c>
      <c r="E1077" s="181">
        <v>11.45</v>
      </c>
      <c r="F1077" s="181">
        <v>71.09</v>
      </c>
      <c r="G1077" s="172">
        <v>15</v>
      </c>
    </row>
    <row r="1078" spans="1:7">
      <c r="A1078" s="183" t="s">
        <v>6218</v>
      </c>
      <c r="B1078" s="182" t="s">
        <v>6217</v>
      </c>
      <c r="C1078" s="179"/>
      <c r="D1078" s="181"/>
      <c r="E1078" s="181"/>
      <c r="F1078" s="181"/>
    </row>
    <row r="1079" spans="1:7">
      <c r="A1079" s="183" t="s">
        <v>6216</v>
      </c>
      <c r="B1079" s="182" t="s">
        <v>6215</v>
      </c>
      <c r="C1079" s="179"/>
      <c r="D1079" s="181"/>
      <c r="E1079" s="181"/>
      <c r="F1079" s="181"/>
    </row>
    <row r="1080" spans="1:7" ht="30">
      <c r="A1080" s="183" t="s">
        <v>6214</v>
      </c>
      <c r="B1080" s="182" t="s">
        <v>6213</v>
      </c>
      <c r="C1080" s="179" t="s">
        <v>112</v>
      </c>
      <c r="D1080" s="181">
        <v>463.76</v>
      </c>
      <c r="E1080" s="181">
        <v>50.25</v>
      </c>
      <c r="F1080" s="181">
        <v>514.01</v>
      </c>
      <c r="G1080" s="172">
        <v>15</v>
      </c>
    </row>
    <row r="1081" spans="1:7" ht="30">
      <c r="A1081" s="183" t="s">
        <v>6212</v>
      </c>
      <c r="B1081" s="182" t="s">
        <v>6211</v>
      </c>
      <c r="C1081" s="179" t="s">
        <v>118</v>
      </c>
      <c r="D1081" s="181">
        <v>164.48</v>
      </c>
      <c r="E1081" s="181">
        <v>15.07</v>
      </c>
      <c r="F1081" s="181">
        <v>179.55</v>
      </c>
      <c r="G1081" s="172">
        <v>15</v>
      </c>
    </row>
    <row r="1082" spans="1:7" ht="30">
      <c r="A1082" s="183" t="s">
        <v>6210</v>
      </c>
      <c r="B1082" s="182" t="s">
        <v>6209</v>
      </c>
      <c r="C1082" s="179" t="s">
        <v>118</v>
      </c>
      <c r="D1082" s="181">
        <v>193.49</v>
      </c>
      <c r="E1082" s="181">
        <v>22.61</v>
      </c>
      <c r="F1082" s="181">
        <v>216.1</v>
      </c>
      <c r="G1082" s="172">
        <v>15</v>
      </c>
    </row>
    <row r="1083" spans="1:7" ht="30">
      <c r="A1083" s="183" t="s">
        <v>6208</v>
      </c>
      <c r="B1083" s="182" t="s">
        <v>6207</v>
      </c>
      <c r="C1083" s="179" t="s">
        <v>118</v>
      </c>
      <c r="D1083" s="181">
        <v>397.32</v>
      </c>
      <c r="E1083" s="181">
        <v>37.69</v>
      </c>
      <c r="F1083" s="181">
        <v>435.01</v>
      </c>
      <c r="G1083" s="172">
        <v>15</v>
      </c>
    </row>
    <row r="1084" spans="1:7" ht="30">
      <c r="A1084" s="183" t="s">
        <v>6206</v>
      </c>
      <c r="B1084" s="182" t="s">
        <v>6205</v>
      </c>
      <c r="C1084" s="179" t="s">
        <v>118</v>
      </c>
      <c r="D1084" s="181">
        <v>78.27</v>
      </c>
      <c r="E1084" s="181">
        <v>7.54</v>
      </c>
      <c r="F1084" s="181">
        <v>85.81</v>
      </c>
      <c r="G1084" s="172">
        <v>15</v>
      </c>
    </row>
    <row r="1085" spans="1:7" ht="30">
      <c r="A1085" s="183" t="s">
        <v>6204</v>
      </c>
      <c r="B1085" s="182" t="s">
        <v>6203</v>
      </c>
      <c r="C1085" s="179" t="s">
        <v>118</v>
      </c>
      <c r="D1085" s="181">
        <v>91.94</v>
      </c>
      <c r="E1085" s="181">
        <v>7.54</v>
      </c>
      <c r="F1085" s="181">
        <v>99.48</v>
      </c>
      <c r="G1085" s="172">
        <v>15</v>
      </c>
    </row>
    <row r="1086" spans="1:7">
      <c r="A1086" s="183" t="s">
        <v>6202</v>
      </c>
      <c r="B1086" s="182" t="s">
        <v>6201</v>
      </c>
      <c r="C1086" s="179"/>
      <c r="D1086" s="181"/>
      <c r="E1086" s="181"/>
      <c r="F1086" s="181"/>
    </row>
    <row r="1087" spans="1:7" ht="30">
      <c r="A1087" s="183" t="s">
        <v>6200</v>
      </c>
      <c r="B1087" s="182" t="s">
        <v>6199</v>
      </c>
      <c r="C1087" s="179" t="s">
        <v>112</v>
      </c>
      <c r="D1087" s="181">
        <v>919.96</v>
      </c>
      <c r="E1087" s="181">
        <v>50.25</v>
      </c>
      <c r="F1087" s="181">
        <v>970.21</v>
      </c>
      <c r="G1087" s="172">
        <v>15</v>
      </c>
    </row>
    <row r="1088" spans="1:7" ht="30">
      <c r="A1088" s="183" t="s">
        <v>6198</v>
      </c>
      <c r="B1088" s="182" t="s">
        <v>6197</v>
      </c>
      <c r="C1088" s="179" t="s">
        <v>112</v>
      </c>
      <c r="D1088" s="181">
        <v>958.02</v>
      </c>
      <c r="E1088" s="181">
        <v>50.25</v>
      </c>
      <c r="F1088" s="181">
        <v>1008.27</v>
      </c>
      <c r="G1088" s="172">
        <v>15</v>
      </c>
    </row>
    <row r="1089" spans="1:7" ht="30">
      <c r="A1089" s="183" t="s">
        <v>6196</v>
      </c>
      <c r="B1089" s="182" t="s">
        <v>6195</v>
      </c>
      <c r="C1089" s="179" t="s">
        <v>112</v>
      </c>
      <c r="D1089" s="181">
        <v>1079.82</v>
      </c>
      <c r="E1089" s="181">
        <v>50.25</v>
      </c>
      <c r="F1089" s="181">
        <v>1130.07</v>
      </c>
      <c r="G1089" s="172">
        <v>15</v>
      </c>
    </row>
    <row r="1090" spans="1:7" ht="30">
      <c r="A1090" s="183" t="s">
        <v>6194</v>
      </c>
      <c r="B1090" s="182" t="s">
        <v>6193</v>
      </c>
      <c r="C1090" s="179" t="s">
        <v>112</v>
      </c>
      <c r="D1090" s="181">
        <v>1084.02</v>
      </c>
      <c r="E1090" s="181">
        <v>50.25</v>
      </c>
      <c r="F1090" s="181">
        <v>1134.27</v>
      </c>
      <c r="G1090" s="172">
        <v>15</v>
      </c>
    </row>
    <row r="1091" spans="1:7">
      <c r="A1091" s="183" t="s">
        <v>6192</v>
      </c>
      <c r="B1091" s="182" t="s">
        <v>6191</v>
      </c>
      <c r="C1091" s="179" t="s">
        <v>118</v>
      </c>
      <c r="D1091" s="181">
        <v>441.48</v>
      </c>
      <c r="E1091" s="181">
        <v>37.69</v>
      </c>
      <c r="F1091" s="181">
        <v>479.17</v>
      </c>
      <c r="G1091" s="172">
        <v>15</v>
      </c>
    </row>
    <row r="1092" spans="1:7" ht="30">
      <c r="A1092" s="183" t="s">
        <v>6190</v>
      </c>
      <c r="B1092" s="182" t="s">
        <v>6189</v>
      </c>
      <c r="C1092" s="179" t="s">
        <v>118</v>
      </c>
      <c r="D1092" s="181">
        <v>495.08</v>
      </c>
      <c r="E1092" s="181">
        <v>37.69</v>
      </c>
      <c r="F1092" s="181">
        <v>532.77</v>
      </c>
      <c r="G1092" s="172">
        <v>15</v>
      </c>
    </row>
    <row r="1093" spans="1:7" ht="30">
      <c r="A1093" s="183" t="s">
        <v>6188</v>
      </c>
      <c r="B1093" s="182" t="s">
        <v>6187</v>
      </c>
      <c r="C1093" s="179" t="s">
        <v>118</v>
      </c>
      <c r="D1093" s="181">
        <v>69.31</v>
      </c>
      <c r="E1093" s="181">
        <v>10.050000000000001</v>
      </c>
      <c r="F1093" s="181">
        <v>79.36</v>
      </c>
      <c r="G1093" s="172">
        <v>15</v>
      </c>
    </row>
    <row r="1094" spans="1:7">
      <c r="A1094" s="183" t="s">
        <v>6186</v>
      </c>
      <c r="B1094" s="182" t="s">
        <v>6185</v>
      </c>
      <c r="C1094" s="179"/>
      <c r="D1094" s="181"/>
      <c r="E1094" s="181"/>
      <c r="F1094" s="181"/>
    </row>
    <row r="1095" spans="1:7">
      <c r="A1095" s="183" t="s">
        <v>6184</v>
      </c>
      <c r="B1095" s="182" t="s">
        <v>6183</v>
      </c>
      <c r="C1095" s="179" t="s">
        <v>112</v>
      </c>
      <c r="D1095" s="181">
        <v>272.41000000000003</v>
      </c>
      <c r="E1095" s="181">
        <v>45.32</v>
      </c>
      <c r="F1095" s="181">
        <v>317.73</v>
      </c>
      <c r="G1095" s="172">
        <v>15</v>
      </c>
    </row>
    <row r="1096" spans="1:7">
      <c r="A1096" s="183" t="s">
        <v>6182</v>
      </c>
      <c r="B1096" s="182" t="s">
        <v>6181</v>
      </c>
      <c r="C1096" s="179" t="s">
        <v>112</v>
      </c>
      <c r="D1096" s="181">
        <v>65.709999999999994</v>
      </c>
      <c r="E1096" s="181">
        <v>45.32</v>
      </c>
      <c r="F1096" s="181">
        <v>111.03</v>
      </c>
      <c r="G1096" s="172">
        <v>15</v>
      </c>
    </row>
    <row r="1097" spans="1:7">
      <c r="A1097" s="183" t="s">
        <v>6180</v>
      </c>
      <c r="B1097" s="182" t="s">
        <v>6179</v>
      </c>
      <c r="C1097" s="179" t="s">
        <v>118</v>
      </c>
      <c r="D1097" s="181">
        <v>8.93</v>
      </c>
      <c r="E1097" s="181">
        <v>13.59</v>
      </c>
      <c r="F1097" s="181">
        <v>22.52</v>
      </c>
      <c r="G1097" s="172">
        <v>15</v>
      </c>
    </row>
    <row r="1098" spans="1:7">
      <c r="A1098" s="183" t="s">
        <v>6178</v>
      </c>
      <c r="B1098" s="182" t="s">
        <v>6177</v>
      </c>
      <c r="C1098" s="179" t="s">
        <v>118</v>
      </c>
      <c r="D1098" s="181">
        <v>57.31</v>
      </c>
      <c r="E1098" s="181">
        <v>6.8</v>
      </c>
      <c r="F1098" s="181">
        <v>64.11</v>
      </c>
      <c r="G1098" s="172">
        <v>15</v>
      </c>
    </row>
    <row r="1099" spans="1:7">
      <c r="A1099" s="183" t="s">
        <v>6176</v>
      </c>
      <c r="B1099" s="182" t="s">
        <v>6175</v>
      </c>
      <c r="C1099" s="179" t="s">
        <v>112</v>
      </c>
      <c r="D1099" s="181">
        <v>73.34</v>
      </c>
      <c r="E1099" s="181">
        <v>20.14</v>
      </c>
      <c r="F1099" s="181">
        <v>93.48</v>
      </c>
      <c r="G1099" s="172">
        <v>15</v>
      </c>
    </row>
    <row r="1100" spans="1:7">
      <c r="A1100" s="183" t="s">
        <v>6174</v>
      </c>
      <c r="B1100" s="182" t="s">
        <v>6173</v>
      </c>
      <c r="C1100" s="179" t="s">
        <v>118</v>
      </c>
      <c r="D1100" s="181">
        <v>18.190000000000001</v>
      </c>
      <c r="E1100" s="181">
        <v>6.8</v>
      </c>
      <c r="F1100" s="181">
        <v>24.99</v>
      </c>
      <c r="G1100" s="172">
        <v>15</v>
      </c>
    </row>
    <row r="1101" spans="1:7" ht="30">
      <c r="A1101" s="183" t="s">
        <v>6172</v>
      </c>
      <c r="B1101" s="182" t="s">
        <v>6171</v>
      </c>
      <c r="C1101" s="179" t="s">
        <v>118</v>
      </c>
      <c r="D1101" s="181">
        <v>88.06</v>
      </c>
      <c r="E1101" s="181">
        <v>13.59</v>
      </c>
      <c r="F1101" s="181">
        <v>101.65</v>
      </c>
      <c r="G1101" s="172">
        <v>15</v>
      </c>
    </row>
    <row r="1102" spans="1:7">
      <c r="A1102" s="183" t="s">
        <v>6170</v>
      </c>
      <c r="B1102" s="182" t="s">
        <v>6169</v>
      </c>
      <c r="C1102" s="179"/>
      <c r="D1102" s="181"/>
      <c r="E1102" s="181"/>
      <c r="F1102" s="181"/>
    </row>
    <row r="1103" spans="1:7" ht="30">
      <c r="A1103" s="183" t="s">
        <v>6168</v>
      </c>
      <c r="B1103" s="182" t="s">
        <v>6167</v>
      </c>
      <c r="C1103" s="179" t="s">
        <v>112</v>
      </c>
      <c r="D1103" s="181">
        <v>25.14</v>
      </c>
      <c r="E1103" s="181">
        <v>45.32</v>
      </c>
      <c r="F1103" s="181">
        <v>70.459999999999994</v>
      </c>
      <c r="G1103" s="172">
        <v>15</v>
      </c>
    </row>
    <row r="1104" spans="1:7">
      <c r="A1104" s="183" t="s">
        <v>6166</v>
      </c>
      <c r="B1104" s="182" t="s">
        <v>6165</v>
      </c>
      <c r="C1104" s="179"/>
      <c r="D1104" s="181"/>
      <c r="E1104" s="181"/>
      <c r="F1104" s="181"/>
    </row>
    <row r="1105" spans="1:7">
      <c r="A1105" s="183" t="s">
        <v>6164</v>
      </c>
      <c r="B1105" s="182" t="s">
        <v>6163</v>
      </c>
      <c r="C1105" s="179"/>
      <c r="D1105" s="181"/>
      <c r="E1105" s="181"/>
      <c r="F1105" s="181"/>
    </row>
    <row r="1106" spans="1:7">
      <c r="A1106" s="183" t="s">
        <v>6162</v>
      </c>
      <c r="B1106" s="182" t="s">
        <v>6161</v>
      </c>
      <c r="C1106" s="179" t="s">
        <v>112</v>
      </c>
      <c r="D1106" s="181">
        <v>103.53</v>
      </c>
      <c r="E1106" s="181">
        <v>77.790000000000006</v>
      </c>
      <c r="F1106" s="181">
        <v>181.32</v>
      </c>
      <c r="G1106" s="172">
        <v>15</v>
      </c>
    </row>
    <row r="1107" spans="1:7">
      <c r="A1107" s="183" t="s">
        <v>6160</v>
      </c>
      <c r="B1107" s="182" t="s">
        <v>6159</v>
      </c>
      <c r="C1107" s="179"/>
      <c r="D1107" s="181"/>
      <c r="E1107" s="181"/>
      <c r="F1107" s="181"/>
    </row>
    <row r="1108" spans="1:7">
      <c r="A1108" s="183" t="s">
        <v>6158</v>
      </c>
      <c r="B1108" s="182" t="s">
        <v>6157</v>
      </c>
      <c r="C1108" s="179" t="s">
        <v>112</v>
      </c>
      <c r="D1108" s="181">
        <v>732.01</v>
      </c>
      <c r="E1108" s="181"/>
      <c r="F1108" s="181">
        <v>732.01</v>
      </c>
      <c r="G1108" s="172">
        <v>15</v>
      </c>
    </row>
    <row r="1109" spans="1:7">
      <c r="A1109" s="183" t="s">
        <v>6156</v>
      </c>
      <c r="B1109" s="182" t="s">
        <v>6155</v>
      </c>
      <c r="C1109" s="179"/>
      <c r="D1109" s="181"/>
      <c r="E1109" s="181"/>
      <c r="F1109" s="181"/>
    </row>
    <row r="1110" spans="1:7">
      <c r="A1110" s="183" t="s">
        <v>6154</v>
      </c>
      <c r="B1110" s="182" t="s">
        <v>6153</v>
      </c>
      <c r="C1110" s="179" t="s">
        <v>112</v>
      </c>
      <c r="D1110" s="181">
        <v>393.64</v>
      </c>
      <c r="E1110" s="181">
        <v>25.57</v>
      </c>
      <c r="F1110" s="181">
        <v>419.21</v>
      </c>
      <c r="G1110" s="172">
        <v>15</v>
      </c>
    </row>
    <row r="1111" spans="1:7">
      <c r="A1111" s="183" t="s">
        <v>6152</v>
      </c>
      <c r="B1111" s="182" t="s">
        <v>6151</v>
      </c>
      <c r="C1111" s="179"/>
      <c r="D1111" s="181"/>
      <c r="E1111" s="181"/>
      <c r="F1111" s="181"/>
    </row>
    <row r="1112" spans="1:7">
      <c r="A1112" s="183" t="s">
        <v>6150</v>
      </c>
      <c r="B1112" s="182" t="s">
        <v>6149</v>
      </c>
      <c r="C1112" s="179" t="s">
        <v>118</v>
      </c>
      <c r="D1112" s="181">
        <v>28.94</v>
      </c>
      <c r="E1112" s="181">
        <v>16.98</v>
      </c>
      <c r="F1112" s="181">
        <v>45.92</v>
      </c>
      <c r="G1112" s="172">
        <v>15</v>
      </c>
    </row>
    <row r="1113" spans="1:7">
      <c r="A1113" s="183" t="s">
        <v>6148</v>
      </c>
      <c r="B1113" s="182" t="s">
        <v>6147</v>
      </c>
      <c r="C1113" s="179" t="s">
        <v>118</v>
      </c>
      <c r="D1113" s="181">
        <v>4.33</v>
      </c>
      <c r="E1113" s="181">
        <v>4.1500000000000004</v>
      </c>
      <c r="F1113" s="181">
        <v>8.48</v>
      </c>
      <c r="G1113" s="172">
        <v>15</v>
      </c>
    </row>
    <row r="1114" spans="1:7">
      <c r="A1114" s="183" t="s">
        <v>6146</v>
      </c>
      <c r="B1114" s="182" t="s">
        <v>6145</v>
      </c>
      <c r="C1114" s="179"/>
      <c r="D1114" s="181"/>
      <c r="E1114" s="181"/>
      <c r="F1114" s="181"/>
    </row>
    <row r="1115" spans="1:7">
      <c r="A1115" s="183" t="s">
        <v>6144</v>
      </c>
      <c r="B1115" s="182" t="s">
        <v>6143</v>
      </c>
      <c r="C1115" s="179" t="s">
        <v>112</v>
      </c>
      <c r="D1115" s="181">
        <v>0.42</v>
      </c>
      <c r="E1115" s="181">
        <v>10.07</v>
      </c>
      <c r="F1115" s="181">
        <v>10.49</v>
      </c>
      <c r="G1115" s="172">
        <v>15</v>
      </c>
    </row>
    <row r="1116" spans="1:7">
      <c r="A1116" s="183" t="s">
        <v>6142</v>
      </c>
      <c r="B1116" s="182" t="s">
        <v>6141</v>
      </c>
      <c r="C1116" s="179" t="s">
        <v>112</v>
      </c>
      <c r="D1116" s="181">
        <v>24.66</v>
      </c>
      <c r="E1116" s="181">
        <v>25.57</v>
      </c>
      <c r="F1116" s="181">
        <v>50.23</v>
      </c>
      <c r="G1116" s="172">
        <v>15</v>
      </c>
    </row>
    <row r="1117" spans="1:7">
      <c r="A1117" s="183" t="s">
        <v>6140</v>
      </c>
      <c r="B1117" s="182" t="s">
        <v>6139</v>
      </c>
      <c r="C1117" s="179" t="s">
        <v>118</v>
      </c>
      <c r="D1117" s="181">
        <v>0.42</v>
      </c>
      <c r="E1117" s="181">
        <v>12.83</v>
      </c>
      <c r="F1117" s="181">
        <v>13.25</v>
      </c>
      <c r="G1117" s="172">
        <v>15</v>
      </c>
    </row>
    <row r="1118" spans="1:7">
      <c r="A1118" s="183" t="s">
        <v>6138</v>
      </c>
      <c r="B1118" s="182" t="s">
        <v>6137</v>
      </c>
      <c r="C1118" s="179" t="s">
        <v>112</v>
      </c>
      <c r="D1118" s="181">
        <v>169.97</v>
      </c>
      <c r="E1118" s="181"/>
      <c r="F1118" s="181">
        <v>169.97</v>
      </c>
      <c r="G1118" s="172">
        <v>15</v>
      </c>
    </row>
    <row r="1119" spans="1:7">
      <c r="A1119" s="183" t="s">
        <v>6136</v>
      </c>
      <c r="B1119" s="182" t="s">
        <v>6135</v>
      </c>
      <c r="C1119" s="179"/>
      <c r="D1119" s="181"/>
      <c r="E1119" s="181"/>
      <c r="F1119" s="181"/>
    </row>
    <row r="1120" spans="1:7">
      <c r="A1120" s="183" t="s">
        <v>6134</v>
      </c>
      <c r="B1120" s="182" t="s">
        <v>6133</v>
      </c>
      <c r="C1120" s="179"/>
      <c r="D1120" s="181"/>
      <c r="E1120" s="181"/>
      <c r="F1120" s="181"/>
    </row>
    <row r="1121" spans="1:7" ht="30">
      <c r="A1121" s="183" t="s">
        <v>6132</v>
      </c>
      <c r="B1121" s="182" t="s">
        <v>6131</v>
      </c>
      <c r="C1121" s="179" t="s">
        <v>112</v>
      </c>
      <c r="D1121" s="181">
        <v>122.14</v>
      </c>
      <c r="E1121" s="181">
        <v>11.58</v>
      </c>
      <c r="F1121" s="181">
        <v>133.72</v>
      </c>
      <c r="G1121" s="172">
        <v>15</v>
      </c>
    </row>
    <row r="1122" spans="1:7" ht="30">
      <c r="A1122" s="183" t="s">
        <v>6130</v>
      </c>
      <c r="B1122" s="182" t="s">
        <v>6129</v>
      </c>
      <c r="C1122" s="179" t="s">
        <v>112</v>
      </c>
      <c r="D1122" s="181">
        <v>99.46</v>
      </c>
      <c r="E1122" s="181"/>
      <c r="F1122" s="181">
        <v>99.46</v>
      </c>
      <c r="G1122" s="172">
        <v>15</v>
      </c>
    </row>
    <row r="1123" spans="1:7">
      <c r="A1123" s="183" t="s">
        <v>6128</v>
      </c>
      <c r="B1123" s="182" t="s">
        <v>6127</v>
      </c>
      <c r="C1123" s="179"/>
      <c r="D1123" s="181"/>
      <c r="E1123" s="181"/>
      <c r="F1123" s="181"/>
    </row>
    <row r="1124" spans="1:7" ht="30">
      <c r="A1124" s="183" t="s">
        <v>6126</v>
      </c>
      <c r="B1124" s="182" t="s">
        <v>6125</v>
      </c>
      <c r="C1124" s="179" t="s">
        <v>112</v>
      </c>
      <c r="D1124" s="181">
        <v>159.01</v>
      </c>
      <c r="E1124" s="181">
        <v>25.7</v>
      </c>
      <c r="F1124" s="181">
        <v>184.71</v>
      </c>
      <c r="G1124" s="172">
        <v>15</v>
      </c>
    </row>
    <row r="1125" spans="1:7" ht="30">
      <c r="A1125" s="183" t="s">
        <v>6124</v>
      </c>
      <c r="B1125" s="182" t="s">
        <v>6123</v>
      </c>
      <c r="C1125" s="179" t="s">
        <v>112</v>
      </c>
      <c r="D1125" s="181">
        <v>250.5</v>
      </c>
      <c r="E1125" s="181">
        <v>25.7</v>
      </c>
      <c r="F1125" s="181">
        <v>276.2</v>
      </c>
      <c r="G1125" s="172">
        <v>15</v>
      </c>
    </row>
    <row r="1126" spans="1:7" ht="30">
      <c r="A1126" s="183" t="s">
        <v>6122</v>
      </c>
      <c r="B1126" s="182" t="s">
        <v>6121</v>
      </c>
      <c r="C1126" s="179" t="s">
        <v>112</v>
      </c>
      <c r="D1126" s="181">
        <v>227.94</v>
      </c>
      <c r="E1126" s="181"/>
      <c r="F1126" s="181">
        <v>227.94</v>
      </c>
      <c r="G1126" s="172">
        <v>15</v>
      </c>
    </row>
    <row r="1127" spans="1:7" ht="30">
      <c r="A1127" s="183" t="s">
        <v>6120</v>
      </c>
      <c r="B1127" s="182" t="s">
        <v>6119</v>
      </c>
      <c r="C1127" s="179" t="s">
        <v>112</v>
      </c>
      <c r="D1127" s="181">
        <v>277.17</v>
      </c>
      <c r="E1127" s="181">
        <v>25.7</v>
      </c>
      <c r="F1127" s="181">
        <v>302.87</v>
      </c>
      <c r="G1127" s="172">
        <v>15</v>
      </c>
    </row>
    <row r="1128" spans="1:7" ht="30">
      <c r="A1128" s="183" t="s">
        <v>6118</v>
      </c>
      <c r="B1128" s="182" t="s">
        <v>6117</v>
      </c>
      <c r="C1128" s="179" t="s">
        <v>112</v>
      </c>
      <c r="D1128" s="181">
        <v>365.59</v>
      </c>
      <c r="E1128" s="181">
        <v>25.7</v>
      </c>
      <c r="F1128" s="181">
        <v>391.29</v>
      </c>
      <c r="G1128" s="172">
        <v>15</v>
      </c>
    </row>
    <row r="1129" spans="1:7" ht="30">
      <c r="A1129" s="183" t="s">
        <v>6116</v>
      </c>
      <c r="B1129" s="182" t="s">
        <v>6115</v>
      </c>
      <c r="C1129" s="179" t="s">
        <v>112</v>
      </c>
      <c r="D1129" s="181">
        <v>256.57</v>
      </c>
      <c r="E1129" s="181">
        <v>25.7</v>
      </c>
      <c r="F1129" s="181">
        <v>282.27</v>
      </c>
      <c r="G1129" s="172">
        <v>15</v>
      </c>
    </row>
    <row r="1130" spans="1:7" ht="30">
      <c r="A1130" s="183" t="s">
        <v>6114</v>
      </c>
      <c r="B1130" s="182" t="s">
        <v>6113</v>
      </c>
      <c r="C1130" s="179" t="s">
        <v>112</v>
      </c>
      <c r="D1130" s="181">
        <v>488.66</v>
      </c>
      <c r="E1130" s="181">
        <v>25.7</v>
      </c>
      <c r="F1130" s="181">
        <v>514.36</v>
      </c>
      <c r="G1130" s="172">
        <v>15</v>
      </c>
    </row>
    <row r="1131" spans="1:7" ht="30">
      <c r="A1131" s="183" t="s">
        <v>6112</v>
      </c>
      <c r="B1131" s="182" t="s">
        <v>6111</v>
      </c>
      <c r="C1131" s="179" t="s">
        <v>112</v>
      </c>
      <c r="D1131" s="181">
        <v>410.38</v>
      </c>
      <c r="E1131" s="181">
        <v>25.7</v>
      </c>
      <c r="F1131" s="181">
        <v>436.08</v>
      </c>
      <c r="G1131" s="172">
        <v>15</v>
      </c>
    </row>
    <row r="1132" spans="1:7" ht="30">
      <c r="A1132" s="183" t="s">
        <v>6110</v>
      </c>
      <c r="B1132" s="182" t="s">
        <v>6109</v>
      </c>
      <c r="C1132" s="179" t="s">
        <v>112</v>
      </c>
      <c r="D1132" s="181">
        <v>291.47000000000003</v>
      </c>
      <c r="E1132" s="181">
        <v>52.2</v>
      </c>
      <c r="F1132" s="181">
        <v>343.67</v>
      </c>
      <c r="G1132" s="172">
        <v>15</v>
      </c>
    </row>
    <row r="1133" spans="1:7">
      <c r="A1133" s="183" t="s">
        <v>6108</v>
      </c>
      <c r="B1133" s="182" t="s">
        <v>6107</v>
      </c>
      <c r="C1133" s="179"/>
      <c r="D1133" s="181"/>
      <c r="E1133" s="181"/>
      <c r="F1133" s="181"/>
    </row>
    <row r="1134" spans="1:7" ht="30">
      <c r="A1134" s="183" t="s">
        <v>6106</v>
      </c>
      <c r="B1134" s="182" t="s">
        <v>6105</v>
      </c>
      <c r="C1134" s="179" t="s">
        <v>112</v>
      </c>
      <c r="D1134" s="181">
        <v>1485</v>
      </c>
      <c r="E1134" s="181"/>
      <c r="F1134" s="181">
        <v>1485</v>
      </c>
      <c r="G1134" s="172">
        <v>15</v>
      </c>
    </row>
    <row r="1135" spans="1:7" ht="30">
      <c r="A1135" s="183" t="s">
        <v>6104</v>
      </c>
      <c r="B1135" s="182" t="s">
        <v>6103</v>
      </c>
      <c r="C1135" s="179" t="s">
        <v>112</v>
      </c>
      <c r="D1135" s="181">
        <v>333.78</v>
      </c>
      <c r="E1135" s="181"/>
      <c r="F1135" s="181">
        <v>333.78</v>
      </c>
      <c r="G1135" s="172">
        <v>15</v>
      </c>
    </row>
    <row r="1136" spans="1:7" ht="30">
      <c r="A1136" s="183" t="s">
        <v>6102</v>
      </c>
      <c r="B1136" s="182" t="s">
        <v>6101</v>
      </c>
      <c r="C1136" s="179" t="s">
        <v>112</v>
      </c>
      <c r="D1136" s="181">
        <v>558.78</v>
      </c>
      <c r="E1136" s="181">
        <v>319.47000000000003</v>
      </c>
      <c r="F1136" s="181">
        <v>878.25</v>
      </c>
      <c r="G1136" s="172">
        <v>15</v>
      </c>
    </row>
    <row r="1137" spans="1:7" ht="30">
      <c r="A1137" s="183" t="s">
        <v>6100</v>
      </c>
      <c r="B1137" s="182" t="s">
        <v>6099</v>
      </c>
      <c r="C1137" s="179" t="s">
        <v>112</v>
      </c>
      <c r="D1137" s="181">
        <v>373.9</v>
      </c>
      <c r="E1137" s="181">
        <v>319.47000000000003</v>
      </c>
      <c r="F1137" s="181">
        <v>693.37</v>
      </c>
      <c r="G1137" s="172">
        <v>15</v>
      </c>
    </row>
    <row r="1138" spans="1:7">
      <c r="A1138" s="183" t="s">
        <v>6098</v>
      </c>
      <c r="B1138" s="182" t="s">
        <v>6097</v>
      </c>
      <c r="C1138" s="179"/>
      <c r="D1138" s="181"/>
      <c r="E1138" s="181"/>
      <c r="F1138" s="181"/>
    </row>
    <row r="1139" spans="1:7" ht="30">
      <c r="A1139" s="183" t="s">
        <v>6096</v>
      </c>
      <c r="B1139" s="182" t="s">
        <v>6095</v>
      </c>
      <c r="C1139" s="179" t="s">
        <v>112</v>
      </c>
      <c r="D1139" s="181">
        <v>159.66</v>
      </c>
      <c r="E1139" s="181"/>
      <c r="F1139" s="181">
        <v>159.66</v>
      </c>
      <c r="G1139" s="172">
        <v>15</v>
      </c>
    </row>
    <row r="1140" spans="1:7" ht="30">
      <c r="A1140" s="183" t="s">
        <v>6094</v>
      </c>
      <c r="B1140" s="182" t="s">
        <v>6093</v>
      </c>
      <c r="C1140" s="179" t="s">
        <v>112</v>
      </c>
      <c r="D1140" s="181">
        <v>202.02</v>
      </c>
      <c r="E1140" s="181"/>
      <c r="F1140" s="181">
        <v>202.02</v>
      </c>
      <c r="G1140" s="172">
        <v>15</v>
      </c>
    </row>
    <row r="1141" spans="1:7">
      <c r="A1141" s="183" t="s">
        <v>6092</v>
      </c>
      <c r="B1141" s="182" t="s">
        <v>6091</v>
      </c>
      <c r="C1141" s="179"/>
      <c r="D1141" s="181"/>
      <c r="E1141" s="181"/>
      <c r="F1141" s="181"/>
    </row>
    <row r="1142" spans="1:7" ht="45">
      <c r="A1142" s="183" t="s">
        <v>6090</v>
      </c>
      <c r="B1142" s="182" t="s">
        <v>6089</v>
      </c>
      <c r="C1142" s="179" t="s">
        <v>112</v>
      </c>
      <c r="D1142" s="181">
        <v>157.15</v>
      </c>
      <c r="E1142" s="181">
        <v>109.59</v>
      </c>
      <c r="F1142" s="181">
        <v>266.74</v>
      </c>
      <c r="G1142" s="172">
        <v>15</v>
      </c>
    </row>
    <row r="1143" spans="1:7" ht="30">
      <c r="A1143" s="183" t="s">
        <v>6088</v>
      </c>
      <c r="B1143" s="182" t="s">
        <v>6087</v>
      </c>
      <c r="C1143" s="179" t="s">
        <v>112</v>
      </c>
      <c r="D1143" s="181">
        <v>514.49</v>
      </c>
      <c r="E1143" s="181"/>
      <c r="F1143" s="181">
        <v>514.49</v>
      </c>
      <c r="G1143" s="172">
        <v>15</v>
      </c>
    </row>
    <row r="1144" spans="1:7">
      <c r="A1144" s="183" t="s">
        <v>6086</v>
      </c>
      <c r="B1144" s="182" t="s">
        <v>6085</v>
      </c>
      <c r="C1144" s="179"/>
      <c r="D1144" s="181"/>
      <c r="E1144" s="181"/>
      <c r="F1144" s="181"/>
    </row>
    <row r="1145" spans="1:7">
      <c r="A1145" s="183" t="s">
        <v>6084</v>
      </c>
      <c r="B1145" s="182" t="s">
        <v>6083</v>
      </c>
      <c r="C1145" s="179" t="s">
        <v>112</v>
      </c>
      <c r="D1145" s="181">
        <v>788.21</v>
      </c>
      <c r="E1145" s="181"/>
      <c r="F1145" s="181">
        <v>788.21</v>
      </c>
      <c r="G1145" s="172">
        <v>15</v>
      </c>
    </row>
    <row r="1146" spans="1:7">
      <c r="A1146" s="183" t="s">
        <v>6082</v>
      </c>
      <c r="B1146" s="182" t="s">
        <v>6081</v>
      </c>
      <c r="C1146" s="179"/>
      <c r="D1146" s="181"/>
      <c r="E1146" s="181"/>
      <c r="F1146" s="181"/>
    </row>
    <row r="1147" spans="1:7">
      <c r="A1147" s="183" t="s">
        <v>6080</v>
      </c>
      <c r="B1147" s="182" t="s">
        <v>6079</v>
      </c>
      <c r="C1147" s="179" t="s">
        <v>118</v>
      </c>
      <c r="D1147" s="181">
        <v>48.71</v>
      </c>
      <c r="E1147" s="181">
        <v>8.8699999999999992</v>
      </c>
      <c r="F1147" s="181">
        <v>57.58</v>
      </c>
      <c r="G1147" s="172">
        <v>15</v>
      </c>
    </row>
    <row r="1148" spans="1:7">
      <c r="A1148" s="183" t="s">
        <v>6078</v>
      </c>
      <c r="B1148" s="182" t="s">
        <v>6077</v>
      </c>
      <c r="C1148" s="179" t="s">
        <v>118</v>
      </c>
      <c r="D1148" s="181">
        <v>66.760000000000005</v>
      </c>
      <c r="E1148" s="181">
        <v>8.8699999999999992</v>
      </c>
      <c r="F1148" s="181">
        <v>75.63</v>
      </c>
      <c r="G1148" s="172">
        <v>15</v>
      </c>
    </row>
    <row r="1149" spans="1:7" ht="30">
      <c r="A1149" s="183" t="s">
        <v>6076</v>
      </c>
      <c r="B1149" s="182" t="s">
        <v>6075</v>
      </c>
      <c r="C1149" s="179" t="s">
        <v>118</v>
      </c>
      <c r="D1149" s="181">
        <v>30.38</v>
      </c>
      <c r="E1149" s="181">
        <v>11.6</v>
      </c>
      <c r="F1149" s="181">
        <v>41.98</v>
      </c>
      <c r="G1149" s="172">
        <v>15</v>
      </c>
    </row>
    <row r="1150" spans="1:7" ht="45">
      <c r="A1150" s="183" t="s">
        <v>6074</v>
      </c>
      <c r="B1150" s="182" t="s">
        <v>6073</v>
      </c>
      <c r="C1150" s="179" t="s">
        <v>118</v>
      </c>
      <c r="D1150" s="181">
        <v>36.81</v>
      </c>
      <c r="E1150" s="181">
        <v>11.6</v>
      </c>
      <c r="F1150" s="181">
        <v>48.41</v>
      </c>
      <c r="G1150" s="172">
        <v>15</v>
      </c>
    </row>
    <row r="1151" spans="1:7" ht="30">
      <c r="A1151" s="183" t="s">
        <v>6072</v>
      </c>
      <c r="B1151" s="182" t="s">
        <v>6071</v>
      </c>
      <c r="C1151" s="179" t="s">
        <v>118</v>
      </c>
      <c r="D1151" s="181">
        <v>52.27</v>
      </c>
      <c r="E1151" s="181">
        <v>8.8699999999999992</v>
      </c>
      <c r="F1151" s="181">
        <v>61.14</v>
      </c>
      <c r="G1151" s="172">
        <v>15</v>
      </c>
    </row>
    <row r="1152" spans="1:7">
      <c r="A1152" s="183" t="s">
        <v>6070</v>
      </c>
      <c r="B1152" s="182" t="s">
        <v>6069</v>
      </c>
      <c r="C1152" s="179" t="s">
        <v>118</v>
      </c>
      <c r="D1152" s="181">
        <v>23.41</v>
      </c>
      <c r="E1152" s="181">
        <v>3.52</v>
      </c>
      <c r="F1152" s="181">
        <v>26.93</v>
      </c>
      <c r="G1152" s="172">
        <v>15</v>
      </c>
    </row>
    <row r="1153" spans="1:7">
      <c r="A1153" s="183" t="s">
        <v>6068</v>
      </c>
      <c r="B1153" s="182" t="s">
        <v>6067</v>
      </c>
      <c r="C1153" s="179" t="s">
        <v>118</v>
      </c>
      <c r="D1153" s="181">
        <v>11.15</v>
      </c>
      <c r="E1153" s="181"/>
      <c r="F1153" s="181">
        <v>11.15</v>
      </c>
      <c r="G1153" s="172">
        <v>15</v>
      </c>
    </row>
    <row r="1154" spans="1:7" ht="30">
      <c r="A1154" s="183" t="s">
        <v>6066</v>
      </c>
      <c r="B1154" s="182" t="s">
        <v>6065</v>
      </c>
      <c r="C1154" s="179" t="s">
        <v>118</v>
      </c>
      <c r="D1154" s="181">
        <v>82.57</v>
      </c>
      <c r="E1154" s="181"/>
      <c r="F1154" s="181">
        <v>82.57</v>
      </c>
      <c r="G1154" s="172">
        <v>15</v>
      </c>
    </row>
    <row r="1155" spans="1:7">
      <c r="A1155" s="183" t="s">
        <v>6064</v>
      </c>
      <c r="B1155" s="182" t="s">
        <v>6063</v>
      </c>
      <c r="C1155" s="179"/>
      <c r="D1155" s="181"/>
      <c r="E1155" s="181"/>
      <c r="F1155" s="181"/>
    </row>
    <row r="1156" spans="1:7" ht="30">
      <c r="A1156" s="183" t="s">
        <v>6062</v>
      </c>
      <c r="B1156" s="182" t="s">
        <v>6061</v>
      </c>
      <c r="C1156" s="179" t="s">
        <v>118</v>
      </c>
      <c r="D1156" s="181">
        <v>218.27</v>
      </c>
      <c r="E1156" s="181">
        <v>9.56</v>
      </c>
      <c r="F1156" s="181">
        <v>227.83</v>
      </c>
      <c r="G1156" s="172">
        <v>15</v>
      </c>
    </row>
    <row r="1157" spans="1:7" ht="30">
      <c r="A1157" s="183" t="s">
        <v>6060</v>
      </c>
      <c r="B1157" s="182" t="s">
        <v>6059</v>
      </c>
      <c r="C1157" s="179" t="s">
        <v>118</v>
      </c>
      <c r="D1157" s="181">
        <v>52.02</v>
      </c>
      <c r="E1157" s="181">
        <v>8.8699999999999992</v>
      </c>
      <c r="F1157" s="181">
        <v>60.89</v>
      </c>
      <c r="G1157" s="172">
        <v>15</v>
      </c>
    </row>
    <row r="1158" spans="1:7">
      <c r="A1158" s="183" t="s">
        <v>6058</v>
      </c>
      <c r="B1158" s="182" t="s">
        <v>6057</v>
      </c>
      <c r="C1158" s="179"/>
      <c r="D1158" s="181"/>
      <c r="E1158" s="181"/>
      <c r="F1158" s="181"/>
    </row>
    <row r="1159" spans="1:7">
      <c r="A1159" s="183" t="s">
        <v>6056</v>
      </c>
      <c r="B1159" s="182" t="s">
        <v>6055</v>
      </c>
      <c r="C1159" s="179" t="s">
        <v>112</v>
      </c>
      <c r="D1159" s="181">
        <v>12.63</v>
      </c>
      <c r="E1159" s="181">
        <v>10.07</v>
      </c>
      <c r="F1159" s="181">
        <v>22.7</v>
      </c>
      <c r="G1159" s="172">
        <v>15</v>
      </c>
    </row>
    <row r="1160" spans="1:7">
      <c r="A1160" s="183" t="s">
        <v>6054</v>
      </c>
      <c r="B1160" s="182" t="s">
        <v>6053</v>
      </c>
      <c r="C1160" s="179" t="s">
        <v>112</v>
      </c>
      <c r="D1160" s="181">
        <v>4.12</v>
      </c>
      <c r="E1160" s="181">
        <v>35.25</v>
      </c>
      <c r="F1160" s="181">
        <v>39.369999999999997</v>
      </c>
      <c r="G1160" s="172">
        <v>15</v>
      </c>
    </row>
    <row r="1161" spans="1:7" ht="30">
      <c r="A1161" s="183" t="s">
        <v>6052</v>
      </c>
      <c r="B1161" s="182" t="s">
        <v>6051</v>
      </c>
      <c r="C1161" s="179" t="s">
        <v>112</v>
      </c>
      <c r="D1161" s="181"/>
      <c r="E1161" s="181">
        <v>76.8</v>
      </c>
      <c r="F1161" s="181">
        <v>76.8</v>
      </c>
      <c r="G1161" s="172">
        <v>15</v>
      </c>
    </row>
    <row r="1162" spans="1:7">
      <c r="A1162" s="183" t="s">
        <v>6050</v>
      </c>
      <c r="B1162" s="182" t="s">
        <v>195</v>
      </c>
      <c r="C1162" s="179" t="s">
        <v>108</v>
      </c>
      <c r="D1162" s="181">
        <v>56.98</v>
      </c>
      <c r="E1162" s="181"/>
      <c r="F1162" s="181">
        <v>56.98</v>
      </c>
      <c r="G1162" s="172">
        <v>15</v>
      </c>
    </row>
    <row r="1163" spans="1:7">
      <c r="A1163" s="183" t="s">
        <v>6049</v>
      </c>
      <c r="B1163" s="182" t="s">
        <v>6048</v>
      </c>
      <c r="C1163" s="179" t="s">
        <v>118</v>
      </c>
      <c r="D1163" s="181"/>
      <c r="E1163" s="181">
        <v>12.83</v>
      </c>
      <c r="F1163" s="181">
        <v>12.83</v>
      </c>
      <c r="G1163" s="172">
        <v>15</v>
      </c>
    </row>
    <row r="1164" spans="1:7">
      <c r="A1164" s="183" t="s">
        <v>6047</v>
      </c>
      <c r="B1164" s="182" t="s">
        <v>6046</v>
      </c>
      <c r="C1164" s="179" t="s">
        <v>118</v>
      </c>
      <c r="D1164" s="181">
        <v>16.77</v>
      </c>
      <c r="E1164" s="181">
        <v>13.82</v>
      </c>
      <c r="F1164" s="181">
        <v>30.59</v>
      </c>
      <c r="G1164" s="172">
        <v>15</v>
      </c>
    </row>
    <row r="1165" spans="1:7" ht="30">
      <c r="A1165" s="183" t="s">
        <v>6045</v>
      </c>
      <c r="B1165" s="182" t="s">
        <v>6044</v>
      </c>
      <c r="C1165" s="179" t="s">
        <v>118</v>
      </c>
      <c r="D1165" s="181">
        <v>16.440000000000001</v>
      </c>
      <c r="E1165" s="181">
        <v>13.82</v>
      </c>
      <c r="F1165" s="181">
        <v>30.26</v>
      </c>
      <c r="G1165" s="172">
        <v>15</v>
      </c>
    </row>
    <row r="1166" spans="1:7">
      <c r="A1166" s="183" t="s">
        <v>6043</v>
      </c>
      <c r="B1166" s="182" t="s">
        <v>6042</v>
      </c>
      <c r="C1166" s="179" t="s">
        <v>118</v>
      </c>
      <c r="D1166" s="181">
        <v>55.72</v>
      </c>
      <c r="E1166" s="181">
        <v>3.52</v>
      </c>
      <c r="F1166" s="181">
        <v>59.24</v>
      </c>
      <c r="G1166" s="172">
        <v>15</v>
      </c>
    </row>
    <row r="1167" spans="1:7">
      <c r="A1167" s="183" t="s">
        <v>6041</v>
      </c>
      <c r="B1167" s="182" t="s">
        <v>6040</v>
      </c>
      <c r="C1167" s="179" t="s">
        <v>118</v>
      </c>
      <c r="D1167" s="181">
        <v>14.72</v>
      </c>
      <c r="E1167" s="181">
        <v>1.76</v>
      </c>
      <c r="F1167" s="181">
        <v>16.48</v>
      </c>
      <c r="G1167" s="172">
        <v>15</v>
      </c>
    </row>
    <row r="1168" spans="1:7">
      <c r="A1168" s="183" t="s">
        <v>6039</v>
      </c>
      <c r="B1168" s="182" t="s">
        <v>6038</v>
      </c>
      <c r="C1168" s="179" t="s">
        <v>118</v>
      </c>
      <c r="D1168" s="181">
        <v>38.729999999999997</v>
      </c>
      <c r="E1168" s="181">
        <v>7.56</v>
      </c>
      <c r="F1168" s="181">
        <v>46.29</v>
      </c>
      <c r="G1168" s="172">
        <v>15</v>
      </c>
    </row>
    <row r="1169" spans="1:7">
      <c r="A1169" s="183" t="s">
        <v>6037</v>
      </c>
      <c r="B1169" s="182" t="s">
        <v>6036</v>
      </c>
      <c r="C1169" s="179"/>
      <c r="D1169" s="181"/>
      <c r="E1169" s="181"/>
      <c r="F1169" s="181"/>
    </row>
    <row r="1170" spans="1:7">
      <c r="A1170" s="183" t="s">
        <v>6035</v>
      </c>
      <c r="B1170" s="182" t="s">
        <v>6034</v>
      </c>
      <c r="C1170" s="179"/>
      <c r="D1170" s="181"/>
      <c r="E1170" s="181"/>
      <c r="F1170" s="181"/>
    </row>
    <row r="1171" spans="1:7">
      <c r="A1171" s="183" t="s">
        <v>6033</v>
      </c>
      <c r="B1171" s="182" t="s">
        <v>6032</v>
      </c>
      <c r="C1171" s="179" t="s">
        <v>112</v>
      </c>
      <c r="D1171" s="181">
        <v>57.91</v>
      </c>
      <c r="E1171" s="181">
        <v>30.21</v>
      </c>
      <c r="F1171" s="181">
        <v>88.12</v>
      </c>
      <c r="G1171" s="172">
        <v>15</v>
      </c>
    </row>
    <row r="1172" spans="1:7" ht="30">
      <c r="A1172" s="183" t="s">
        <v>6031</v>
      </c>
      <c r="B1172" s="182" t="s">
        <v>6030</v>
      </c>
      <c r="C1172" s="179" t="s">
        <v>112</v>
      </c>
      <c r="D1172" s="181">
        <v>75.12</v>
      </c>
      <c r="E1172" s="181">
        <v>60.42</v>
      </c>
      <c r="F1172" s="181">
        <v>135.54</v>
      </c>
      <c r="G1172" s="172">
        <v>15</v>
      </c>
    </row>
    <row r="1173" spans="1:7" ht="30">
      <c r="A1173" s="183" t="s">
        <v>6029</v>
      </c>
      <c r="B1173" s="182" t="s">
        <v>6028</v>
      </c>
      <c r="C1173" s="179" t="s">
        <v>112</v>
      </c>
      <c r="D1173" s="181">
        <v>104.1</v>
      </c>
      <c r="E1173" s="181">
        <v>65.45</v>
      </c>
      <c r="F1173" s="181">
        <v>169.55</v>
      </c>
      <c r="G1173" s="172">
        <v>15</v>
      </c>
    </row>
    <row r="1174" spans="1:7">
      <c r="A1174" s="183" t="s">
        <v>6027</v>
      </c>
      <c r="B1174" s="182" t="s">
        <v>6026</v>
      </c>
      <c r="C1174" s="179" t="s">
        <v>118</v>
      </c>
      <c r="D1174" s="181">
        <v>20.52</v>
      </c>
      <c r="E1174" s="181">
        <v>20.14</v>
      </c>
      <c r="F1174" s="181">
        <v>40.659999999999997</v>
      </c>
      <c r="G1174" s="172">
        <v>15</v>
      </c>
    </row>
    <row r="1175" spans="1:7" ht="30">
      <c r="A1175" s="183" t="s">
        <v>6025</v>
      </c>
      <c r="B1175" s="182" t="s">
        <v>6024</v>
      </c>
      <c r="C1175" s="179" t="s">
        <v>112</v>
      </c>
      <c r="D1175" s="181">
        <v>139.41</v>
      </c>
      <c r="E1175" s="181">
        <v>60.42</v>
      </c>
      <c r="F1175" s="181">
        <v>199.83</v>
      </c>
      <c r="G1175" s="172">
        <v>15</v>
      </c>
    </row>
    <row r="1176" spans="1:7" ht="30">
      <c r="A1176" s="183" t="s">
        <v>6023</v>
      </c>
      <c r="B1176" s="182" t="s">
        <v>6022</v>
      </c>
      <c r="C1176" s="179" t="s">
        <v>112</v>
      </c>
      <c r="D1176" s="181">
        <v>106.03</v>
      </c>
      <c r="E1176" s="181">
        <v>30.21</v>
      </c>
      <c r="F1176" s="181">
        <v>136.24</v>
      </c>
      <c r="G1176" s="172">
        <v>15</v>
      </c>
    </row>
    <row r="1177" spans="1:7">
      <c r="A1177" s="183" t="s">
        <v>6021</v>
      </c>
      <c r="B1177" s="182" t="s">
        <v>6020</v>
      </c>
      <c r="C1177" s="179"/>
      <c r="D1177" s="181"/>
      <c r="E1177" s="181"/>
      <c r="F1177" s="181"/>
    </row>
    <row r="1178" spans="1:7">
      <c r="A1178" s="183" t="s">
        <v>6019</v>
      </c>
      <c r="B1178" s="182" t="s">
        <v>6018</v>
      </c>
      <c r="C1178" s="179" t="s">
        <v>112</v>
      </c>
      <c r="D1178" s="181">
        <v>157.08000000000001</v>
      </c>
      <c r="E1178" s="181"/>
      <c r="F1178" s="181">
        <v>157.08000000000001</v>
      </c>
      <c r="G1178" s="172">
        <v>15</v>
      </c>
    </row>
    <row r="1179" spans="1:7" ht="30">
      <c r="A1179" s="183" t="s">
        <v>6017</v>
      </c>
      <c r="B1179" s="182" t="s">
        <v>6016</v>
      </c>
      <c r="C1179" s="179" t="s">
        <v>112</v>
      </c>
      <c r="D1179" s="181">
        <v>127.87</v>
      </c>
      <c r="E1179" s="181"/>
      <c r="F1179" s="181">
        <v>127.87</v>
      </c>
      <c r="G1179" s="172">
        <v>15</v>
      </c>
    </row>
    <row r="1180" spans="1:7" ht="30">
      <c r="A1180" s="183" t="s">
        <v>6015</v>
      </c>
      <c r="B1180" s="182" t="s">
        <v>6014</v>
      </c>
      <c r="C1180" s="179" t="s">
        <v>112</v>
      </c>
      <c r="D1180" s="181">
        <v>105.2</v>
      </c>
      <c r="E1180" s="181"/>
      <c r="F1180" s="181">
        <v>105.2</v>
      </c>
      <c r="G1180" s="172">
        <v>15</v>
      </c>
    </row>
    <row r="1181" spans="1:7">
      <c r="A1181" s="183" t="s">
        <v>6013</v>
      </c>
      <c r="B1181" s="182" t="s">
        <v>6012</v>
      </c>
      <c r="C1181" s="179"/>
      <c r="D1181" s="181"/>
      <c r="E1181" s="181"/>
      <c r="F1181" s="181"/>
    </row>
    <row r="1182" spans="1:7">
      <c r="A1182" s="183" t="s">
        <v>6011</v>
      </c>
      <c r="B1182" s="182" t="s">
        <v>6010</v>
      </c>
      <c r="C1182" s="179" t="s">
        <v>112</v>
      </c>
      <c r="D1182" s="181">
        <v>122.54</v>
      </c>
      <c r="E1182" s="181"/>
      <c r="F1182" s="181">
        <v>122.54</v>
      </c>
      <c r="G1182" s="172">
        <v>15</v>
      </c>
    </row>
    <row r="1183" spans="1:7">
      <c r="A1183" s="183" t="s">
        <v>6009</v>
      </c>
      <c r="B1183" s="182" t="s">
        <v>6008</v>
      </c>
      <c r="C1183" s="179" t="s">
        <v>112</v>
      </c>
      <c r="D1183" s="181">
        <v>177.48</v>
      </c>
      <c r="E1183" s="181"/>
      <c r="F1183" s="181">
        <v>177.48</v>
      </c>
      <c r="G1183" s="172">
        <v>15</v>
      </c>
    </row>
    <row r="1184" spans="1:7">
      <c r="A1184" s="183" t="s">
        <v>6007</v>
      </c>
      <c r="B1184" s="182" t="s">
        <v>6006</v>
      </c>
      <c r="C1184" s="179" t="s">
        <v>112</v>
      </c>
      <c r="D1184" s="181">
        <v>115.1</v>
      </c>
      <c r="E1184" s="181"/>
      <c r="F1184" s="181">
        <v>115.1</v>
      </c>
      <c r="G1184" s="172">
        <v>15</v>
      </c>
    </row>
    <row r="1185" spans="1:7">
      <c r="A1185" s="183" t="s">
        <v>6005</v>
      </c>
      <c r="B1185" s="182" t="s">
        <v>6004</v>
      </c>
      <c r="C1185" s="179" t="s">
        <v>112</v>
      </c>
      <c r="D1185" s="181">
        <v>178.83</v>
      </c>
      <c r="E1185" s="181"/>
      <c r="F1185" s="181">
        <v>178.83</v>
      </c>
      <c r="G1185" s="172">
        <v>15</v>
      </c>
    </row>
    <row r="1186" spans="1:7">
      <c r="A1186" s="183" t="s">
        <v>6003</v>
      </c>
      <c r="B1186" s="182" t="s">
        <v>6002</v>
      </c>
      <c r="C1186" s="179" t="s">
        <v>112</v>
      </c>
      <c r="D1186" s="181">
        <v>102.93</v>
      </c>
      <c r="E1186" s="181"/>
      <c r="F1186" s="181">
        <v>102.93</v>
      </c>
      <c r="G1186" s="172">
        <v>15</v>
      </c>
    </row>
    <row r="1187" spans="1:7" ht="30">
      <c r="A1187" s="183" t="s">
        <v>6001</v>
      </c>
      <c r="B1187" s="182" t="s">
        <v>6000</v>
      </c>
      <c r="C1187" s="179" t="s">
        <v>112</v>
      </c>
      <c r="D1187" s="181">
        <v>326.83999999999997</v>
      </c>
      <c r="E1187" s="181"/>
      <c r="F1187" s="181">
        <v>326.83999999999997</v>
      </c>
      <c r="G1187" s="172">
        <v>15</v>
      </c>
    </row>
    <row r="1188" spans="1:7" ht="30">
      <c r="A1188" s="183" t="s">
        <v>5999</v>
      </c>
      <c r="B1188" s="182" t="s">
        <v>5998</v>
      </c>
      <c r="C1188" s="179" t="s">
        <v>112</v>
      </c>
      <c r="D1188" s="181">
        <v>280.47000000000003</v>
      </c>
      <c r="E1188" s="181"/>
      <c r="F1188" s="181">
        <v>280.47000000000003</v>
      </c>
      <c r="G1188" s="172">
        <v>15</v>
      </c>
    </row>
    <row r="1189" spans="1:7" ht="30">
      <c r="A1189" s="183" t="s">
        <v>5997</v>
      </c>
      <c r="B1189" s="182" t="s">
        <v>5996</v>
      </c>
      <c r="C1189" s="179" t="s">
        <v>112</v>
      </c>
      <c r="D1189" s="181">
        <v>359.22</v>
      </c>
      <c r="E1189" s="181"/>
      <c r="F1189" s="181">
        <v>359.22</v>
      </c>
      <c r="G1189" s="172">
        <v>15</v>
      </c>
    </row>
    <row r="1190" spans="1:7">
      <c r="A1190" s="183" t="s">
        <v>5995</v>
      </c>
      <c r="B1190" s="182" t="s">
        <v>5994</v>
      </c>
      <c r="C1190" s="179"/>
      <c r="D1190" s="181"/>
      <c r="E1190" s="181"/>
      <c r="F1190" s="181"/>
    </row>
    <row r="1191" spans="1:7" ht="30">
      <c r="A1191" s="183" t="s">
        <v>5993</v>
      </c>
      <c r="B1191" s="182" t="s">
        <v>5992</v>
      </c>
      <c r="C1191" s="179" t="s">
        <v>112</v>
      </c>
      <c r="D1191" s="181">
        <v>875.01</v>
      </c>
      <c r="E1191" s="181"/>
      <c r="F1191" s="181">
        <v>875.01</v>
      </c>
      <c r="G1191" s="172">
        <v>15</v>
      </c>
    </row>
    <row r="1192" spans="1:7" ht="30">
      <c r="A1192" s="183" t="s">
        <v>5991</v>
      </c>
      <c r="B1192" s="182" t="s">
        <v>5990</v>
      </c>
      <c r="C1192" s="179" t="s">
        <v>112</v>
      </c>
      <c r="D1192" s="181">
        <v>434.69</v>
      </c>
      <c r="E1192" s="181"/>
      <c r="F1192" s="181">
        <v>434.69</v>
      </c>
      <c r="G1192" s="172">
        <v>15</v>
      </c>
    </row>
    <row r="1193" spans="1:7">
      <c r="A1193" s="183" t="s">
        <v>5989</v>
      </c>
      <c r="B1193" s="182" t="s">
        <v>5988</v>
      </c>
      <c r="C1193" s="179"/>
      <c r="D1193" s="181"/>
      <c r="E1193" s="181"/>
      <c r="F1193" s="181"/>
    </row>
    <row r="1194" spans="1:7">
      <c r="A1194" s="183" t="s">
        <v>5987</v>
      </c>
      <c r="B1194" s="182" t="s">
        <v>5986</v>
      </c>
      <c r="C1194" s="179" t="s">
        <v>112</v>
      </c>
      <c r="D1194" s="181">
        <v>259.10000000000002</v>
      </c>
      <c r="E1194" s="181">
        <v>145.18</v>
      </c>
      <c r="F1194" s="181">
        <v>404.28</v>
      </c>
      <c r="G1194" s="172">
        <v>15</v>
      </c>
    </row>
    <row r="1195" spans="1:7" ht="30">
      <c r="A1195" s="183" t="s">
        <v>5985</v>
      </c>
      <c r="B1195" s="182" t="s">
        <v>5984</v>
      </c>
      <c r="C1195" s="179" t="s">
        <v>112</v>
      </c>
      <c r="D1195" s="181">
        <v>827.02</v>
      </c>
      <c r="E1195" s="181"/>
      <c r="F1195" s="181">
        <v>827.02</v>
      </c>
      <c r="G1195" s="172">
        <v>15</v>
      </c>
    </row>
    <row r="1196" spans="1:7" ht="30">
      <c r="A1196" s="183" t="s">
        <v>5983</v>
      </c>
      <c r="B1196" s="182" t="s">
        <v>5982</v>
      </c>
      <c r="C1196" s="179" t="s">
        <v>112</v>
      </c>
      <c r="D1196" s="181">
        <v>651.12</v>
      </c>
      <c r="E1196" s="181"/>
      <c r="F1196" s="181">
        <v>651.12</v>
      </c>
      <c r="G1196" s="172">
        <v>15</v>
      </c>
    </row>
    <row r="1197" spans="1:7" ht="30">
      <c r="A1197" s="183" t="s">
        <v>5981</v>
      </c>
      <c r="B1197" s="182" t="s">
        <v>5980</v>
      </c>
      <c r="C1197" s="179" t="s">
        <v>112</v>
      </c>
      <c r="D1197" s="181">
        <v>1085.2</v>
      </c>
      <c r="E1197" s="181"/>
      <c r="F1197" s="181">
        <v>1085.2</v>
      </c>
      <c r="G1197" s="172">
        <v>15</v>
      </c>
    </row>
    <row r="1198" spans="1:7">
      <c r="A1198" s="183" t="s">
        <v>5979</v>
      </c>
      <c r="B1198" s="182" t="s">
        <v>5978</v>
      </c>
      <c r="C1198" s="179"/>
      <c r="D1198" s="181"/>
      <c r="E1198" s="181"/>
      <c r="F1198" s="181"/>
    </row>
    <row r="1199" spans="1:7">
      <c r="A1199" s="183" t="s">
        <v>5977</v>
      </c>
      <c r="B1199" s="182" t="s">
        <v>5976</v>
      </c>
      <c r="C1199" s="179" t="s">
        <v>112</v>
      </c>
      <c r="D1199" s="181">
        <v>69.930000000000007</v>
      </c>
      <c r="E1199" s="181">
        <v>7.56</v>
      </c>
      <c r="F1199" s="181">
        <v>77.489999999999995</v>
      </c>
      <c r="G1199" s="172">
        <v>15</v>
      </c>
    </row>
    <row r="1200" spans="1:7">
      <c r="A1200" s="183" t="s">
        <v>5975</v>
      </c>
      <c r="B1200" s="182" t="s">
        <v>5974</v>
      </c>
      <c r="C1200" s="179" t="s">
        <v>112</v>
      </c>
      <c r="D1200" s="181">
        <v>0.83</v>
      </c>
      <c r="E1200" s="181">
        <v>15.1</v>
      </c>
      <c r="F1200" s="181">
        <v>15.93</v>
      </c>
      <c r="G1200" s="172">
        <v>15</v>
      </c>
    </row>
    <row r="1201" spans="1:7">
      <c r="A1201" s="183" t="s">
        <v>5973</v>
      </c>
      <c r="B1201" s="182" t="s">
        <v>5972</v>
      </c>
      <c r="C1201" s="179" t="s">
        <v>112</v>
      </c>
      <c r="D1201" s="181"/>
      <c r="E1201" s="181">
        <v>7.56</v>
      </c>
      <c r="F1201" s="181">
        <v>7.56</v>
      </c>
      <c r="G1201" s="172">
        <v>15</v>
      </c>
    </row>
    <row r="1202" spans="1:7">
      <c r="A1202" s="183" t="s">
        <v>5971</v>
      </c>
      <c r="B1202" s="182" t="s">
        <v>5970</v>
      </c>
      <c r="C1202" s="179" t="s">
        <v>118</v>
      </c>
      <c r="D1202" s="181">
        <v>25.9</v>
      </c>
      <c r="E1202" s="181"/>
      <c r="F1202" s="181">
        <v>25.9</v>
      </c>
      <c r="G1202" s="172">
        <v>15</v>
      </c>
    </row>
    <row r="1203" spans="1:7">
      <c r="A1203" s="183" t="s">
        <v>5969</v>
      </c>
      <c r="B1203" s="182" t="s">
        <v>172</v>
      </c>
      <c r="C1203" s="179" t="s">
        <v>108</v>
      </c>
      <c r="D1203" s="181">
        <v>31.12</v>
      </c>
      <c r="E1203" s="181"/>
      <c r="F1203" s="181">
        <v>31.12</v>
      </c>
      <c r="G1203" s="172">
        <v>15</v>
      </c>
    </row>
    <row r="1204" spans="1:7">
      <c r="A1204" s="183" t="s">
        <v>5968</v>
      </c>
      <c r="B1204" s="182" t="s">
        <v>5967</v>
      </c>
      <c r="C1204" s="179"/>
      <c r="D1204" s="181"/>
      <c r="E1204" s="181"/>
      <c r="F1204" s="181"/>
    </row>
    <row r="1205" spans="1:7">
      <c r="A1205" s="183" t="s">
        <v>5966</v>
      </c>
      <c r="B1205" s="182" t="s">
        <v>5965</v>
      </c>
      <c r="C1205" s="179"/>
      <c r="D1205" s="181"/>
      <c r="E1205" s="181"/>
      <c r="F1205" s="181"/>
    </row>
    <row r="1206" spans="1:7">
      <c r="A1206" s="183" t="s">
        <v>5964</v>
      </c>
      <c r="B1206" s="182" t="s">
        <v>5963</v>
      </c>
      <c r="C1206" s="179" t="s">
        <v>112</v>
      </c>
      <c r="D1206" s="181">
        <v>1013.81</v>
      </c>
      <c r="E1206" s="181">
        <v>65.95</v>
      </c>
      <c r="F1206" s="181">
        <v>1079.76</v>
      </c>
      <c r="G1206" s="172">
        <v>15</v>
      </c>
    </row>
    <row r="1207" spans="1:7">
      <c r="A1207" s="183" t="s">
        <v>5962</v>
      </c>
      <c r="B1207" s="182" t="s">
        <v>5961</v>
      </c>
      <c r="C1207" s="179" t="s">
        <v>112</v>
      </c>
      <c r="D1207" s="181">
        <v>905.3</v>
      </c>
      <c r="E1207" s="181">
        <v>65.95</v>
      </c>
      <c r="F1207" s="181">
        <v>971.25</v>
      </c>
      <c r="G1207" s="172">
        <v>15</v>
      </c>
    </row>
    <row r="1208" spans="1:7">
      <c r="A1208" s="183" t="s">
        <v>5960</v>
      </c>
      <c r="B1208" s="182" t="s">
        <v>5959</v>
      </c>
      <c r="C1208" s="179"/>
      <c r="D1208" s="181"/>
      <c r="E1208" s="181"/>
      <c r="F1208" s="181"/>
    </row>
    <row r="1209" spans="1:7" ht="30">
      <c r="A1209" s="183" t="s">
        <v>5958</v>
      </c>
      <c r="B1209" s="182" t="s">
        <v>5957</v>
      </c>
      <c r="C1209" s="179" t="s">
        <v>112</v>
      </c>
      <c r="D1209" s="181">
        <v>804.76</v>
      </c>
      <c r="E1209" s="181">
        <v>69.48</v>
      </c>
      <c r="F1209" s="181">
        <v>874.24</v>
      </c>
      <c r="G1209" s="172">
        <v>15</v>
      </c>
    </row>
    <row r="1210" spans="1:7">
      <c r="A1210" s="183" t="s">
        <v>5956</v>
      </c>
      <c r="B1210" s="182" t="s">
        <v>5955</v>
      </c>
      <c r="C1210" s="179" t="s">
        <v>108</v>
      </c>
      <c r="D1210" s="181">
        <v>1341.38</v>
      </c>
      <c r="E1210" s="181">
        <v>140.97999999999999</v>
      </c>
      <c r="F1210" s="181">
        <v>1482.36</v>
      </c>
      <c r="G1210" s="172">
        <v>15</v>
      </c>
    </row>
    <row r="1211" spans="1:7">
      <c r="A1211" s="183" t="s">
        <v>5954</v>
      </c>
      <c r="B1211" s="182" t="s">
        <v>5953</v>
      </c>
      <c r="C1211" s="179" t="s">
        <v>108</v>
      </c>
      <c r="D1211" s="181">
        <v>1351.72</v>
      </c>
      <c r="E1211" s="181">
        <v>140.97999999999999</v>
      </c>
      <c r="F1211" s="181">
        <v>1492.7</v>
      </c>
      <c r="G1211" s="172">
        <v>15</v>
      </c>
    </row>
    <row r="1212" spans="1:7">
      <c r="A1212" s="183" t="s">
        <v>5952</v>
      </c>
      <c r="B1212" s="182" t="s">
        <v>5951</v>
      </c>
      <c r="C1212" s="179" t="s">
        <v>108</v>
      </c>
      <c r="D1212" s="181">
        <v>1452.94</v>
      </c>
      <c r="E1212" s="181">
        <v>140.97999999999999</v>
      </c>
      <c r="F1212" s="181">
        <v>1593.92</v>
      </c>
      <c r="G1212" s="172">
        <v>15</v>
      </c>
    </row>
    <row r="1213" spans="1:7">
      <c r="A1213" s="183" t="s">
        <v>5950</v>
      </c>
      <c r="B1213" s="182" t="s">
        <v>5949</v>
      </c>
      <c r="C1213" s="179" t="s">
        <v>108</v>
      </c>
      <c r="D1213" s="181">
        <v>2545.38</v>
      </c>
      <c r="E1213" s="181">
        <v>176.23</v>
      </c>
      <c r="F1213" s="181">
        <v>2721.61</v>
      </c>
      <c r="G1213" s="172">
        <v>15</v>
      </c>
    </row>
    <row r="1214" spans="1:7">
      <c r="A1214" s="183" t="s">
        <v>5948</v>
      </c>
      <c r="B1214" s="182" t="s">
        <v>5947</v>
      </c>
      <c r="C1214" s="179"/>
      <c r="D1214" s="181"/>
      <c r="E1214" s="181"/>
      <c r="F1214" s="181"/>
    </row>
    <row r="1215" spans="1:7" ht="30">
      <c r="A1215" s="183" t="s">
        <v>5946</v>
      </c>
      <c r="B1215" s="182" t="s">
        <v>5945</v>
      </c>
      <c r="C1215" s="179" t="s">
        <v>108</v>
      </c>
      <c r="D1215" s="181">
        <v>1333.81</v>
      </c>
      <c r="E1215" s="181">
        <v>70.489999999999995</v>
      </c>
      <c r="F1215" s="181">
        <v>1404.3</v>
      </c>
      <c r="G1215" s="172">
        <v>15</v>
      </c>
    </row>
    <row r="1216" spans="1:7" ht="30">
      <c r="A1216" s="183" t="s">
        <v>5944</v>
      </c>
      <c r="B1216" s="182" t="s">
        <v>5943</v>
      </c>
      <c r="C1216" s="179" t="s">
        <v>108</v>
      </c>
      <c r="D1216" s="181">
        <v>1124.27</v>
      </c>
      <c r="E1216" s="181">
        <v>70.489999999999995</v>
      </c>
      <c r="F1216" s="181">
        <v>1194.76</v>
      </c>
      <c r="G1216" s="172">
        <v>15</v>
      </c>
    </row>
    <row r="1217" spans="1:7" ht="30">
      <c r="A1217" s="183" t="s">
        <v>5942</v>
      </c>
      <c r="B1217" s="182" t="s">
        <v>5941</v>
      </c>
      <c r="C1217" s="179" t="s">
        <v>108</v>
      </c>
      <c r="D1217" s="181">
        <v>1289.73</v>
      </c>
      <c r="E1217" s="181">
        <v>140.97999999999999</v>
      </c>
      <c r="F1217" s="181">
        <v>1430.71</v>
      </c>
      <c r="G1217" s="172">
        <v>15</v>
      </c>
    </row>
    <row r="1218" spans="1:7" ht="30">
      <c r="A1218" s="183" t="s">
        <v>5940</v>
      </c>
      <c r="B1218" s="182" t="s">
        <v>5939</v>
      </c>
      <c r="C1218" s="179" t="s">
        <v>108</v>
      </c>
      <c r="D1218" s="181">
        <v>1398.11</v>
      </c>
      <c r="E1218" s="181">
        <v>140.97999999999999</v>
      </c>
      <c r="F1218" s="181">
        <v>1539.09</v>
      </c>
      <c r="G1218" s="172">
        <v>15</v>
      </c>
    </row>
    <row r="1219" spans="1:7" ht="30">
      <c r="A1219" s="183" t="s">
        <v>5938</v>
      </c>
      <c r="B1219" s="182" t="s">
        <v>5937</v>
      </c>
      <c r="C1219" s="179" t="s">
        <v>108</v>
      </c>
      <c r="D1219" s="181">
        <v>1399.95</v>
      </c>
      <c r="E1219" s="181">
        <v>140.97999999999999</v>
      </c>
      <c r="F1219" s="181">
        <v>1540.93</v>
      </c>
      <c r="G1219" s="172">
        <v>15</v>
      </c>
    </row>
    <row r="1220" spans="1:7" ht="30">
      <c r="A1220" s="183" t="s">
        <v>5936</v>
      </c>
      <c r="B1220" s="182" t="s">
        <v>5935</v>
      </c>
      <c r="C1220" s="179" t="s">
        <v>108</v>
      </c>
      <c r="D1220" s="181">
        <v>2323.6</v>
      </c>
      <c r="E1220" s="181">
        <v>176.23</v>
      </c>
      <c r="F1220" s="181">
        <v>2499.83</v>
      </c>
      <c r="G1220" s="172">
        <v>15</v>
      </c>
    </row>
    <row r="1221" spans="1:7" ht="30">
      <c r="A1221" s="183" t="s">
        <v>5934</v>
      </c>
      <c r="B1221" s="182" t="s">
        <v>5933</v>
      </c>
      <c r="C1221" s="179" t="s">
        <v>108</v>
      </c>
      <c r="D1221" s="181">
        <v>2438.69</v>
      </c>
      <c r="E1221" s="181">
        <v>176.23</v>
      </c>
      <c r="F1221" s="181">
        <v>2614.92</v>
      </c>
      <c r="G1221" s="172">
        <v>15</v>
      </c>
    </row>
    <row r="1222" spans="1:7" ht="30">
      <c r="A1222" s="183" t="s">
        <v>5932</v>
      </c>
      <c r="B1222" s="182" t="s">
        <v>5931</v>
      </c>
      <c r="C1222" s="179" t="s">
        <v>108</v>
      </c>
      <c r="D1222" s="181">
        <v>4404.04</v>
      </c>
      <c r="E1222" s="181">
        <v>201.41</v>
      </c>
      <c r="F1222" s="181">
        <v>4605.45</v>
      </c>
      <c r="G1222" s="172">
        <v>15</v>
      </c>
    </row>
    <row r="1223" spans="1:7" ht="30">
      <c r="A1223" s="183" t="s">
        <v>5930</v>
      </c>
      <c r="B1223" s="182" t="s">
        <v>5929</v>
      </c>
      <c r="C1223" s="179" t="s">
        <v>108</v>
      </c>
      <c r="D1223" s="181">
        <v>1296.6099999999999</v>
      </c>
      <c r="E1223" s="181">
        <v>17.62</v>
      </c>
      <c r="F1223" s="181">
        <v>1314.23</v>
      </c>
      <c r="G1223" s="172">
        <v>15</v>
      </c>
    </row>
    <row r="1224" spans="1:7" ht="30">
      <c r="A1224" s="183" t="s">
        <v>5928</v>
      </c>
      <c r="B1224" s="182" t="s">
        <v>5927</v>
      </c>
      <c r="C1224" s="179" t="s">
        <v>108</v>
      </c>
      <c r="D1224" s="181">
        <v>2065.59</v>
      </c>
      <c r="E1224" s="181">
        <v>135.94</v>
      </c>
      <c r="F1224" s="181">
        <v>2201.5300000000002</v>
      </c>
      <c r="G1224" s="172">
        <v>15</v>
      </c>
    </row>
    <row r="1225" spans="1:7" ht="30">
      <c r="A1225" s="183" t="s">
        <v>5926</v>
      </c>
      <c r="B1225" s="182" t="s">
        <v>5925</v>
      </c>
      <c r="C1225" s="179" t="s">
        <v>108</v>
      </c>
      <c r="D1225" s="181">
        <v>2159.89</v>
      </c>
      <c r="E1225" s="181">
        <v>130.9</v>
      </c>
      <c r="F1225" s="181">
        <v>2290.79</v>
      </c>
      <c r="G1225" s="172">
        <v>15</v>
      </c>
    </row>
    <row r="1226" spans="1:7" ht="30">
      <c r="A1226" s="183" t="s">
        <v>5924</v>
      </c>
      <c r="B1226" s="182" t="s">
        <v>5923</v>
      </c>
      <c r="C1226" s="179" t="s">
        <v>108</v>
      </c>
      <c r="D1226" s="181">
        <v>2313.61</v>
      </c>
      <c r="E1226" s="181">
        <v>130.9</v>
      </c>
      <c r="F1226" s="181">
        <v>2444.5100000000002</v>
      </c>
      <c r="G1226" s="172">
        <v>15</v>
      </c>
    </row>
    <row r="1227" spans="1:7" ht="30">
      <c r="A1227" s="183" t="s">
        <v>5922</v>
      </c>
      <c r="B1227" s="182" t="s">
        <v>5921</v>
      </c>
      <c r="C1227" s="179" t="s">
        <v>108</v>
      </c>
      <c r="D1227" s="181">
        <v>2315.4499999999998</v>
      </c>
      <c r="E1227" s="181">
        <v>130.9</v>
      </c>
      <c r="F1227" s="181">
        <v>2446.35</v>
      </c>
      <c r="G1227" s="172">
        <v>15</v>
      </c>
    </row>
    <row r="1228" spans="1:7" ht="30">
      <c r="A1228" s="183" t="s">
        <v>5920</v>
      </c>
      <c r="B1228" s="182" t="s">
        <v>5919</v>
      </c>
      <c r="C1228" s="179" t="s">
        <v>108</v>
      </c>
      <c r="D1228" s="181">
        <v>3152.21</v>
      </c>
      <c r="E1228" s="181">
        <v>171.2</v>
      </c>
      <c r="F1228" s="181">
        <v>3323.41</v>
      </c>
      <c r="G1228" s="172">
        <v>15</v>
      </c>
    </row>
    <row r="1229" spans="1:7">
      <c r="A1229" s="183" t="s">
        <v>5918</v>
      </c>
      <c r="B1229" s="182" t="s">
        <v>5917</v>
      </c>
      <c r="C1229" s="179"/>
      <c r="D1229" s="181"/>
      <c r="E1229" s="181"/>
      <c r="F1229" s="181"/>
    </row>
    <row r="1230" spans="1:7">
      <c r="A1230" s="183" t="s">
        <v>5916</v>
      </c>
      <c r="B1230" s="182" t="s">
        <v>5915</v>
      </c>
      <c r="C1230" s="179" t="s">
        <v>112</v>
      </c>
      <c r="D1230" s="181">
        <v>95.34</v>
      </c>
      <c r="E1230" s="181">
        <v>50.35</v>
      </c>
      <c r="F1230" s="181">
        <v>145.69</v>
      </c>
      <c r="G1230" s="172">
        <v>15</v>
      </c>
    </row>
    <row r="1231" spans="1:7" ht="30">
      <c r="A1231" s="183" t="s">
        <v>5914</v>
      </c>
      <c r="B1231" s="182" t="s">
        <v>5913</v>
      </c>
      <c r="C1231" s="179" t="s">
        <v>118</v>
      </c>
      <c r="D1231" s="181">
        <v>7.13</v>
      </c>
      <c r="E1231" s="181">
        <v>10.07</v>
      </c>
      <c r="F1231" s="181">
        <v>17.2</v>
      </c>
      <c r="G1231" s="172">
        <v>15</v>
      </c>
    </row>
    <row r="1232" spans="1:7" ht="30">
      <c r="A1232" s="183" t="s">
        <v>5912</v>
      </c>
      <c r="B1232" s="182" t="s">
        <v>5911</v>
      </c>
      <c r="C1232" s="179" t="s">
        <v>118</v>
      </c>
      <c r="D1232" s="181">
        <v>103.58</v>
      </c>
      <c r="E1232" s="181">
        <v>100.7</v>
      </c>
      <c r="F1232" s="181">
        <v>204.28</v>
      </c>
      <c r="G1232" s="172">
        <v>15</v>
      </c>
    </row>
    <row r="1233" spans="1:7" ht="30">
      <c r="A1233" s="183" t="s">
        <v>5910</v>
      </c>
      <c r="B1233" s="182" t="s">
        <v>5909</v>
      </c>
      <c r="C1233" s="179" t="s">
        <v>112</v>
      </c>
      <c r="D1233" s="181">
        <v>2708.47</v>
      </c>
      <c r="E1233" s="181"/>
      <c r="F1233" s="181">
        <v>2708.47</v>
      </c>
      <c r="G1233" s="172">
        <v>15</v>
      </c>
    </row>
    <row r="1234" spans="1:7" ht="30">
      <c r="A1234" s="183" t="s">
        <v>5908</v>
      </c>
      <c r="B1234" s="182" t="s">
        <v>5907</v>
      </c>
      <c r="C1234" s="179" t="s">
        <v>112</v>
      </c>
      <c r="D1234" s="181">
        <v>900.78</v>
      </c>
      <c r="E1234" s="181"/>
      <c r="F1234" s="181">
        <v>900.78</v>
      </c>
      <c r="G1234" s="172">
        <v>15</v>
      </c>
    </row>
    <row r="1235" spans="1:7" ht="30">
      <c r="A1235" s="183" t="s">
        <v>5906</v>
      </c>
      <c r="B1235" s="182" t="s">
        <v>5905</v>
      </c>
      <c r="C1235" s="179" t="s">
        <v>112</v>
      </c>
      <c r="D1235" s="181">
        <v>676.01</v>
      </c>
      <c r="E1235" s="181">
        <v>20.14</v>
      </c>
      <c r="F1235" s="181">
        <v>696.15</v>
      </c>
      <c r="G1235" s="172">
        <v>15</v>
      </c>
    </row>
    <row r="1236" spans="1:7" ht="30">
      <c r="A1236" s="183" t="s">
        <v>5904</v>
      </c>
      <c r="B1236" s="182" t="s">
        <v>5903</v>
      </c>
      <c r="C1236" s="179" t="s">
        <v>112</v>
      </c>
      <c r="D1236" s="181">
        <v>2302.7399999999998</v>
      </c>
      <c r="E1236" s="181"/>
      <c r="F1236" s="181">
        <v>2302.7399999999998</v>
      </c>
      <c r="G1236" s="172">
        <v>15</v>
      </c>
    </row>
    <row r="1237" spans="1:7">
      <c r="A1237" s="183" t="s">
        <v>5902</v>
      </c>
      <c r="B1237" s="182" t="s">
        <v>5901</v>
      </c>
      <c r="C1237" s="179" t="s">
        <v>112</v>
      </c>
      <c r="D1237" s="181">
        <v>178.7</v>
      </c>
      <c r="E1237" s="181">
        <v>50.35</v>
      </c>
      <c r="F1237" s="181">
        <v>229.05</v>
      </c>
      <c r="G1237" s="172">
        <v>15</v>
      </c>
    </row>
    <row r="1238" spans="1:7" ht="30">
      <c r="A1238" s="183" t="s">
        <v>5900</v>
      </c>
      <c r="B1238" s="182" t="s">
        <v>5899</v>
      </c>
      <c r="C1238" s="179" t="s">
        <v>117</v>
      </c>
      <c r="D1238" s="181">
        <v>1195.1400000000001</v>
      </c>
      <c r="E1238" s="181">
        <v>216.5</v>
      </c>
      <c r="F1238" s="181">
        <v>1411.64</v>
      </c>
      <c r="G1238" s="172">
        <v>15</v>
      </c>
    </row>
    <row r="1239" spans="1:7">
      <c r="A1239" s="183" t="s">
        <v>5898</v>
      </c>
      <c r="B1239" s="182" t="s">
        <v>209</v>
      </c>
      <c r="C1239" s="179" t="s">
        <v>112</v>
      </c>
      <c r="D1239" s="181">
        <v>283.47000000000003</v>
      </c>
      <c r="E1239" s="181">
        <v>9.8699999999999992</v>
      </c>
      <c r="F1239" s="181">
        <v>293.33999999999997</v>
      </c>
      <c r="G1239" s="172">
        <v>15</v>
      </c>
    </row>
    <row r="1240" spans="1:7" ht="30">
      <c r="A1240" s="183" t="s">
        <v>5897</v>
      </c>
      <c r="B1240" s="182" t="s">
        <v>5896</v>
      </c>
      <c r="C1240" s="179" t="s">
        <v>112</v>
      </c>
      <c r="D1240" s="181">
        <v>2179.79</v>
      </c>
      <c r="E1240" s="181"/>
      <c r="F1240" s="181">
        <v>2179.79</v>
      </c>
      <c r="G1240" s="172">
        <v>15</v>
      </c>
    </row>
    <row r="1241" spans="1:7" ht="30">
      <c r="A1241" s="183" t="s">
        <v>5895</v>
      </c>
      <c r="B1241" s="182" t="s">
        <v>5894</v>
      </c>
      <c r="C1241" s="179" t="s">
        <v>112</v>
      </c>
      <c r="D1241" s="181">
        <v>2031.33</v>
      </c>
      <c r="E1241" s="181"/>
      <c r="F1241" s="181">
        <v>2031.33</v>
      </c>
      <c r="G1241" s="172">
        <v>15</v>
      </c>
    </row>
    <row r="1242" spans="1:7">
      <c r="A1242" s="183" t="s">
        <v>5893</v>
      </c>
      <c r="B1242" s="182" t="s">
        <v>5892</v>
      </c>
      <c r="C1242" s="179" t="s">
        <v>112</v>
      </c>
      <c r="D1242" s="181">
        <v>433.15</v>
      </c>
      <c r="E1242" s="181">
        <v>41.46</v>
      </c>
      <c r="F1242" s="181">
        <v>474.61</v>
      </c>
      <c r="G1242" s="172">
        <v>15</v>
      </c>
    </row>
    <row r="1243" spans="1:7" ht="30">
      <c r="A1243" s="183" t="s">
        <v>5891</v>
      </c>
      <c r="B1243" s="182" t="s">
        <v>5890</v>
      </c>
      <c r="C1243" s="179" t="s">
        <v>112</v>
      </c>
      <c r="D1243" s="181">
        <v>858.12</v>
      </c>
      <c r="E1243" s="181">
        <v>201.4</v>
      </c>
      <c r="F1243" s="181">
        <v>1059.52</v>
      </c>
      <c r="G1243" s="172">
        <v>15</v>
      </c>
    </row>
    <row r="1244" spans="1:7">
      <c r="A1244" s="183" t="s">
        <v>5889</v>
      </c>
      <c r="B1244" s="182" t="s">
        <v>5888</v>
      </c>
      <c r="C1244" s="179" t="s">
        <v>112</v>
      </c>
      <c r="D1244" s="181">
        <v>501.34</v>
      </c>
      <c r="E1244" s="181">
        <v>100.42</v>
      </c>
      <c r="F1244" s="181">
        <v>601.76</v>
      </c>
      <c r="G1244" s="172">
        <v>15</v>
      </c>
    </row>
    <row r="1245" spans="1:7" ht="30">
      <c r="A1245" s="183" t="s">
        <v>5887</v>
      </c>
      <c r="B1245" s="182" t="s">
        <v>5886</v>
      </c>
      <c r="C1245" s="179" t="s">
        <v>118</v>
      </c>
      <c r="D1245" s="181">
        <v>278.99</v>
      </c>
      <c r="E1245" s="181">
        <v>10.07</v>
      </c>
      <c r="F1245" s="181">
        <v>289.06</v>
      </c>
      <c r="G1245" s="172">
        <v>15</v>
      </c>
    </row>
    <row r="1246" spans="1:7">
      <c r="A1246" s="183" t="s">
        <v>5885</v>
      </c>
      <c r="B1246" s="182" t="s">
        <v>5884</v>
      </c>
      <c r="C1246" s="179"/>
      <c r="D1246" s="181"/>
      <c r="E1246" s="181"/>
      <c r="F1246" s="181"/>
    </row>
    <row r="1247" spans="1:7" ht="30">
      <c r="A1247" s="183" t="s">
        <v>5883</v>
      </c>
      <c r="B1247" s="182" t="s">
        <v>5882</v>
      </c>
      <c r="C1247" s="179" t="s">
        <v>112</v>
      </c>
      <c r="D1247" s="181">
        <v>251.18</v>
      </c>
      <c r="E1247" s="181">
        <v>69.48</v>
      </c>
      <c r="F1247" s="181">
        <v>320.66000000000003</v>
      </c>
      <c r="G1247" s="172">
        <v>15</v>
      </c>
    </row>
    <row r="1248" spans="1:7">
      <c r="A1248" s="183" t="s">
        <v>5881</v>
      </c>
      <c r="B1248" s="182" t="s">
        <v>5880</v>
      </c>
      <c r="C1248" s="179" t="s">
        <v>108</v>
      </c>
      <c r="D1248" s="181">
        <v>503.81</v>
      </c>
      <c r="E1248" s="181">
        <v>140.97999999999999</v>
      </c>
      <c r="F1248" s="181">
        <v>644.79</v>
      </c>
      <c r="G1248" s="172">
        <v>15</v>
      </c>
    </row>
    <row r="1249" spans="1:7">
      <c r="A1249" s="183" t="s">
        <v>5879</v>
      </c>
      <c r="B1249" s="182" t="s">
        <v>5878</v>
      </c>
      <c r="C1249" s="179" t="s">
        <v>108</v>
      </c>
      <c r="D1249" s="181">
        <v>499.36</v>
      </c>
      <c r="E1249" s="181">
        <v>140.97999999999999</v>
      </c>
      <c r="F1249" s="181">
        <v>640.34</v>
      </c>
      <c r="G1249" s="172">
        <v>15</v>
      </c>
    </row>
    <row r="1250" spans="1:7">
      <c r="A1250" s="183" t="s">
        <v>5877</v>
      </c>
      <c r="B1250" s="182" t="s">
        <v>5876</v>
      </c>
      <c r="C1250" s="179" t="s">
        <v>108</v>
      </c>
      <c r="D1250" s="181">
        <v>505.85</v>
      </c>
      <c r="E1250" s="181">
        <v>140.97999999999999</v>
      </c>
      <c r="F1250" s="181">
        <v>646.83000000000004</v>
      </c>
      <c r="G1250" s="172">
        <v>15</v>
      </c>
    </row>
    <row r="1251" spans="1:7">
      <c r="A1251" s="183" t="s">
        <v>5875</v>
      </c>
      <c r="B1251" s="182" t="s">
        <v>5874</v>
      </c>
      <c r="C1251" s="179" t="s">
        <v>108</v>
      </c>
      <c r="D1251" s="181">
        <v>530.27</v>
      </c>
      <c r="E1251" s="181">
        <v>140.97999999999999</v>
      </c>
      <c r="F1251" s="181">
        <v>671.25</v>
      </c>
      <c r="G1251" s="172">
        <v>15</v>
      </c>
    </row>
    <row r="1252" spans="1:7">
      <c r="A1252" s="183" t="s">
        <v>5873</v>
      </c>
      <c r="B1252" s="182" t="s">
        <v>5872</v>
      </c>
      <c r="C1252" s="179" t="s">
        <v>108</v>
      </c>
      <c r="D1252" s="181">
        <v>756.27</v>
      </c>
      <c r="E1252" s="181">
        <v>140.97999999999999</v>
      </c>
      <c r="F1252" s="181">
        <v>897.25</v>
      </c>
      <c r="G1252" s="172">
        <v>15</v>
      </c>
    </row>
    <row r="1253" spans="1:7">
      <c r="A1253" s="183" t="s">
        <v>5871</v>
      </c>
      <c r="B1253" s="182" t="s">
        <v>5870</v>
      </c>
      <c r="C1253" s="179" t="s">
        <v>108</v>
      </c>
      <c r="D1253" s="181">
        <v>896.4</v>
      </c>
      <c r="E1253" s="181">
        <v>176.23</v>
      </c>
      <c r="F1253" s="181">
        <v>1072.6300000000001</v>
      </c>
      <c r="G1253" s="172">
        <v>15</v>
      </c>
    </row>
    <row r="1254" spans="1:7">
      <c r="A1254" s="183" t="s">
        <v>5869</v>
      </c>
      <c r="B1254" s="182" t="s">
        <v>5868</v>
      </c>
      <c r="C1254" s="179" t="s">
        <v>108</v>
      </c>
      <c r="D1254" s="181">
        <v>896.96</v>
      </c>
      <c r="E1254" s="181">
        <v>203.91</v>
      </c>
      <c r="F1254" s="181">
        <v>1100.8699999999999</v>
      </c>
      <c r="G1254" s="172">
        <v>15</v>
      </c>
    </row>
    <row r="1255" spans="1:7" ht="30">
      <c r="A1255" s="183" t="s">
        <v>5867</v>
      </c>
      <c r="B1255" s="182" t="s">
        <v>5866</v>
      </c>
      <c r="C1255" s="179" t="s">
        <v>108</v>
      </c>
      <c r="D1255" s="181">
        <v>353.72</v>
      </c>
      <c r="E1255" s="181">
        <v>70.489999999999995</v>
      </c>
      <c r="F1255" s="181">
        <v>424.21</v>
      </c>
      <c r="G1255" s="172">
        <v>15</v>
      </c>
    </row>
    <row r="1256" spans="1:7" ht="30">
      <c r="A1256" s="183" t="s">
        <v>5865</v>
      </c>
      <c r="B1256" s="182" t="s">
        <v>5864</v>
      </c>
      <c r="C1256" s="179" t="s">
        <v>108</v>
      </c>
      <c r="D1256" s="181">
        <v>355.76</v>
      </c>
      <c r="E1256" s="181">
        <v>70.489999999999995</v>
      </c>
      <c r="F1256" s="181">
        <v>426.25</v>
      </c>
      <c r="G1256" s="172">
        <v>15</v>
      </c>
    </row>
    <row r="1257" spans="1:7" ht="30">
      <c r="A1257" s="183" t="s">
        <v>5863</v>
      </c>
      <c r="B1257" s="182" t="s">
        <v>5862</v>
      </c>
      <c r="C1257" s="179" t="s">
        <v>108</v>
      </c>
      <c r="D1257" s="181">
        <v>380.18</v>
      </c>
      <c r="E1257" s="181">
        <v>70.489999999999995</v>
      </c>
      <c r="F1257" s="181">
        <v>450.67</v>
      </c>
      <c r="G1257" s="172">
        <v>15</v>
      </c>
    </row>
    <row r="1258" spans="1:7">
      <c r="A1258" s="183" t="s">
        <v>5861</v>
      </c>
      <c r="B1258" s="182" t="s">
        <v>5860</v>
      </c>
      <c r="C1258" s="179" t="s">
        <v>108</v>
      </c>
      <c r="D1258" s="181">
        <v>965.74</v>
      </c>
      <c r="E1258" s="181">
        <v>70.489999999999995</v>
      </c>
      <c r="F1258" s="181">
        <v>1036.23</v>
      </c>
      <c r="G1258" s="172">
        <v>15</v>
      </c>
    </row>
    <row r="1259" spans="1:7">
      <c r="A1259" s="183" t="s">
        <v>5859</v>
      </c>
      <c r="B1259" s="182" t="s">
        <v>5858</v>
      </c>
      <c r="C1259" s="179" t="s">
        <v>108</v>
      </c>
      <c r="D1259" s="181">
        <v>967.78</v>
      </c>
      <c r="E1259" s="181">
        <v>70.489999999999995</v>
      </c>
      <c r="F1259" s="181">
        <v>1038.27</v>
      </c>
      <c r="G1259" s="172">
        <v>15</v>
      </c>
    </row>
    <row r="1260" spans="1:7">
      <c r="A1260" s="183" t="s">
        <v>5857</v>
      </c>
      <c r="B1260" s="182" t="s">
        <v>5856</v>
      </c>
      <c r="C1260" s="179" t="s">
        <v>108</v>
      </c>
      <c r="D1260" s="181">
        <v>1369.52</v>
      </c>
      <c r="E1260" s="181">
        <v>130.9</v>
      </c>
      <c r="F1260" s="181">
        <v>1500.42</v>
      </c>
      <c r="G1260" s="172">
        <v>15</v>
      </c>
    </row>
    <row r="1261" spans="1:7">
      <c r="A1261" s="183" t="s">
        <v>5855</v>
      </c>
      <c r="B1261" s="182" t="s">
        <v>5854</v>
      </c>
      <c r="C1261" s="179" t="s">
        <v>108</v>
      </c>
      <c r="D1261" s="181">
        <v>1398.68</v>
      </c>
      <c r="E1261" s="181">
        <v>130.9</v>
      </c>
      <c r="F1261" s="181">
        <v>1529.58</v>
      </c>
      <c r="G1261" s="172">
        <v>15</v>
      </c>
    </row>
    <row r="1262" spans="1:7">
      <c r="A1262" s="183" t="s">
        <v>5853</v>
      </c>
      <c r="B1262" s="182" t="s">
        <v>5852</v>
      </c>
      <c r="C1262" s="179" t="s">
        <v>108</v>
      </c>
      <c r="D1262" s="181">
        <v>1445.77</v>
      </c>
      <c r="E1262" s="181">
        <v>130.9</v>
      </c>
      <c r="F1262" s="181">
        <v>1576.67</v>
      </c>
      <c r="G1262" s="172">
        <v>15</v>
      </c>
    </row>
    <row r="1263" spans="1:7">
      <c r="A1263" s="183" t="s">
        <v>5851</v>
      </c>
      <c r="B1263" s="182" t="s">
        <v>5850</v>
      </c>
      <c r="C1263" s="179" t="s">
        <v>108</v>
      </c>
      <c r="D1263" s="181">
        <v>1725.01</v>
      </c>
      <c r="E1263" s="181">
        <v>171.2</v>
      </c>
      <c r="F1263" s="181">
        <v>1896.21</v>
      </c>
      <c r="G1263" s="172">
        <v>15</v>
      </c>
    </row>
    <row r="1264" spans="1:7">
      <c r="A1264" s="183" t="s">
        <v>5849</v>
      </c>
      <c r="B1264" s="182" t="s">
        <v>5848</v>
      </c>
      <c r="C1264" s="179" t="s">
        <v>108</v>
      </c>
      <c r="D1264" s="181">
        <v>1819.76</v>
      </c>
      <c r="E1264" s="181">
        <v>171.2</v>
      </c>
      <c r="F1264" s="181">
        <v>1990.96</v>
      </c>
      <c r="G1264" s="172">
        <v>15</v>
      </c>
    </row>
    <row r="1265" spans="1:7">
      <c r="A1265" s="183" t="s">
        <v>5847</v>
      </c>
      <c r="B1265" s="182" t="s">
        <v>5846</v>
      </c>
      <c r="C1265" s="179" t="s">
        <v>108</v>
      </c>
      <c r="D1265" s="181">
        <v>1147.97</v>
      </c>
      <c r="E1265" s="181">
        <v>70.489999999999995</v>
      </c>
      <c r="F1265" s="181">
        <v>1218.46</v>
      </c>
      <c r="G1265" s="172">
        <v>15</v>
      </c>
    </row>
    <row r="1266" spans="1:7">
      <c r="A1266" s="183" t="s">
        <v>5845</v>
      </c>
      <c r="B1266" s="182" t="s">
        <v>5844</v>
      </c>
      <c r="C1266" s="179" t="s">
        <v>108</v>
      </c>
      <c r="D1266" s="181">
        <v>1351.3</v>
      </c>
      <c r="E1266" s="181">
        <v>70.489999999999995</v>
      </c>
      <c r="F1266" s="181">
        <v>1421.79</v>
      </c>
      <c r="G1266" s="172">
        <v>15</v>
      </c>
    </row>
    <row r="1267" spans="1:7">
      <c r="A1267" s="183" t="s">
        <v>5843</v>
      </c>
      <c r="B1267" s="182" t="s">
        <v>5842</v>
      </c>
      <c r="C1267" s="179" t="s">
        <v>108</v>
      </c>
      <c r="D1267" s="181">
        <v>781.7</v>
      </c>
      <c r="E1267" s="181">
        <v>176.23</v>
      </c>
      <c r="F1267" s="181">
        <v>957.93</v>
      </c>
      <c r="G1267" s="172">
        <v>15</v>
      </c>
    </row>
    <row r="1268" spans="1:7">
      <c r="A1268" s="183" t="s">
        <v>5841</v>
      </c>
      <c r="B1268" s="182" t="s">
        <v>5840</v>
      </c>
      <c r="C1268" s="179"/>
      <c r="D1268" s="181"/>
      <c r="E1268" s="181"/>
      <c r="F1268" s="181"/>
    </row>
    <row r="1269" spans="1:7" ht="30">
      <c r="A1269" s="183" t="s">
        <v>5839</v>
      </c>
      <c r="B1269" s="182" t="s">
        <v>5838</v>
      </c>
      <c r="C1269" s="179" t="s">
        <v>112</v>
      </c>
      <c r="D1269" s="181">
        <v>261.63</v>
      </c>
      <c r="E1269" s="181">
        <v>69.48</v>
      </c>
      <c r="F1269" s="181">
        <v>331.11</v>
      </c>
      <c r="G1269" s="172">
        <v>15</v>
      </c>
    </row>
    <row r="1270" spans="1:7" ht="30">
      <c r="A1270" s="183" t="s">
        <v>5837</v>
      </c>
      <c r="B1270" s="182" t="s">
        <v>5836</v>
      </c>
      <c r="C1270" s="179" t="s">
        <v>108</v>
      </c>
      <c r="D1270" s="181">
        <v>506.48</v>
      </c>
      <c r="E1270" s="181">
        <v>140.97999999999999</v>
      </c>
      <c r="F1270" s="181">
        <v>647.46</v>
      </c>
      <c r="G1270" s="172">
        <v>15</v>
      </c>
    </row>
    <row r="1271" spans="1:7" ht="30">
      <c r="A1271" s="183" t="s">
        <v>5835</v>
      </c>
      <c r="B1271" s="182" t="s">
        <v>5834</v>
      </c>
      <c r="C1271" s="179" t="s">
        <v>108</v>
      </c>
      <c r="D1271" s="181">
        <v>515.11</v>
      </c>
      <c r="E1271" s="181">
        <v>140.97999999999999</v>
      </c>
      <c r="F1271" s="181">
        <v>656.09</v>
      </c>
      <c r="G1271" s="172">
        <v>15</v>
      </c>
    </row>
    <row r="1272" spans="1:7" ht="30">
      <c r="A1272" s="183" t="s">
        <v>5833</v>
      </c>
      <c r="B1272" s="182" t="s">
        <v>5832</v>
      </c>
      <c r="C1272" s="179" t="s">
        <v>108</v>
      </c>
      <c r="D1272" s="181">
        <v>547.84</v>
      </c>
      <c r="E1272" s="181">
        <v>140.97999999999999</v>
      </c>
      <c r="F1272" s="181">
        <v>688.82</v>
      </c>
      <c r="G1272" s="172">
        <v>15</v>
      </c>
    </row>
    <row r="1273" spans="1:7" ht="30">
      <c r="A1273" s="183" t="s">
        <v>5831</v>
      </c>
      <c r="B1273" s="182" t="s">
        <v>5830</v>
      </c>
      <c r="C1273" s="179"/>
      <c r="D1273" s="181"/>
      <c r="E1273" s="181"/>
      <c r="F1273" s="181"/>
    </row>
    <row r="1274" spans="1:7" ht="45">
      <c r="A1274" s="183" t="s">
        <v>5829</v>
      </c>
      <c r="B1274" s="182" t="s">
        <v>5828</v>
      </c>
      <c r="C1274" s="179" t="s">
        <v>108</v>
      </c>
      <c r="D1274" s="181">
        <v>624.34</v>
      </c>
      <c r="E1274" s="181"/>
      <c r="F1274" s="181">
        <v>624.34</v>
      </c>
      <c r="G1274" s="172">
        <v>15</v>
      </c>
    </row>
    <row r="1275" spans="1:7" ht="30">
      <c r="A1275" s="183" t="s">
        <v>5827</v>
      </c>
      <c r="B1275" s="182" t="s">
        <v>5826</v>
      </c>
      <c r="C1275" s="179"/>
      <c r="D1275" s="181"/>
      <c r="E1275" s="181"/>
      <c r="F1275" s="181"/>
    </row>
    <row r="1276" spans="1:7" ht="45">
      <c r="A1276" s="183" t="s">
        <v>5825</v>
      </c>
      <c r="B1276" s="182" t="s">
        <v>5824</v>
      </c>
      <c r="C1276" s="179" t="s">
        <v>108</v>
      </c>
      <c r="D1276" s="181">
        <v>624.34</v>
      </c>
      <c r="E1276" s="181"/>
      <c r="F1276" s="181">
        <v>624.34</v>
      </c>
      <c r="G1276" s="172">
        <v>15</v>
      </c>
    </row>
    <row r="1277" spans="1:7" ht="45">
      <c r="A1277" s="183" t="s">
        <v>5823</v>
      </c>
      <c r="B1277" s="182" t="s">
        <v>5822</v>
      </c>
      <c r="C1277" s="179" t="s">
        <v>108</v>
      </c>
      <c r="D1277" s="181">
        <v>641.89</v>
      </c>
      <c r="E1277" s="181"/>
      <c r="F1277" s="181">
        <v>641.89</v>
      </c>
      <c r="G1277" s="172">
        <v>15</v>
      </c>
    </row>
    <row r="1278" spans="1:7" ht="45">
      <c r="A1278" s="183" t="s">
        <v>5821</v>
      </c>
      <c r="B1278" s="182" t="s">
        <v>5820</v>
      </c>
      <c r="C1278" s="179" t="s">
        <v>108</v>
      </c>
      <c r="D1278" s="181">
        <v>624.34</v>
      </c>
      <c r="E1278" s="181"/>
      <c r="F1278" s="181">
        <v>624.34</v>
      </c>
      <c r="G1278" s="172">
        <v>15</v>
      </c>
    </row>
    <row r="1279" spans="1:7" ht="60">
      <c r="A1279" s="183" t="s">
        <v>5819</v>
      </c>
      <c r="B1279" s="182" t="s">
        <v>5818</v>
      </c>
      <c r="C1279" s="179" t="s">
        <v>108</v>
      </c>
      <c r="D1279" s="181">
        <v>775.59</v>
      </c>
      <c r="E1279" s="181"/>
      <c r="F1279" s="181">
        <v>775.59</v>
      </c>
      <c r="G1279" s="172">
        <v>15</v>
      </c>
    </row>
    <row r="1280" spans="1:7" ht="60">
      <c r="A1280" s="183" t="s">
        <v>5817</v>
      </c>
      <c r="B1280" s="182" t="s">
        <v>5816</v>
      </c>
      <c r="C1280" s="179" t="s">
        <v>108</v>
      </c>
      <c r="D1280" s="181">
        <v>812.83</v>
      </c>
      <c r="E1280" s="181"/>
      <c r="F1280" s="181">
        <v>812.83</v>
      </c>
      <c r="G1280" s="172">
        <v>15</v>
      </c>
    </row>
    <row r="1281" spans="1:7" ht="60">
      <c r="A1281" s="183" t="s">
        <v>5815</v>
      </c>
      <c r="B1281" s="182" t="s">
        <v>5814</v>
      </c>
      <c r="C1281" s="179" t="s">
        <v>108</v>
      </c>
      <c r="D1281" s="181">
        <v>908.56</v>
      </c>
      <c r="E1281" s="181"/>
      <c r="F1281" s="181">
        <v>908.56</v>
      </c>
      <c r="G1281" s="172">
        <v>15</v>
      </c>
    </row>
    <row r="1282" spans="1:7">
      <c r="A1282" s="183" t="s">
        <v>5813</v>
      </c>
      <c r="B1282" s="182" t="s">
        <v>5812</v>
      </c>
      <c r="C1282" s="179"/>
      <c r="D1282" s="181"/>
      <c r="E1282" s="181"/>
      <c r="F1282" s="181"/>
    </row>
    <row r="1283" spans="1:7">
      <c r="A1283" s="183" t="s">
        <v>5811</v>
      </c>
      <c r="B1283" s="182" t="s">
        <v>5810</v>
      </c>
      <c r="C1283" s="179" t="s">
        <v>108</v>
      </c>
      <c r="D1283" s="181"/>
      <c r="E1283" s="181">
        <v>65.45</v>
      </c>
      <c r="F1283" s="181">
        <v>65.45</v>
      </c>
      <c r="G1283" s="172">
        <v>15</v>
      </c>
    </row>
    <row r="1284" spans="1:7">
      <c r="A1284" s="183" t="s">
        <v>5809</v>
      </c>
      <c r="B1284" s="182" t="s">
        <v>5808</v>
      </c>
      <c r="C1284" s="179" t="s">
        <v>108</v>
      </c>
      <c r="D1284" s="181"/>
      <c r="E1284" s="181">
        <v>80.56</v>
      </c>
      <c r="F1284" s="181">
        <v>80.56</v>
      </c>
      <c r="G1284" s="172">
        <v>15</v>
      </c>
    </row>
    <row r="1285" spans="1:7">
      <c r="A1285" s="183" t="s">
        <v>5807</v>
      </c>
      <c r="B1285" s="182" t="s">
        <v>5806</v>
      </c>
      <c r="C1285" s="179" t="s">
        <v>118</v>
      </c>
      <c r="D1285" s="181"/>
      <c r="E1285" s="181">
        <v>2.52</v>
      </c>
      <c r="F1285" s="181">
        <v>2.52</v>
      </c>
      <c r="G1285" s="172">
        <v>15</v>
      </c>
    </row>
    <row r="1286" spans="1:7">
      <c r="A1286" s="183" t="s">
        <v>5805</v>
      </c>
      <c r="B1286" s="182" t="s">
        <v>5804</v>
      </c>
      <c r="C1286" s="179" t="s">
        <v>118</v>
      </c>
      <c r="D1286" s="181">
        <v>40.97</v>
      </c>
      <c r="E1286" s="181">
        <v>15.1</v>
      </c>
      <c r="F1286" s="181">
        <v>56.07</v>
      </c>
      <c r="G1286" s="172">
        <v>15</v>
      </c>
    </row>
    <row r="1287" spans="1:7" ht="30">
      <c r="A1287" s="183" t="s">
        <v>5803</v>
      </c>
      <c r="B1287" s="182" t="s">
        <v>5802</v>
      </c>
      <c r="C1287" s="179" t="s">
        <v>112</v>
      </c>
      <c r="D1287" s="181">
        <v>1716</v>
      </c>
      <c r="E1287" s="181">
        <v>201.4</v>
      </c>
      <c r="F1287" s="181">
        <v>1917.4</v>
      </c>
      <c r="G1287" s="172">
        <v>15</v>
      </c>
    </row>
    <row r="1288" spans="1:7">
      <c r="A1288" s="183" t="s">
        <v>5801</v>
      </c>
      <c r="B1288" s="182" t="s">
        <v>5800</v>
      </c>
      <c r="C1288" s="179" t="s">
        <v>118</v>
      </c>
      <c r="D1288" s="181">
        <v>6.84</v>
      </c>
      <c r="E1288" s="181">
        <v>2.52</v>
      </c>
      <c r="F1288" s="181">
        <v>9.36</v>
      </c>
      <c r="G1288" s="172">
        <v>15</v>
      </c>
    </row>
    <row r="1289" spans="1:7">
      <c r="A1289" s="183" t="s">
        <v>5799</v>
      </c>
      <c r="B1289" s="182" t="s">
        <v>5798</v>
      </c>
      <c r="C1289" s="179" t="s">
        <v>108</v>
      </c>
      <c r="D1289" s="181">
        <v>325.32</v>
      </c>
      <c r="E1289" s="181"/>
      <c r="F1289" s="181">
        <v>325.32</v>
      </c>
      <c r="G1289" s="172">
        <v>15</v>
      </c>
    </row>
    <row r="1290" spans="1:7">
      <c r="A1290" s="183" t="s">
        <v>5797</v>
      </c>
      <c r="B1290" s="182" t="s">
        <v>5796</v>
      </c>
      <c r="C1290" s="179" t="s">
        <v>112</v>
      </c>
      <c r="D1290" s="181">
        <v>1201.98</v>
      </c>
      <c r="E1290" s="181">
        <v>25.18</v>
      </c>
      <c r="F1290" s="181">
        <v>1227.1600000000001</v>
      </c>
      <c r="G1290" s="172">
        <v>15</v>
      </c>
    </row>
    <row r="1291" spans="1:7">
      <c r="A1291" s="183" t="s">
        <v>5795</v>
      </c>
      <c r="B1291" s="182" t="s">
        <v>5794</v>
      </c>
      <c r="C1291" s="179" t="s">
        <v>112</v>
      </c>
      <c r="D1291" s="181">
        <v>132.72999999999999</v>
      </c>
      <c r="E1291" s="181">
        <v>25.18</v>
      </c>
      <c r="F1291" s="181">
        <v>157.91</v>
      </c>
      <c r="G1291" s="172">
        <v>15</v>
      </c>
    </row>
    <row r="1292" spans="1:7">
      <c r="A1292" s="183" t="s">
        <v>5793</v>
      </c>
      <c r="B1292" s="182" t="s">
        <v>5792</v>
      </c>
      <c r="C1292" s="179" t="s">
        <v>112</v>
      </c>
      <c r="D1292" s="181">
        <v>482.05</v>
      </c>
      <c r="E1292" s="181">
        <v>25.18</v>
      </c>
      <c r="F1292" s="181">
        <v>507.23</v>
      </c>
      <c r="G1292" s="172">
        <v>15</v>
      </c>
    </row>
    <row r="1293" spans="1:7">
      <c r="A1293" s="183" t="s">
        <v>5791</v>
      </c>
      <c r="B1293" s="182" t="s">
        <v>5790</v>
      </c>
      <c r="C1293" s="179" t="s">
        <v>108</v>
      </c>
      <c r="D1293" s="181">
        <v>237.69</v>
      </c>
      <c r="E1293" s="181">
        <v>75.53</v>
      </c>
      <c r="F1293" s="181">
        <v>313.22000000000003</v>
      </c>
      <c r="G1293" s="172">
        <v>15</v>
      </c>
    </row>
    <row r="1294" spans="1:7">
      <c r="A1294" s="183" t="s">
        <v>5789</v>
      </c>
      <c r="B1294" s="182" t="s">
        <v>5788</v>
      </c>
      <c r="C1294" s="179" t="s">
        <v>108</v>
      </c>
      <c r="D1294" s="181">
        <v>233.24</v>
      </c>
      <c r="E1294" s="181">
        <v>75.53</v>
      </c>
      <c r="F1294" s="181">
        <v>308.77</v>
      </c>
      <c r="G1294" s="172">
        <v>15</v>
      </c>
    </row>
    <row r="1295" spans="1:7">
      <c r="A1295" s="183" t="s">
        <v>5787</v>
      </c>
      <c r="B1295" s="182" t="s">
        <v>5786</v>
      </c>
      <c r="C1295" s="179" t="s">
        <v>108</v>
      </c>
      <c r="D1295" s="181">
        <v>239.73</v>
      </c>
      <c r="E1295" s="181">
        <v>75.53</v>
      </c>
      <c r="F1295" s="181">
        <v>315.26</v>
      </c>
      <c r="G1295" s="172">
        <v>15</v>
      </c>
    </row>
    <row r="1296" spans="1:7">
      <c r="A1296" s="183" t="s">
        <v>5785</v>
      </c>
      <c r="B1296" s="182" t="s">
        <v>5784</v>
      </c>
      <c r="C1296" s="179" t="s">
        <v>108</v>
      </c>
      <c r="D1296" s="181">
        <v>264.14999999999998</v>
      </c>
      <c r="E1296" s="181">
        <v>75.53</v>
      </c>
      <c r="F1296" s="181">
        <v>339.68</v>
      </c>
      <c r="G1296" s="172">
        <v>15</v>
      </c>
    </row>
    <row r="1297" spans="1:7" ht="30">
      <c r="A1297" s="183" t="s">
        <v>5783</v>
      </c>
      <c r="B1297" s="182" t="s">
        <v>5782</v>
      </c>
      <c r="C1297" s="179" t="s">
        <v>108</v>
      </c>
      <c r="D1297" s="181">
        <v>1023.61</v>
      </c>
      <c r="E1297" s="181">
        <v>75.53</v>
      </c>
      <c r="F1297" s="181">
        <v>1099.1400000000001</v>
      </c>
      <c r="G1297" s="172">
        <v>15</v>
      </c>
    </row>
    <row r="1298" spans="1:7" ht="30">
      <c r="A1298" s="183" t="s">
        <v>5781</v>
      </c>
      <c r="B1298" s="182" t="s">
        <v>5780</v>
      </c>
      <c r="C1298" s="179" t="s">
        <v>108</v>
      </c>
      <c r="D1298" s="181">
        <v>1133.83</v>
      </c>
      <c r="E1298" s="181">
        <v>75.53</v>
      </c>
      <c r="F1298" s="181">
        <v>1209.3599999999999</v>
      </c>
      <c r="G1298" s="172">
        <v>15</v>
      </c>
    </row>
    <row r="1299" spans="1:7" ht="30">
      <c r="A1299" s="183" t="s">
        <v>5779</v>
      </c>
      <c r="B1299" s="182" t="s">
        <v>5778</v>
      </c>
      <c r="C1299" s="179" t="s">
        <v>108</v>
      </c>
      <c r="D1299" s="181">
        <v>1131.99</v>
      </c>
      <c r="E1299" s="181">
        <v>75.53</v>
      </c>
      <c r="F1299" s="181">
        <v>1207.52</v>
      </c>
      <c r="G1299" s="172">
        <v>15</v>
      </c>
    </row>
    <row r="1300" spans="1:7" ht="30">
      <c r="A1300" s="183" t="s">
        <v>5777</v>
      </c>
      <c r="B1300" s="182" t="s">
        <v>210</v>
      </c>
      <c r="C1300" s="179" t="s">
        <v>112</v>
      </c>
      <c r="D1300" s="181">
        <v>599.91</v>
      </c>
      <c r="E1300" s="181">
        <v>40.880000000000003</v>
      </c>
      <c r="F1300" s="181">
        <v>640.79</v>
      </c>
      <c r="G1300" s="172">
        <v>15</v>
      </c>
    </row>
    <row r="1301" spans="1:7" ht="30">
      <c r="A1301" s="183" t="s">
        <v>5776</v>
      </c>
      <c r="B1301" s="182" t="s">
        <v>5775</v>
      </c>
      <c r="C1301" s="179" t="s">
        <v>112</v>
      </c>
      <c r="D1301" s="181">
        <v>1139.19</v>
      </c>
      <c r="E1301" s="181">
        <v>75.53</v>
      </c>
      <c r="F1301" s="181">
        <v>1214.72</v>
      </c>
      <c r="G1301" s="172">
        <v>15</v>
      </c>
    </row>
    <row r="1302" spans="1:7">
      <c r="A1302" s="183" t="s">
        <v>5774</v>
      </c>
      <c r="B1302" s="182" t="s">
        <v>5773</v>
      </c>
      <c r="C1302" s="179"/>
      <c r="D1302" s="181"/>
      <c r="E1302" s="181"/>
      <c r="F1302" s="181"/>
    </row>
    <row r="1303" spans="1:7">
      <c r="A1303" s="183" t="s">
        <v>5772</v>
      </c>
      <c r="B1303" s="182" t="s">
        <v>5771</v>
      </c>
      <c r="C1303" s="179"/>
      <c r="D1303" s="181"/>
      <c r="E1303" s="181"/>
      <c r="F1303" s="181"/>
    </row>
    <row r="1304" spans="1:7">
      <c r="A1304" s="183" t="s">
        <v>5770</v>
      </c>
      <c r="B1304" s="182" t="s">
        <v>5769</v>
      </c>
      <c r="C1304" s="179" t="s">
        <v>112</v>
      </c>
      <c r="D1304" s="181">
        <v>540.87</v>
      </c>
      <c r="E1304" s="181">
        <v>31.96</v>
      </c>
      <c r="F1304" s="181">
        <v>572.83000000000004</v>
      </c>
      <c r="G1304" s="172">
        <v>15</v>
      </c>
    </row>
    <row r="1305" spans="1:7">
      <c r="A1305" s="183" t="s">
        <v>5768</v>
      </c>
      <c r="B1305" s="182" t="s">
        <v>5767</v>
      </c>
      <c r="C1305" s="179" t="s">
        <v>112</v>
      </c>
      <c r="D1305" s="181">
        <v>1499.26</v>
      </c>
      <c r="E1305" s="181">
        <v>31.96</v>
      </c>
      <c r="F1305" s="181">
        <v>1531.22</v>
      </c>
      <c r="G1305" s="172">
        <v>15</v>
      </c>
    </row>
    <row r="1306" spans="1:7">
      <c r="A1306" s="183" t="s">
        <v>5766</v>
      </c>
      <c r="B1306" s="182" t="s">
        <v>5765</v>
      </c>
      <c r="C1306" s="179" t="s">
        <v>112</v>
      </c>
      <c r="D1306" s="181">
        <v>909.99</v>
      </c>
      <c r="E1306" s="181">
        <v>31.96</v>
      </c>
      <c r="F1306" s="181">
        <v>941.95</v>
      </c>
      <c r="G1306" s="172">
        <v>15</v>
      </c>
    </row>
    <row r="1307" spans="1:7">
      <c r="A1307" s="183" t="s">
        <v>5764</v>
      </c>
      <c r="B1307" s="182" t="s">
        <v>5763</v>
      </c>
      <c r="C1307" s="179" t="s">
        <v>112</v>
      </c>
      <c r="D1307" s="181">
        <v>607.79999999999995</v>
      </c>
      <c r="E1307" s="181">
        <v>31.96</v>
      </c>
      <c r="F1307" s="181">
        <v>639.76</v>
      </c>
      <c r="G1307" s="172">
        <v>15</v>
      </c>
    </row>
    <row r="1308" spans="1:7">
      <c r="A1308" s="183" t="s">
        <v>5762</v>
      </c>
      <c r="B1308" s="182" t="s">
        <v>5761</v>
      </c>
      <c r="C1308" s="179" t="s">
        <v>112</v>
      </c>
      <c r="D1308" s="181">
        <v>380.79</v>
      </c>
      <c r="E1308" s="181">
        <v>31.96</v>
      </c>
      <c r="F1308" s="181">
        <v>412.75</v>
      </c>
      <c r="G1308" s="172">
        <v>15</v>
      </c>
    </row>
    <row r="1309" spans="1:7">
      <c r="A1309" s="183" t="s">
        <v>5760</v>
      </c>
      <c r="B1309" s="182" t="s">
        <v>5759</v>
      </c>
      <c r="C1309" s="179" t="s">
        <v>112</v>
      </c>
      <c r="D1309" s="181">
        <v>808.12</v>
      </c>
      <c r="E1309" s="181">
        <v>31.96</v>
      </c>
      <c r="F1309" s="181">
        <v>840.08</v>
      </c>
      <c r="G1309" s="172">
        <v>15</v>
      </c>
    </row>
    <row r="1310" spans="1:7" ht="30">
      <c r="A1310" s="183" t="s">
        <v>5758</v>
      </c>
      <c r="B1310" s="182" t="s">
        <v>5757</v>
      </c>
      <c r="C1310" s="179" t="s">
        <v>112</v>
      </c>
      <c r="D1310" s="181">
        <v>291.92</v>
      </c>
      <c r="E1310" s="181"/>
      <c r="F1310" s="181">
        <v>291.92</v>
      </c>
      <c r="G1310" s="172">
        <v>15</v>
      </c>
    </row>
    <row r="1311" spans="1:7" ht="45">
      <c r="A1311" s="183" t="s">
        <v>5756</v>
      </c>
      <c r="B1311" s="182" t="s">
        <v>5755</v>
      </c>
      <c r="C1311" s="179" t="s">
        <v>112</v>
      </c>
      <c r="D1311" s="181">
        <v>872.44</v>
      </c>
      <c r="E1311" s="181">
        <v>30.69</v>
      </c>
      <c r="F1311" s="181">
        <v>903.13</v>
      </c>
      <c r="G1311" s="172">
        <v>15</v>
      </c>
    </row>
    <row r="1312" spans="1:7" ht="45">
      <c r="A1312" s="183" t="s">
        <v>5754</v>
      </c>
      <c r="B1312" s="182" t="s">
        <v>5753</v>
      </c>
      <c r="C1312" s="179" t="s">
        <v>112</v>
      </c>
      <c r="D1312" s="181">
        <v>647.13</v>
      </c>
      <c r="E1312" s="181">
        <v>30.69</v>
      </c>
      <c r="F1312" s="181">
        <v>677.82</v>
      </c>
      <c r="G1312" s="172">
        <v>15</v>
      </c>
    </row>
    <row r="1313" spans="1:7" ht="30">
      <c r="A1313" s="183" t="s">
        <v>5752</v>
      </c>
      <c r="B1313" s="182" t="s">
        <v>5751</v>
      </c>
      <c r="C1313" s="179" t="s">
        <v>112</v>
      </c>
      <c r="D1313" s="181">
        <v>2136.7800000000002</v>
      </c>
      <c r="E1313" s="181">
        <v>81.209999999999994</v>
      </c>
      <c r="F1313" s="181">
        <v>2217.9899999999998</v>
      </c>
      <c r="G1313" s="172">
        <v>15</v>
      </c>
    </row>
    <row r="1314" spans="1:7">
      <c r="A1314" s="183" t="s">
        <v>5750</v>
      </c>
      <c r="B1314" s="182" t="s">
        <v>5749</v>
      </c>
      <c r="C1314" s="179" t="s">
        <v>112</v>
      </c>
      <c r="D1314" s="181">
        <v>998.26</v>
      </c>
      <c r="E1314" s="181">
        <v>95.77</v>
      </c>
      <c r="F1314" s="181">
        <v>1094.03</v>
      </c>
      <c r="G1314" s="172">
        <v>15</v>
      </c>
    </row>
    <row r="1315" spans="1:7">
      <c r="A1315" s="183" t="s">
        <v>5748</v>
      </c>
      <c r="B1315" s="182" t="s">
        <v>5747</v>
      </c>
      <c r="C1315" s="179"/>
      <c r="D1315" s="181"/>
      <c r="E1315" s="181"/>
      <c r="F1315" s="181"/>
    </row>
    <row r="1316" spans="1:7">
      <c r="A1316" s="183" t="s">
        <v>5746</v>
      </c>
      <c r="B1316" s="182" t="s">
        <v>5745</v>
      </c>
      <c r="C1316" s="179" t="s">
        <v>112</v>
      </c>
      <c r="D1316" s="181">
        <v>967.73</v>
      </c>
      <c r="E1316" s="181">
        <v>95.77</v>
      </c>
      <c r="F1316" s="181">
        <v>1063.5</v>
      </c>
      <c r="G1316" s="172">
        <v>15</v>
      </c>
    </row>
    <row r="1317" spans="1:7">
      <c r="A1317" s="183" t="s">
        <v>5744</v>
      </c>
      <c r="B1317" s="182" t="s">
        <v>5743</v>
      </c>
      <c r="C1317" s="179" t="s">
        <v>112</v>
      </c>
      <c r="D1317" s="181">
        <v>861.84</v>
      </c>
      <c r="E1317" s="181">
        <v>95.77</v>
      </c>
      <c r="F1317" s="181">
        <v>957.61</v>
      </c>
      <c r="G1317" s="172">
        <v>15</v>
      </c>
    </row>
    <row r="1318" spans="1:7" ht="30">
      <c r="A1318" s="183" t="s">
        <v>5742</v>
      </c>
      <c r="B1318" s="182" t="s">
        <v>5741</v>
      </c>
      <c r="C1318" s="179" t="s">
        <v>108</v>
      </c>
      <c r="D1318" s="181">
        <v>1404.69</v>
      </c>
      <c r="E1318" s="181">
        <v>168.83</v>
      </c>
      <c r="F1318" s="181">
        <v>1573.52</v>
      </c>
      <c r="G1318" s="172">
        <v>15</v>
      </c>
    </row>
    <row r="1319" spans="1:7" ht="30">
      <c r="A1319" s="183" t="s">
        <v>5740</v>
      </c>
      <c r="B1319" s="182" t="s">
        <v>5739</v>
      </c>
      <c r="C1319" s="179" t="s">
        <v>108</v>
      </c>
      <c r="D1319" s="181">
        <v>1513.37</v>
      </c>
      <c r="E1319" s="181">
        <v>168.83</v>
      </c>
      <c r="F1319" s="181">
        <v>1682.2</v>
      </c>
      <c r="G1319" s="172">
        <v>15</v>
      </c>
    </row>
    <row r="1320" spans="1:7" ht="30">
      <c r="A1320" s="183" t="s">
        <v>5738</v>
      </c>
      <c r="B1320" s="182" t="s">
        <v>5737</v>
      </c>
      <c r="C1320" s="179" t="s">
        <v>112</v>
      </c>
      <c r="D1320" s="181">
        <v>1144.56</v>
      </c>
      <c r="E1320" s="181">
        <v>95.77</v>
      </c>
      <c r="F1320" s="181">
        <v>1240.33</v>
      </c>
      <c r="G1320" s="172">
        <v>15</v>
      </c>
    </row>
    <row r="1321" spans="1:7" ht="30">
      <c r="A1321" s="183" t="s">
        <v>5736</v>
      </c>
      <c r="B1321" s="182" t="s">
        <v>5735</v>
      </c>
      <c r="C1321" s="179" t="s">
        <v>108</v>
      </c>
      <c r="D1321" s="181">
        <v>2460.1799999999998</v>
      </c>
      <c r="E1321" s="181">
        <v>168.83</v>
      </c>
      <c r="F1321" s="181">
        <v>2629.01</v>
      </c>
      <c r="G1321" s="172">
        <v>15</v>
      </c>
    </row>
    <row r="1322" spans="1:7" ht="30">
      <c r="A1322" s="183" t="s">
        <v>5734</v>
      </c>
      <c r="B1322" s="182" t="s">
        <v>5733</v>
      </c>
      <c r="C1322" s="179" t="s">
        <v>108</v>
      </c>
      <c r="D1322" s="181">
        <v>2454.31</v>
      </c>
      <c r="E1322" s="181">
        <v>168.83</v>
      </c>
      <c r="F1322" s="181">
        <v>2623.14</v>
      </c>
      <c r="G1322" s="172">
        <v>15</v>
      </c>
    </row>
    <row r="1323" spans="1:7">
      <c r="A1323" s="183" t="s">
        <v>5732</v>
      </c>
      <c r="B1323" s="182" t="s">
        <v>5731</v>
      </c>
      <c r="C1323" s="179" t="s">
        <v>112</v>
      </c>
      <c r="D1323" s="181">
        <v>943.23</v>
      </c>
      <c r="E1323" s="181">
        <v>95.77</v>
      </c>
      <c r="F1323" s="181">
        <v>1039</v>
      </c>
      <c r="G1323" s="172">
        <v>15</v>
      </c>
    </row>
    <row r="1324" spans="1:7">
      <c r="A1324" s="183" t="s">
        <v>5730</v>
      </c>
      <c r="B1324" s="182" t="s">
        <v>5729</v>
      </c>
      <c r="C1324" s="179" t="s">
        <v>112</v>
      </c>
      <c r="D1324" s="181">
        <v>314.37</v>
      </c>
      <c r="E1324" s="181">
        <v>95.77</v>
      </c>
      <c r="F1324" s="181">
        <v>410.14</v>
      </c>
      <c r="G1324" s="172">
        <v>15</v>
      </c>
    </row>
    <row r="1325" spans="1:7">
      <c r="A1325" s="183" t="s">
        <v>5728</v>
      </c>
      <c r="B1325" s="182" t="s">
        <v>5727</v>
      </c>
      <c r="C1325" s="179" t="s">
        <v>112</v>
      </c>
      <c r="D1325" s="181">
        <v>1554.01</v>
      </c>
      <c r="E1325" s="181">
        <v>95.77</v>
      </c>
      <c r="F1325" s="181">
        <v>1649.78</v>
      </c>
      <c r="G1325" s="172">
        <v>15</v>
      </c>
    </row>
    <row r="1326" spans="1:7" ht="30">
      <c r="A1326" s="183" t="s">
        <v>5726</v>
      </c>
      <c r="B1326" s="182" t="s">
        <v>5725</v>
      </c>
      <c r="C1326" s="179" t="s">
        <v>112</v>
      </c>
      <c r="D1326" s="181">
        <v>981.2</v>
      </c>
      <c r="E1326" s="181">
        <v>73.06</v>
      </c>
      <c r="F1326" s="181">
        <v>1054.26</v>
      </c>
      <c r="G1326" s="172">
        <v>15</v>
      </c>
    </row>
    <row r="1327" spans="1:7" ht="30">
      <c r="A1327" s="183" t="s">
        <v>5724</v>
      </c>
      <c r="B1327" s="182" t="s">
        <v>5723</v>
      </c>
      <c r="C1327" s="179" t="s">
        <v>112</v>
      </c>
      <c r="D1327" s="181">
        <v>783.69</v>
      </c>
      <c r="E1327" s="181">
        <v>95.77</v>
      </c>
      <c r="F1327" s="181">
        <v>879.46</v>
      </c>
      <c r="G1327" s="172">
        <v>15</v>
      </c>
    </row>
    <row r="1328" spans="1:7" ht="30">
      <c r="A1328" s="183" t="s">
        <v>5722</v>
      </c>
      <c r="B1328" s="182" t="s">
        <v>5721</v>
      </c>
      <c r="C1328" s="179" t="s">
        <v>112</v>
      </c>
      <c r="D1328" s="181">
        <v>699.93</v>
      </c>
      <c r="E1328" s="181">
        <v>95.77</v>
      </c>
      <c r="F1328" s="181">
        <v>795.7</v>
      </c>
      <c r="G1328" s="172">
        <v>15</v>
      </c>
    </row>
    <row r="1329" spans="1:7">
      <c r="A1329" s="183" t="s">
        <v>5720</v>
      </c>
      <c r="B1329" s="182" t="s">
        <v>5719</v>
      </c>
      <c r="C1329" s="179" t="s">
        <v>112</v>
      </c>
      <c r="D1329" s="181">
        <v>1266.74</v>
      </c>
      <c r="E1329" s="181">
        <v>95.77</v>
      </c>
      <c r="F1329" s="181">
        <v>1362.51</v>
      </c>
      <c r="G1329" s="172">
        <v>15</v>
      </c>
    </row>
    <row r="1330" spans="1:7">
      <c r="A1330" s="183" t="s">
        <v>5718</v>
      </c>
      <c r="B1330" s="182" t="s">
        <v>5717</v>
      </c>
      <c r="C1330" s="179" t="s">
        <v>112</v>
      </c>
      <c r="D1330" s="181">
        <v>1376.8</v>
      </c>
      <c r="E1330" s="181">
        <v>95.77</v>
      </c>
      <c r="F1330" s="181">
        <v>1472.57</v>
      </c>
      <c r="G1330" s="172">
        <v>15</v>
      </c>
    </row>
    <row r="1331" spans="1:7" ht="30">
      <c r="A1331" s="183" t="s">
        <v>5716</v>
      </c>
      <c r="B1331" s="182" t="s">
        <v>5715</v>
      </c>
      <c r="C1331" s="179" t="s">
        <v>112</v>
      </c>
      <c r="D1331" s="181">
        <v>819.8</v>
      </c>
      <c r="E1331" s="181">
        <v>95.77</v>
      </c>
      <c r="F1331" s="181">
        <v>915.57</v>
      </c>
      <c r="G1331" s="172">
        <v>15</v>
      </c>
    </row>
    <row r="1332" spans="1:7">
      <c r="A1332" s="183" t="s">
        <v>5714</v>
      </c>
      <c r="B1332" s="182" t="s">
        <v>199</v>
      </c>
      <c r="C1332" s="179" t="s">
        <v>112</v>
      </c>
      <c r="D1332" s="181">
        <v>1466.99</v>
      </c>
      <c r="E1332" s="181">
        <v>63.64</v>
      </c>
      <c r="F1332" s="181">
        <v>1530.63</v>
      </c>
      <c r="G1332" s="172">
        <v>15</v>
      </c>
    </row>
    <row r="1333" spans="1:7">
      <c r="A1333" s="183" t="s">
        <v>5713</v>
      </c>
      <c r="B1333" s="182" t="s">
        <v>5712</v>
      </c>
      <c r="C1333" s="179" t="s">
        <v>112</v>
      </c>
      <c r="D1333" s="181">
        <v>1257.82</v>
      </c>
      <c r="E1333" s="181">
        <v>73.06</v>
      </c>
      <c r="F1333" s="181">
        <v>1330.88</v>
      </c>
      <c r="G1333" s="172">
        <v>15</v>
      </c>
    </row>
    <row r="1334" spans="1:7" ht="30">
      <c r="A1334" s="183" t="s">
        <v>5711</v>
      </c>
      <c r="B1334" s="182" t="s">
        <v>5710</v>
      </c>
      <c r="C1334" s="179" t="s">
        <v>112</v>
      </c>
      <c r="D1334" s="181">
        <v>1952.94</v>
      </c>
      <c r="E1334" s="181">
        <v>63.64</v>
      </c>
      <c r="F1334" s="181">
        <v>2016.58</v>
      </c>
      <c r="G1334" s="172">
        <v>15</v>
      </c>
    </row>
    <row r="1335" spans="1:7" ht="30">
      <c r="A1335" s="183" t="s">
        <v>5709</v>
      </c>
      <c r="B1335" s="182" t="s">
        <v>5708</v>
      </c>
      <c r="C1335" s="179" t="s">
        <v>112</v>
      </c>
      <c r="D1335" s="181">
        <v>1385.28</v>
      </c>
      <c r="E1335" s="181">
        <v>63.64</v>
      </c>
      <c r="F1335" s="181">
        <v>1448.92</v>
      </c>
      <c r="G1335" s="172">
        <v>15</v>
      </c>
    </row>
    <row r="1336" spans="1:7">
      <c r="A1336" s="183" t="s">
        <v>5707</v>
      </c>
      <c r="B1336" s="182" t="s">
        <v>5706</v>
      </c>
      <c r="C1336" s="179" t="s">
        <v>112</v>
      </c>
      <c r="D1336" s="181">
        <v>1709.27</v>
      </c>
      <c r="E1336" s="181">
        <v>31.96</v>
      </c>
      <c r="F1336" s="181">
        <v>1741.23</v>
      </c>
      <c r="G1336" s="172">
        <v>15</v>
      </c>
    </row>
    <row r="1337" spans="1:7">
      <c r="A1337" s="183" t="s">
        <v>5705</v>
      </c>
      <c r="B1337" s="182" t="s">
        <v>5704</v>
      </c>
      <c r="C1337" s="179" t="s">
        <v>112</v>
      </c>
      <c r="D1337" s="181">
        <v>294.05</v>
      </c>
      <c r="E1337" s="181">
        <v>50.35</v>
      </c>
      <c r="F1337" s="181">
        <v>344.4</v>
      </c>
      <c r="G1337" s="172">
        <v>15</v>
      </c>
    </row>
    <row r="1338" spans="1:7" ht="30">
      <c r="A1338" s="183" t="s">
        <v>5703</v>
      </c>
      <c r="B1338" s="182" t="s">
        <v>5702</v>
      </c>
      <c r="C1338" s="179" t="s">
        <v>112</v>
      </c>
      <c r="D1338" s="181">
        <v>824.54</v>
      </c>
      <c r="E1338" s="181">
        <v>95.77</v>
      </c>
      <c r="F1338" s="181">
        <v>920.31</v>
      </c>
      <c r="G1338" s="172">
        <v>15</v>
      </c>
    </row>
    <row r="1339" spans="1:7" ht="30">
      <c r="A1339" s="183" t="s">
        <v>5701</v>
      </c>
      <c r="B1339" s="182" t="s">
        <v>5700</v>
      </c>
      <c r="C1339" s="179" t="s">
        <v>112</v>
      </c>
      <c r="D1339" s="181">
        <v>1191.73</v>
      </c>
      <c r="E1339" s="181">
        <v>151.97999999999999</v>
      </c>
      <c r="F1339" s="181">
        <v>1343.71</v>
      </c>
      <c r="G1339" s="172">
        <v>15</v>
      </c>
    </row>
    <row r="1340" spans="1:7" ht="30">
      <c r="A1340" s="183" t="s">
        <v>5699</v>
      </c>
      <c r="B1340" s="182" t="s">
        <v>5698</v>
      </c>
      <c r="C1340" s="179" t="s">
        <v>112</v>
      </c>
      <c r="D1340" s="181">
        <v>6775.37</v>
      </c>
      <c r="E1340" s="181">
        <v>187.59</v>
      </c>
      <c r="F1340" s="181">
        <v>6962.96</v>
      </c>
      <c r="G1340" s="172">
        <v>15</v>
      </c>
    </row>
    <row r="1341" spans="1:7" ht="30">
      <c r="A1341" s="183" t="s">
        <v>5697</v>
      </c>
      <c r="B1341" s="182" t="s">
        <v>5696</v>
      </c>
      <c r="C1341" s="179" t="s">
        <v>112</v>
      </c>
      <c r="D1341" s="181">
        <v>1052.71</v>
      </c>
      <c r="E1341" s="181">
        <v>63.64</v>
      </c>
      <c r="F1341" s="181">
        <v>1116.3499999999999</v>
      </c>
      <c r="G1341" s="172">
        <v>15</v>
      </c>
    </row>
    <row r="1342" spans="1:7" ht="30">
      <c r="A1342" s="183" t="s">
        <v>5695</v>
      </c>
      <c r="B1342" s="182" t="s">
        <v>5694</v>
      </c>
      <c r="C1342" s="179" t="s">
        <v>112</v>
      </c>
      <c r="D1342" s="181">
        <v>1719.05</v>
      </c>
      <c r="E1342" s="181">
        <v>72.73</v>
      </c>
      <c r="F1342" s="181">
        <v>1791.78</v>
      </c>
      <c r="G1342" s="172">
        <v>15</v>
      </c>
    </row>
    <row r="1343" spans="1:7" ht="30">
      <c r="A1343" s="183" t="s">
        <v>5693</v>
      </c>
      <c r="B1343" s="182" t="s">
        <v>5692</v>
      </c>
      <c r="C1343" s="179" t="s">
        <v>112</v>
      </c>
      <c r="D1343" s="181">
        <v>1408.58</v>
      </c>
      <c r="E1343" s="181">
        <v>95.77</v>
      </c>
      <c r="F1343" s="181">
        <v>1504.35</v>
      </c>
      <c r="G1343" s="172">
        <v>15</v>
      </c>
    </row>
    <row r="1344" spans="1:7">
      <c r="A1344" s="183" t="s">
        <v>5691</v>
      </c>
      <c r="B1344" s="182" t="s">
        <v>5690</v>
      </c>
      <c r="C1344" s="179"/>
      <c r="D1344" s="181"/>
      <c r="E1344" s="181"/>
      <c r="F1344" s="181"/>
    </row>
    <row r="1345" spans="1:7" ht="30">
      <c r="A1345" s="183" t="s">
        <v>5689</v>
      </c>
      <c r="B1345" s="182" t="s">
        <v>5688</v>
      </c>
      <c r="C1345" s="179" t="s">
        <v>118</v>
      </c>
      <c r="D1345" s="181">
        <v>801.66</v>
      </c>
      <c r="E1345" s="181">
        <v>50.35</v>
      </c>
      <c r="F1345" s="181">
        <v>852.01</v>
      </c>
      <c r="G1345" s="172">
        <v>15</v>
      </c>
    </row>
    <row r="1346" spans="1:7">
      <c r="A1346" s="183" t="s">
        <v>5687</v>
      </c>
      <c r="B1346" s="182" t="s">
        <v>5686</v>
      </c>
      <c r="C1346" s="179" t="s">
        <v>118</v>
      </c>
      <c r="D1346" s="181">
        <v>830.25</v>
      </c>
      <c r="E1346" s="181">
        <v>20.14</v>
      </c>
      <c r="F1346" s="181">
        <v>850.39</v>
      </c>
      <c r="G1346" s="172">
        <v>15</v>
      </c>
    </row>
    <row r="1347" spans="1:7">
      <c r="A1347" s="183" t="s">
        <v>5685</v>
      </c>
      <c r="B1347" s="182" t="s">
        <v>5684</v>
      </c>
      <c r="C1347" s="179" t="s">
        <v>118</v>
      </c>
      <c r="D1347" s="181">
        <v>1348.99</v>
      </c>
      <c r="E1347" s="181">
        <v>50.35</v>
      </c>
      <c r="F1347" s="181">
        <v>1399.34</v>
      </c>
      <c r="G1347" s="172">
        <v>15</v>
      </c>
    </row>
    <row r="1348" spans="1:7">
      <c r="A1348" s="183" t="s">
        <v>5683</v>
      </c>
      <c r="B1348" s="182" t="s">
        <v>5682</v>
      </c>
      <c r="C1348" s="179" t="s">
        <v>112</v>
      </c>
      <c r="D1348" s="181">
        <v>1461.19</v>
      </c>
      <c r="E1348" s="181">
        <v>100.7</v>
      </c>
      <c r="F1348" s="181">
        <v>1561.89</v>
      </c>
      <c r="G1348" s="172">
        <v>15</v>
      </c>
    </row>
    <row r="1349" spans="1:7" ht="30">
      <c r="A1349" s="183" t="s">
        <v>5681</v>
      </c>
      <c r="B1349" s="182" t="s">
        <v>5680</v>
      </c>
      <c r="C1349" s="179" t="s">
        <v>112</v>
      </c>
      <c r="D1349" s="181">
        <v>992.19</v>
      </c>
      <c r="E1349" s="181">
        <v>16.61</v>
      </c>
      <c r="F1349" s="181">
        <v>1008.8</v>
      </c>
      <c r="G1349" s="172">
        <v>15</v>
      </c>
    </row>
    <row r="1350" spans="1:7" ht="30">
      <c r="A1350" s="183" t="s">
        <v>5679</v>
      </c>
      <c r="B1350" s="182" t="s">
        <v>5678</v>
      </c>
      <c r="C1350" s="179" t="s">
        <v>112</v>
      </c>
      <c r="D1350" s="181">
        <v>398.94</v>
      </c>
      <c r="E1350" s="181">
        <v>219.12</v>
      </c>
      <c r="F1350" s="181">
        <v>618.05999999999995</v>
      </c>
      <c r="G1350" s="172">
        <v>15</v>
      </c>
    </row>
    <row r="1351" spans="1:7" ht="45">
      <c r="A1351" s="183" t="s">
        <v>5677</v>
      </c>
      <c r="B1351" s="182" t="s">
        <v>5676</v>
      </c>
      <c r="C1351" s="179" t="s">
        <v>112</v>
      </c>
      <c r="D1351" s="181">
        <v>991.82</v>
      </c>
      <c r="E1351" s="181">
        <v>31.96</v>
      </c>
      <c r="F1351" s="181">
        <v>1023.78</v>
      </c>
      <c r="G1351" s="172">
        <v>15</v>
      </c>
    </row>
    <row r="1352" spans="1:7" ht="30">
      <c r="A1352" s="183" t="s">
        <v>5675</v>
      </c>
      <c r="B1352" s="182" t="s">
        <v>5674</v>
      </c>
      <c r="C1352" s="179" t="s">
        <v>112</v>
      </c>
      <c r="D1352" s="181">
        <v>777.99</v>
      </c>
      <c r="E1352" s="181">
        <v>63.64</v>
      </c>
      <c r="F1352" s="181">
        <v>841.63</v>
      </c>
      <c r="G1352" s="172">
        <v>15</v>
      </c>
    </row>
    <row r="1353" spans="1:7">
      <c r="A1353" s="183" t="s">
        <v>5673</v>
      </c>
      <c r="B1353" s="182" t="s">
        <v>5672</v>
      </c>
      <c r="C1353" s="179" t="s">
        <v>118</v>
      </c>
      <c r="D1353" s="181">
        <v>215.84</v>
      </c>
      <c r="E1353" s="181">
        <v>25.18</v>
      </c>
      <c r="F1353" s="181">
        <v>241.02</v>
      </c>
      <c r="G1353" s="172">
        <v>15</v>
      </c>
    </row>
    <row r="1354" spans="1:7">
      <c r="A1354" s="183" t="s">
        <v>5671</v>
      </c>
      <c r="B1354" s="182" t="s">
        <v>5670</v>
      </c>
      <c r="C1354" s="179" t="s">
        <v>118</v>
      </c>
      <c r="D1354" s="181">
        <v>256.11</v>
      </c>
      <c r="E1354" s="181">
        <v>25.18</v>
      </c>
      <c r="F1354" s="181">
        <v>281.29000000000002</v>
      </c>
      <c r="G1354" s="172">
        <v>15</v>
      </c>
    </row>
    <row r="1355" spans="1:7" ht="30">
      <c r="A1355" s="183" t="s">
        <v>5669</v>
      </c>
      <c r="B1355" s="182" t="s">
        <v>5668</v>
      </c>
      <c r="C1355" s="179" t="s">
        <v>112</v>
      </c>
      <c r="D1355" s="181">
        <v>1341.78</v>
      </c>
      <c r="E1355" s="181">
        <v>73.06</v>
      </c>
      <c r="F1355" s="181">
        <v>1414.84</v>
      </c>
      <c r="G1355" s="172">
        <v>15</v>
      </c>
    </row>
    <row r="1356" spans="1:7" ht="30">
      <c r="A1356" s="183" t="s">
        <v>5667</v>
      </c>
      <c r="B1356" s="182" t="s">
        <v>5666</v>
      </c>
      <c r="C1356" s="179" t="s">
        <v>112</v>
      </c>
      <c r="D1356" s="181">
        <v>1081.74</v>
      </c>
      <c r="E1356" s="181">
        <v>31.96</v>
      </c>
      <c r="F1356" s="181">
        <v>1113.7</v>
      </c>
      <c r="G1356" s="172">
        <v>15</v>
      </c>
    </row>
    <row r="1357" spans="1:7" ht="30">
      <c r="A1357" s="183" t="s">
        <v>5665</v>
      </c>
      <c r="B1357" s="182" t="s">
        <v>5664</v>
      </c>
      <c r="C1357" s="179" t="s">
        <v>112</v>
      </c>
      <c r="D1357" s="181">
        <v>935.16</v>
      </c>
      <c r="E1357" s="181">
        <v>63.64</v>
      </c>
      <c r="F1357" s="181">
        <v>998.8</v>
      </c>
      <c r="G1357" s="172">
        <v>15</v>
      </c>
    </row>
    <row r="1358" spans="1:7" ht="30">
      <c r="A1358" s="183" t="s">
        <v>5663</v>
      </c>
      <c r="B1358" s="182" t="s">
        <v>5662</v>
      </c>
      <c r="C1358" s="179" t="s">
        <v>112</v>
      </c>
      <c r="D1358" s="181">
        <v>680.47</v>
      </c>
      <c r="E1358" s="181">
        <v>20.14</v>
      </c>
      <c r="F1358" s="181">
        <v>700.61</v>
      </c>
      <c r="G1358" s="172">
        <v>15</v>
      </c>
    </row>
    <row r="1359" spans="1:7" ht="45">
      <c r="A1359" s="183" t="s">
        <v>5661</v>
      </c>
      <c r="B1359" s="182" t="s">
        <v>5660</v>
      </c>
      <c r="C1359" s="179" t="s">
        <v>112</v>
      </c>
      <c r="D1359" s="181">
        <v>682.96</v>
      </c>
      <c r="E1359" s="181"/>
      <c r="F1359" s="181">
        <v>682.96</v>
      </c>
      <c r="G1359" s="172">
        <v>15</v>
      </c>
    </row>
    <row r="1360" spans="1:7">
      <c r="A1360" s="183" t="s">
        <v>5659</v>
      </c>
      <c r="B1360" s="182" t="s">
        <v>5658</v>
      </c>
      <c r="C1360" s="179"/>
      <c r="D1360" s="181"/>
      <c r="E1360" s="181"/>
      <c r="F1360" s="181"/>
    </row>
    <row r="1361" spans="1:7" ht="30">
      <c r="A1361" s="183" t="s">
        <v>5657</v>
      </c>
      <c r="B1361" s="182" t="s">
        <v>5656</v>
      </c>
      <c r="C1361" s="179" t="s">
        <v>112</v>
      </c>
      <c r="D1361" s="181">
        <v>3213.87</v>
      </c>
      <c r="E1361" s="181">
        <v>70.709999999999994</v>
      </c>
      <c r="F1361" s="181">
        <v>3284.58</v>
      </c>
      <c r="G1361" s="172">
        <v>15</v>
      </c>
    </row>
    <row r="1362" spans="1:7" ht="30">
      <c r="A1362" s="183" t="s">
        <v>5655</v>
      </c>
      <c r="B1362" s="182" t="s">
        <v>5654</v>
      </c>
      <c r="C1362" s="179" t="s">
        <v>112</v>
      </c>
      <c r="D1362" s="181">
        <v>1892.09</v>
      </c>
      <c r="E1362" s="181">
        <v>70.709999999999994</v>
      </c>
      <c r="F1362" s="181">
        <v>1962.8</v>
      </c>
      <c r="G1362" s="172">
        <v>15</v>
      </c>
    </row>
    <row r="1363" spans="1:7" ht="30">
      <c r="A1363" s="183" t="s">
        <v>5653</v>
      </c>
      <c r="B1363" s="182" t="s">
        <v>5652</v>
      </c>
      <c r="C1363" s="179" t="s">
        <v>112</v>
      </c>
      <c r="D1363" s="181">
        <v>2029.4</v>
      </c>
      <c r="E1363" s="181">
        <v>70.709999999999994</v>
      </c>
      <c r="F1363" s="181">
        <v>2100.11</v>
      </c>
      <c r="G1363" s="172">
        <v>15</v>
      </c>
    </row>
    <row r="1364" spans="1:7" ht="30">
      <c r="A1364" s="183" t="s">
        <v>5651</v>
      </c>
      <c r="B1364" s="182" t="s">
        <v>5650</v>
      </c>
      <c r="C1364" s="179" t="s">
        <v>112</v>
      </c>
      <c r="D1364" s="181">
        <v>3074.11</v>
      </c>
      <c r="E1364" s="181">
        <v>70.709999999999994</v>
      </c>
      <c r="F1364" s="181">
        <v>3144.82</v>
      </c>
      <c r="G1364" s="172">
        <v>15</v>
      </c>
    </row>
    <row r="1365" spans="1:7" ht="30">
      <c r="A1365" s="183" t="s">
        <v>5649</v>
      </c>
      <c r="B1365" s="182" t="s">
        <v>5648</v>
      </c>
      <c r="C1365" s="179" t="s">
        <v>112</v>
      </c>
      <c r="D1365" s="181">
        <v>2478.12</v>
      </c>
      <c r="E1365" s="181">
        <v>129.47999999999999</v>
      </c>
      <c r="F1365" s="181">
        <v>2607.6</v>
      </c>
      <c r="G1365" s="172">
        <v>15</v>
      </c>
    </row>
    <row r="1366" spans="1:7" ht="30">
      <c r="A1366" s="183" t="s">
        <v>5647</v>
      </c>
      <c r="B1366" s="182" t="s">
        <v>5646</v>
      </c>
      <c r="C1366" s="179" t="s">
        <v>112</v>
      </c>
      <c r="D1366" s="181">
        <v>3733.78</v>
      </c>
      <c r="E1366" s="181">
        <v>129.47999999999999</v>
      </c>
      <c r="F1366" s="181">
        <v>3863.26</v>
      </c>
      <c r="G1366" s="172">
        <v>15</v>
      </c>
    </row>
    <row r="1367" spans="1:7" ht="45">
      <c r="A1367" s="183" t="s">
        <v>5645</v>
      </c>
      <c r="B1367" s="182" t="s">
        <v>5644</v>
      </c>
      <c r="C1367" s="179" t="s">
        <v>112</v>
      </c>
      <c r="D1367" s="181">
        <v>2986.35</v>
      </c>
      <c r="E1367" s="181">
        <v>129.47999999999999</v>
      </c>
      <c r="F1367" s="181">
        <v>3115.83</v>
      </c>
      <c r="G1367" s="172">
        <v>15</v>
      </c>
    </row>
    <row r="1368" spans="1:7" ht="45">
      <c r="A1368" s="183" t="s">
        <v>5643</v>
      </c>
      <c r="B1368" s="182" t="s">
        <v>5642</v>
      </c>
      <c r="C1368" s="179" t="s">
        <v>112</v>
      </c>
      <c r="D1368" s="181">
        <v>3779.68</v>
      </c>
      <c r="E1368" s="181">
        <v>129.47999999999999</v>
      </c>
      <c r="F1368" s="181">
        <v>3909.16</v>
      </c>
      <c r="G1368" s="172">
        <v>15</v>
      </c>
    </row>
    <row r="1369" spans="1:7" ht="30">
      <c r="A1369" s="183" t="s">
        <v>5641</v>
      </c>
      <c r="B1369" s="182" t="s">
        <v>5640</v>
      </c>
      <c r="C1369" s="179" t="s">
        <v>112</v>
      </c>
      <c r="D1369" s="181">
        <v>2454.5700000000002</v>
      </c>
      <c r="E1369" s="181">
        <v>70.709999999999994</v>
      </c>
      <c r="F1369" s="181">
        <v>2525.2800000000002</v>
      </c>
      <c r="G1369" s="172">
        <v>15</v>
      </c>
    </row>
    <row r="1370" spans="1:7" ht="30">
      <c r="A1370" s="183" t="s">
        <v>5639</v>
      </c>
      <c r="B1370" s="182" t="s">
        <v>5638</v>
      </c>
      <c r="C1370" s="179" t="s">
        <v>112</v>
      </c>
      <c r="D1370" s="181">
        <v>2477.1799999999998</v>
      </c>
      <c r="E1370" s="181">
        <v>70.709999999999994</v>
      </c>
      <c r="F1370" s="181">
        <v>2547.89</v>
      </c>
      <c r="G1370" s="172">
        <v>15</v>
      </c>
    </row>
    <row r="1371" spans="1:7" ht="30">
      <c r="A1371" s="183" t="s">
        <v>5637</v>
      </c>
      <c r="B1371" s="182" t="s">
        <v>5636</v>
      </c>
      <c r="C1371" s="179" t="s">
        <v>112</v>
      </c>
      <c r="D1371" s="181">
        <v>3675.88</v>
      </c>
      <c r="E1371" s="181">
        <v>70.709999999999994</v>
      </c>
      <c r="F1371" s="181">
        <v>3746.59</v>
      </c>
      <c r="G1371" s="172">
        <v>15</v>
      </c>
    </row>
    <row r="1372" spans="1:7" ht="30">
      <c r="A1372" s="183" t="s">
        <v>5635</v>
      </c>
      <c r="B1372" s="182" t="s">
        <v>5634</v>
      </c>
      <c r="C1372" s="179" t="s">
        <v>112</v>
      </c>
      <c r="D1372" s="181">
        <v>3057.5</v>
      </c>
      <c r="E1372" s="181">
        <v>129.47999999999999</v>
      </c>
      <c r="F1372" s="181">
        <v>3186.98</v>
      </c>
      <c r="G1372" s="172">
        <v>15</v>
      </c>
    </row>
    <row r="1373" spans="1:7" ht="30">
      <c r="A1373" s="183" t="s">
        <v>5633</v>
      </c>
      <c r="B1373" s="182" t="s">
        <v>5632</v>
      </c>
      <c r="C1373" s="179" t="s">
        <v>112</v>
      </c>
      <c r="D1373" s="181">
        <v>4327.47</v>
      </c>
      <c r="E1373" s="181">
        <v>129.47999999999999</v>
      </c>
      <c r="F1373" s="181">
        <v>4456.95</v>
      </c>
      <c r="G1373" s="172">
        <v>15</v>
      </c>
    </row>
    <row r="1374" spans="1:7" ht="45">
      <c r="A1374" s="183" t="s">
        <v>5631</v>
      </c>
      <c r="B1374" s="182" t="s">
        <v>5630</v>
      </c>
      <c r="C1374" s="179" t="s">
        <v>112</v>
      </c>
      <c r="D1374" s="181">
        <v>3312.32</v>
      </c>
      <c r="E1374" s="181">
        <v>129.47999999999999</v>
      </c>
      <c r="F1374" s="181">
        <v>3441.8</v>
      </c>
      <c r="G1374" s="172">
        <v>15</v>
      </c>
    </row>
    <row r="1375" spans="1:7" ht="45">
      <c r="A1375" s="183" t="s">
        <v>5629</v>
      </c>
      <c r="B1375" s="182" t="s">
        <v>5628</v>
      </c>
      <c r="C1375" s="179" t="s">
        <v>112</v>
      </c>
      <c r="D1375" s="181">
        <v>4363.55</v>
      </c>
      <c r="E1375" s="181">
        <v>129.47999999999999</v>
      </c>
      <c r="F1375" s="181">
        <v>4493.03</v>
      </c>
      <c r="G1375" s="172">
        <v>15</v>
      </c>
    </row>
    <row r="1376" spans="1:7" ht="45">
      <c r="A1376" s="183" t="s">
        <v>5627</v>
      </c>
      <c r="B1376" s="182" t="s">
        <v>5626</v>
      </c>
      <c r="C1376" s="179" t="s">
        <v>112</v>
      </c>
      <c r="D1376" s="181">
        <v>4428.6899999999996</v>
      </c>
      <c r="E1376" s="181">
        <v>129.47999999999999</v>
      </c>
      <c r="F1376" s="181">
        <v>4558.17</v>
      </c>
      <c r="G1376" s="172">
        <v>15</v>
      </c>
    </row>
    <row r="1377" spans="1:7" ht="45">
      <c r="A1377" s="183" t="s">
        <v>5625</v>
      </c>
      <c r="B1377" s="182" t="s">
        <v>5624</v>
      </c>
      <c r="C1377" s="179" t="s">
        <v>112</v>
      </c>
      <c r="D1377" s="181">
        <v>4250.1499999999996</v>
      </c>
      <c r="E1377" s="181">
        <v>70.709999999999994</v>
      </c>
      <c r="F1377" s="181">
        <v>4320.8599999999997</v>
      </c>
      <c r="G1377" s="172">
        <v>15</v>
      </c>
    </row>
    <row r="1378" spans="1:7" ht="30">
      <c r="A1378" s="183" t="s">
        <v>5623</v>
      </c>
      <c r="B1378" s="182" t="s">
        <v>5622</v>
      </c>
      <c r="C1378" s="179" t="s">
        <v>112</v>
      </c>
      <c r="D1378" s="181">
        <v>2691.27</v>
      </c>
      <c r="E1378" s="181">
        <v>70.709999999999994</v>
      </c>
      <c r="F1378" s="181">
        <v>2761.98</v>
      </c>
      <c r="G1378" s="172">
        <v>15</v>
      </c>
    </row>
    <row r="1379" spans="1:7" ht="45">
      <c r="A1379" s="183" t="s">
        <v>5621</v>
      </c>
      <c r="B1379" s="182" t="s">
        <v>5620</v>
      </c>
      <c r="C1379" s="179" t="s">
        <v>112</v>
      </c>
      <c r="D1379" s="181">
        <v>4564.43</v>
      </c>
      <c r="E1379" s="181">
        <v>70.709999999999994</v>
      </c>
      <c r="F1379" s="181">
        <v>4635.1400000000003</v>
      </c>
      <c r="G1379" s="172">
        <v>15</v>
      </c>
    </row>
    <row r="1380" spans="1:7" ht="45">
      <c r="A1380" s="183" t="s">
        <v>5619</v>
      </c>
      <c r="B1380" s="182" t="s">
        <v>5618</v>
      </c>
      <c r="C1380" s="179" t="s">
        <v>112</v>
      </c>
      <c r="D1380" s="181">
        <v>3936.12</v>
      </c>
      <c r="E1380" s="181">
        <v>283.7</v>
      </c>
      <c r="F1380" s="181">
        <v>4219.82</v>
      </c>
      <c r="G1380" s="172">
        <v>15</v>
      </c>
    </row>
    <row r="1381" spans="1:7" ht="30">
      <c r="A1381" s="183" t="s">
        <v>5617</v>
      </c>
      <c r="B1381" s="182" t="s">
        <v>5616</v>
      </c>
      <c r="C1381" s="179" t="s">
        <v>112</v>
      </c>
      <c r="D1381" s="181">
        <v>3537.32</v>
      </c>
      <c r="E1381" s="181">
        <v>70.709999999999994</v>
      </c>
      <c r="F1381" s="181">
        <v>3608.03</v>
      </c>
      <c r="G1381" s="172">
        <v>15</v>
      </c>
    </row>
    <row r="1382" spans="1:7" ht="30">
      <c r="A1382" s="183" t="s">
        <v>5615</v>
      </c>
      <c r="B1382" s="182" t="s">
        <v>5614</v>
      </c>
      <c r="C1382" s="179" t="s">
        <v>112</v>
      </c>
      <c r="D1382" s="181">
        <v>1735.2</v>
      </c>
      <c r="E1382" s="181">
        <v>70.709999999999994</v>
      </c>
      <c r="F1382" s="181">
        <v>1805.91</v>
      </c>
      <c r="G1382" s="172">
        <v>15</v>
      </c>
    </row>
    <row r="1383" spans="1:7" ht="30">
      <c r="A1383" s="183" t="s">
        <v>5613</v>
      </c>
      <c r="B1383" s="182" t="s">
        <v>5612</v>
      </c>
      <c r="C1383" s="179" t="s">
        <v>112</v>
      </c>
      <c r="D1383" s="181">
        <v>2815.67</v>
      </c>
      <c r="E1383" s="181">
        <v>70.709999999999994</v>
      </c>
      <c r="F1383" s="181">
        <v>2886.38</v>
      </c>
      <c r="G1383" s="172">
        <v>15</v>
      </c>
    </row>
    <row r="1384" spans="1:7" ht="30">
      <c r="A1384" s="183" t="s">
        <v>5611</v>
      </c>
      <c r="B1384" s="182" t="s">
        <v>5610</v>
      </c>
      <c r="C1384" s="179" t="s">
        <v>112</v>
      </c>
      <c r="D1384" s="181">
        <v>2306.8000000000002</v>
      </c>
      <c r="E1384" s="181">
        <v>70.709999999999994</v>
      </c>
      <c r="F1384" s="181">
        <v>2377.5100000000002</v>
      </c>
      <c r="G1384" s="172">
        <v>15</v>
      </c>
    </row>
    <row r="1385" spans="1:7">
      <c r="A1385" s="183" t="s">
        <v>5609</v>
      </c>
      <c r="B1385" s="182" t="s">
        <v>5608</v>
      </c>
      <c r="C1385" s="179"/>
      <c r="D1385" s="181"/>
      <c r="E1385" s="181"/>
      <c r="F1385" s="181"/>
    </row>
    <row r="1386" spans="1:7" ht="30">
      <c r="A1386" s="183" t="s">
        <v>5607</v>
      </c>
      <c r="B1386" s="182" t="s">
        <v>5606</v>
      </c>
      <c r="C1386" s="179" t="s">
        <v>118</v>
      </c>
      <c r="D1386" s="181">
        <v>912.86</v>
      </c>
      <c r="E1386" s="181">
        <v>58.77</v>
      </c>
      <c r="F1386" s="181">
        <v>971.63</v>
      </c>
      <c r="G1386" s="172">
        <v>15</v>
      </c>
    </row>
    <row r="1387" spans="1:7">
      <c r="A1387" s="183" t="s">
        <v>5605</v>
      </c>
      <c r="B1387" s="182" t="s">
        <v>5604</v>
      </c>
      <c r="C1387" s="179"/>
      <c r="D1387" s="181"/>
      <c r="E1387" s="181"/>
      <c r="F1387" s="181"/>
    </row>
    <row r="1388" spans="1:7" ht="30">
      <c r="A1388" s="183" t="s">
        <v>5603</v>
      </c>
      <c r="B1388" s="182" t="s">
        <v>5602</v>
      </c>
      <c r="C1388" s="179" t="s">
        <v>112</v>
      </c>
      <c r="D1388" s="181">
        <v>679.74</v>
      </c>
      <c r="E1388" s="181">
        <v>50.35</v>
      </c>
      <c r="F1388" s="181">
        <v>730.09</v>
      </c>
      <c r="G1388" s="172">
        <v>15</v>
      </c>
    </row>
    <row r="1389" spans="1:7" ht="30">
      <c r="A1389" s="183" t="s">
        <v>5601</v>
      </c>
      <c r="B1389" s="182" t="s">
        <v>5600</v>
      </c>
      <c r="C1389" s="179" t="s">
        <v>112</v>
      </c>
      <c r="D1389" s="181">
        <v>962.74</v>
      </c>
      <c r="E1389" s="181">
        <v>141.26</v>
      </c>
      <c r="F1389" s="181">
        <v>1104</v>
      </c>
      <c r="G1389" s="172">
        <v>15</v>
      </c>
    </row>
    <row r="1390" spans="1:7">
      <c r="A1390" s="183" t="s">
        <v>5599</v>
      </c>
      <c r="B1390" s="182" t="s">
        <v>5598</v>
      </c>
      <c r="C1390" s="179"/>
      <c r="D1390" s="181"/>
      <c r="E1390" s="181"/>
      <c r="F1390" s="181"/>
    </row>
    <row r="1391" spans="1:7" ht="30">
      <c r="A1391" s="183" t="s">
        <v>5597</v>
      </c>
      <c r="B1391" s="182" t="s">
        <v>5596</v>
      </c>
      <c r="C1391" s="179" t="s">
        <v>118</v>
      </c>
      <c r="D1391" s="181">
        <v>684.76</v>
      </c>
      <c r="E1391" s="181">
        <v>60.42</v>
      </c>
      <c r="F1391" s="181">
        <v>745.18</v>
      </c>
      <c r="G1391" s="172">
        <v>15</v>
      </c>
    </row>
    <row r="1392" spans="1:7" ht="30">
      <c r="A1392" s="183" t="s">
        <v>5595</v>
      </c>
      <c r="B1392" s="182" t="s">
        <v>5594</v>
      </c>
      <c r="C1392" s="179" t="s">
        <v>118</v>
      </c>
      <c r="D1392" s="181">
        <v>571.14</v>
      </c>
      <c r="E1392" s="181">
        <v>25.18</v>
      </c>
      <c r="F1392" s="181">
        <v>596.32000000000005</v>
      </c>
      <c r="G1392" s="172">
        <v>15</v>
      </c>
    </row>
    <row r="1393" spans="1:7" ht="30">
      <c r="A1393" s="183" t="s">
        <v>5593</v>
      </c>
      <c r="B1393" s="182" t="s">
        <v>5592</v>
      </c>
      <c r="C1393" s="179" t="s">
        <v>118</v>
      </c>
      <c r="D1393" s="181">
        <v>592.75</v>
      </c>
      <c r="E1393" s="181">
        <v>50.35</v>
      </c>
      <c r="F1393" s="181">
        <v>643.1</v>
      </c>
      <c r="G1393" s="172">
        <v>15</v>
      </c>
    </row>
    <row r="1394" spans="1:7">
      <c r="A1394" s="183" t="s">
        <v>5591</v>
      </c>
      <c r="B1394" s="182" t="s">
        <v>5590</v>
      </c>
      <c r="C1394" s="179"/>
      <c r="D1394" s="181"/>
      <c r="E1394" s="181"/>
      <c r="F1394" s="181"/>
    </row>
    <row r="1395" spans="1:7">
      <c r="A1395" s="183" t="s">
        <v>5589</v>
      </c>
      <c r="B1395" s="182" t="s">
        <v>5588</v>
      </c>
      <c r="C1395" s="179" t="s">
        <v>112</v>
      </c>
      <c r="D1395" s="181"/>
      <c r="E1395" s="181">
        <v>50.35</v>
      </c>
      <c r="F1395" s="181">
        <v>50.35</v>
      </c>
      <c r="G1395" s="172">
        <v>15</v>
      </c>
    </row>
    <row r="1396" spans="1:7">
      <c r="A1396" s="183" t="s">
        <v>5587</v>
      </c>
      <c r="B1396" s="182" t="s">
        <v>5586</v>
      </c>
      <c r="C1396" s="179" t="s">
        <v>118</v>
      </c>
      <c r="D1396" s="181">
        <v>2.0499999999999998</v>
      </c>
      <c r="E1396" s="181">
        <v>13.09</v>
      </c>
      <c r="F1396" s="181">
        <v>15.14</v>
      </c>
      <c r="G1396" s="172">
        <v>15</v>
      </c>
    </row>
    <row r="1397" spans="1:7">
      <c r="A1397" s="183" t="s">
        <v>5585</v>
      </c>
      <c r="B1397" s="182" t="s">
        <v>5584</v>
      </c>
      <c r="C1397" s="179" t="s">
        <v>118</v>
      </c>
      <c r="D1397" s="181"/>
      <c r="E1397" s="181">
        <v>30.21</v>
      </c>
      <c r="F1397" s="181">
        <v>30.21</v>
      </c>
      <c r="G1397" s="172">
        <v>15</v>
      </c>
    </row>
    <row r="1398" spans="1:7">
      <c r="A1398" s="183" t="s">
        <v>5583</v>
      </c>
      <c r="B1398" s="182" t="s">
        <v>5582</v>
      </c>
      <c r="C1398" s="179" t="s">
        <v>118</v>
      </c>
      <c r="D1398" s="181">
        <v>23.94</v>
      </c>
      <c r="E1398" s="181">
        <v>31.46</v>
      </c>
      <c r="F1398" s="181">
        <v>55.4</v>
      </c>
      <c r="G1398" s="172">
        <v>15</v>
      </c>
    </row>
    <row r="1399" spans="1:7">
      <c r="A1399" s="183" t="s">
        <v>5581</v>
      </c>
      <c r="B1399" s="182" t="s">
        <v>5580</v>
      </c>
      <c r="C1399" s="179" t="s">
        <v>117</v>
      </c>
      <c r="D1399" s="181">
        <v>3992.52</v>
      </c>
      <c r="E1399" s="181">
        <v>117.54</v>
      </c>
      <c r="F1399" s="181">
        <v>4110.0600000000004</v>
      </c>
      <c r="G1399" s="172">
        <v>15</v>
      </c>
    </row>
    <row r="1400" spans="1:7">
      <c r="A1400" s="183" t="s">
        <v>5579</v>
      </c>
      <c r="B1400" s="182" t="s">
        <v>5578</v>
      </c>
      <c r="C1400" s="179" t="s">
        <v>118</v>
      </c>
      <c r="D1400" s="181">
        <v>229.67</v>
      </c>
      <c r="E1400" s="181">
        <v>13.09</v>
      </c>
      <c r="F1400" s="181">
        <v>242.76</v>
      </c>
      <c r="G1400" s="172">
        <v>15</v>
      </c>
    </row>
    <row r="1401" spans="1:7" ht="30">
      <c r="A1401" s="183" t="s">
        <v>5577</v>
      </c>
      <c r="B1401" s="182" t="s">
        <v>197</v>
      </c>
      <c r="C1401" s="179" t="s">
        <v>118</v>
      </c>
      <c r="D1401" s="181">
        <v>327.11</v>
      </c>
      <c r="E1401" s="181">
        <v>13.09</v>
      </c>
      <c r="F1401" s="181">
        <v>340.2</v>
      </c>
      <c r="G1401" s="172">
        <v>15</v>
      </c>
    </row>
    <row r="1402" spans="1:7">
      <c r="A1402" s="183" t="s">
        <v>5576</v>
      </c>
      <c r="B1402" s="182" t="s">
        <v>5575</v>
      </c>
      <c r="C1402" s="179" t="s">
        <v>112</v>
      </c>
      <c r="D1402" s="181">
        <v>230.46</v>
      </c>
      <c r="E1402" s="181">
        <v>60.42</v>
      </c>
      <c r="F1402" s="181">
        <v>290.88</v>
      </c>
      <c r="G1402" s="172">
        <v>15</v>
      </c>
    </row>
    <row r="1403" spans="1:7">
      <c r="A1403" s="183" t="s">
        <v>5574</v>
      </c>
      <c r="B1403" s="182" t="s">
        <v>5573</v>
      </c>
      <c r="C1403" s="179" t="s">
        <v>112</v>
      </c>
      <c r="D1403" s="181">
        <v>106.06</v>
      </c>
      <c r="E1403" s="181">
        <v>10.96</v>
      </c>
      <c r="F1403" s="181">
        <v>117.02</v>
      </c>
      <c r="G1403" s="172">
        <v>15</v>
      </c>
    </row>
    <row r="1404" spans="1:7" ht="30">
      <c r="A1404" s="183" t="s">
        <v>5572</v>
      </c>
      <c r="B1404" s="182" t="s">
        <v>5571</v>
      </c>
      <c r="C1404" s="179" t="s">
        <v>112</v>
      </c>
      <c r="D1404" s="181">
        <v>37.020000000000003</v>
      </c>
      <c r="E1404" s="181">
        <v>10.96</v>
      </c>
      <c r="F1404" s="181">
        <v>47.98</v>
      </c>
      <c r="G1404" s="172">
        <v>15</v>
      </c>
    </row>
    <row r="1405" spans="1:7" ht="30">
      <c r="A1405" s="183" t="s">
        <v>5570</v>
      </c>
      <c r="B1405" s="182" t="s">
        <v>5569</v>
      </c>
      <c r="C1405" s="179" t="s">
        <v>112</v>
      </c>
      <c r="D1405" s="181">
        <v>569.55999999999995</v>
      </c>
      <c r="E1405" s="181">
        <v>107.85</v>
      </c>
      <c r="F1405" s="181">
        <v>677.41</v>
      </c>
      <c r="G1405" s="172">
        <v>15</v>
      </c>
    </row>
    <row r="1406" spans="1:7" ht="30">
      <c r="A1406" s="183" t="s">
        <v>5568</v>
      </c>
      <c r="B1406" s="182" t="s">
        <v>5567</v>
      </c>
      <c r="C1406" s="179" t="s">
        <v>112</v>
      </c>
      <c r="D1406" s="181">
        <v>867.83</v>
      </c>
      <c r="E1406" s="181">
        <v>107.85</v>
      </c>
      <c r="F1406" s="181">
        <v>975.68</v>
      </c>
      <c r="G1406" s="172">
        <v>15</v>
      </c>
    </row>
    <row r="1407" spans="1:7">
      <c r="A1407" s="183" t="s">
        <v>5566</v>
      </c>
      <c r="B1407" s="182" t="s">
        <v>5565</v>
      </c>
      <c r="C1407" s="179"/>
      <c r="D1407" s="181"/>
      <c r="E1407" s="181"/>
      <c r="F1407" s="181"/>
    </row>
    <row r="1408" spans="1:7">
      <c r="A1408" s="183" t="s">
        <v>5564</v>
      </c>
      <c r="B1408" s="182" t="s">
        <v>5563</v>
      </c>
      <c r="C1408" s="179"/>
      <c r="D1408" s="181"/>
      <c r="E1408" s="181"/>
      <c r="F1408" s="181"/>
    </row>
    <row r="1409" spans="1:7">
      <c r="A1409" s="183" t="s">
        <v>5562</v>
      </c>
      <c r="B1409" s="182" t="s">
        <v>5561</v>
      </c>
      <c r="C1409" s="179" t="s">
        <v>112</v>
      </c>
      <c r="D1409" s="181">
        <v>867.35</v>
      </c>
      <c r="E1409" s="181">
        <v>75.53</v>
      </c>
      <c r="F1409" s="181">
        <v>942.88</v>
      </c>
      <c r="G1409" s="172">
        <v>15</v>
      </c>
    </row>
    <row r="1410" spans="1:7">
      <c r="A1410" s="183" t="s">
        <v>5560</v>
      </c>
      <c r="B1410" s="182" t="s">
        <v>5559</v>
      </c>
      <c r="C1410" s="179" t="s">
        <v>112</v>
      </c>
      <c r="D1410" s="181">
        <v>368.73</v>
      </c>
      <c r="E1410" s="181">
        <v>75.53</v>
      </c>
      <c r="F1410" s="181">
        <v>444.26</v>
      </c>
      <c r="G1410" s="172">
        <v>15</v>
      </c>
    </row>
    <row r="1411" spans="1:7">
      <c r="A1411" s="183" t="s">
        <v>5558</v>
      </c>
      <c r="B1411" s="182" t="s">
        <v>5557</v>
      </c>
      <c r="C1411" s="179" t="s">
        <v>112</v>
      </c>
      <c r="D1411" s="181">
        <v>1232.19</v>
      </c>
      <c r="E1411" s="181">
        <v>75.53</v>
      </c>
      <c r="F1411" s="181">
        <v>1307.72</v>
      </c>
      <c r="G1411" s="172">
        <v>15</v>
      </c>
    </row>
    <row r="1412" spans="1:7">
      <c r="A1412" s="183" t="s">
        <v>5556</v>
      </c>
      <c r="B1412" s="182" t="s">
        <v>5555</v>
      </c>
      <c r="C1412" s="179" t="s">
        <v>112</v>
      </c>
      <c r="D1412" s="181">
        <v>442.32</v>
      </c>
      <c r="E1412" s="181">
        <v>75.53</v>
      </c>
      <c r="F1412" s="181">
        <v>517.85</v>
      </c>
      <c r="G1412" s="172">
        <v>15</v>
      </c>
    </row>
    <row r="1413" spans="1:7">
      <c r="A1413" s="183" t="s">
        <v>5554</v>
      </c>
      <c r="B1413" s="182" t="s">
        <v>5553</v>
      </c>
      <c r="C1413" s="179" t="s">
        <v>112</v>
      </c>
      <c r="D1413" s="181">
        <v>945.95</v>
      </c>
      <c r="E1413" s="181">
        <v>75.53</v>
      </c>
      <c r="F1413" s="181">
        <v>1021.48</v>
      </c>
      <c r="G1413" s="172">
        <v>15</v>
      </c>
    </row>
    <row r="1414" spans="1:7">
      <c r="A1414" s="183" t="s">
        <v>5552</v>
      </c>
      <c r="B1414" s="182" t="s">
        <v>5551</v>
      </c>
      <c r="C1414" s="179" t="s">
        <v>112</v>
      </c>
      <c r="D1414" s="181">
        <v>257.45999999999998</v>
      </c>
      <c r="E1414" s="181">
        <v>75.53</v>
      </c>
      <c r="F1414" s="181">
        <v>332.99</v>
      </c>
      <c r="G1414" s="172">
        <v>15</v>
      </c>
    </row>
    <row r="1415" spans="1:7">
      <c r="A1415" s="183" t="s">
        <v>5550</v>
      </c>
      <c r="B1415" s="182" t="s">
        <v>5549</v>
      </c>
      <c r="C1415" s="179" t="s">
        <v>112</v>
      </c>
      <c r="D1415" s="181">
        <v>813.02</v>
      </c>
      <c r="E1415" s="181">
        <v>75.53</v>
      </c>
      <c r="F1415" s="181">
        <v>888.55</v>
      </c>
      <c r="G1415" s="172">
        <v>15</v>
      </c>
    </row>
    <row r="1416" spans="1:7" ht="30">
      <c r="A1416" s="183" t="s">
        <v>5548</v>
      </c>
      <c r="B1416" s="182" t="s">
        <v>198</v>
      </c>
      <c r="C1416" s="179" t="s">
        <v>112</v>
      </c>
      <c r="D1416" s="181">
        <v>369.28</v>
      </c>
      <c r="E1416" s="181">
        <v>75.53</v>
      </c>
      <c r="F1416" s="181">
        <v>444.81</v>
      </c>
      <c r="G1416" s="172">
        <v>15</v>
      </c>
    </row>
    <row r="1417" spans="1:7">
      <c r="A1417" s="183" t="s">
        <v>5547</v>
      </c>
      <c r="B1417" s="182" t="s">
        <v>5546</v>
      </c>
      <c r="C1417" s="179" t="s">
        <v>112</v>
      </c>
      <c r="D1417" s="181">
        <v>1306.57</v>
      </c>
      <c r="E1417" s="181">
        <v>75.53</v>
      </c>
      <c r="F1417" s="181">
        <v>1382.1</v>
      </c>
      <c r="G1417" s="172">
        <v>15</v>
      </c>
    </row>
    <row r="1418" spans="1:7">
      <c r="A1418" s="183" t="s">
        <v>5545</v>
      </c>
      <c r="B1418" s="182" t="s">
        <v>5544</v>
      </c>
      <c r="C1418" s="179" t="s">
        <v>112</v>
      </c>
      <c r="D1418" s="181">
        <v>1205.98</v>
      </c>
      <c r="E1418" s="181">
        <v>75.53</v>
      </c>
      <c r="F1418" s="181">
        <v>1281.51</v>
      </c>
      <c r="G1418" s="172">
        <v>15</v>
      </c>
    </row>
    <row r="1419" spans="1:7" ht="30">
      <c r="A1419" s="183" t="s">
        <v>5543</v>
      </c>
      <c r="B1419" s="182" t="s">
        <v>5542</v>
      </c>
      <c r="C1419" s="179" t="s">
        <v>112</v>
      </c>
      <c r="D1419" s="181">
        <v>502.42</v>
      </c>
      <c r="E1419" s="181"/>
      <c r="F1419" s="181">
        <v>502.42</v>
      </c>
      <c r="G1419" s="172">
        <v>15</v>
      </c>
    </row>
    <row r="1420" spans="1:7">
      <c r="A1420" s="183" t="s">
        <v>5541</v>
      </c>
      <c r="B1420" s="182" t="s">
        <v>5540</v>
      </c>
      <c r="C1420" s="179" t="s">
        <v>112</v>
      </c>
      <c r="D1420" s="181">
        <v>869.99</v>
      </c>
      <c r="E1420" s="181">
        <v>58.04</v>
      </c>
      <c r="F1420" s="181">
        <v>928.03</v>
      </c>
      <c r="G1420" s="172">
        <v>15</v>
      </c>
    </row>
    <row r="1421" spans="1:7">
      <c r="A1421" s="183" t="s">
        <v>5539</v>
      </c>
      <c r="B1421" s="182" t="s">
        <v>5538</v>
      </c>
      <c r="C1421" s="179" t="s">
        <v>112</v>
      </c>
      <c r="D1421" s="181">
        <v>1361.32</v>
      </c>
      <c r="E1421" s="181">
        <v>75.53</v>
      </c>
      <c r="F1421" s="181">
        <v>1436.85</v>
      </c>
      <c r="G1421" s="172">
        <v>15</v>
      </c>
    </row>
    <row r="1422" spans="1:7">
      <c r="A1422" s="183" t="s">
        <v>5537</v>
      </c>
      <c r="B1422" s="182" t="s">
        <v>5536</v>
      </c>
      <c r="C1422" s="179" t="s">
        <v>112</v>
      </c>
      <c r="D1422" s="181">
        <v>1022.35</v>
      </c>
      <c r="E1422" s="181">
        <v>75.53</v>
      </c>
      <c r="F1422" s="181">
        <v>1097.8800000000001</v>
      </c>
      <c r="G1422" s="172">
        <v>15</v>
      </c>
    </row>
    <row r="1423" spans="1:7">
      <c r="A1423" s="183" t="s">
        <v>5535</v>
      </c>
      <c r="B1423" s="182" t="s">
        <v>5534</v>
      </c>
      <c r="C1423" s="179" t="s">
        <v>112</v>
      </c>
      <c r="D1423" s="181">
        <v>684.66</v>
      </c>
      <c r="E1423" s="181">
        <v>75.53</v>
      </c>
      <c r="F1423" s="181">
        <v>760.19</v>
      </c>
      <c r="G1423" s="172">
        <v>15</v>
      </c>
    </row>
    <row r="1424" spans="1:7">
      <c r="A1424" s="183" t="s">
        <v>5533</v>
      </c>
      <c r="B1424" s="182" t="s">
        <v>5532</v>
      </c>
      <c r="C1424" s="179" t="s">
        <v>112</v>
      </c>
      <c r="D1424" s="181">
        <v>592.61</v>
      </c>
      <c r="E1424" s="181">
        <v>58.04</v>
      </c>
      <c r="F1424" s="181">
        <v>650.65</v>
      </c>
      <c r="G1424" s="172">
        <v>15</v>
      </c>
    </row>
    <row r="1425" spans="1:7">
      <c r="A1425" s="183" t="s">
        <v>5531</v>
      </c>
      <c r="B1425" s="182" t="s">
        <v>5530</v>
      </c>
      <c r="C1425" s="179" t="s">
        <v>112</v>
      </c>
      <c r="D1425" s="181">
        <v>1004.92</v>
      </c>
      <c r="E1425" s="181">
        <v>58.04</v>
      </c>
      <c r="F1425" s="181">
        <v>1062.96</v>
      </c>
      <c r="G1425" s="172">
        <v>15</v>
      </c>
    </row>
    <row r="1426" spans="1:7">
      <c r="A1426" s="183" t="s">
        <v>5529</v>
      </c>
      <c r="B1426" s="182" t="s">
        <v>5528</v>
      </c>
      <c r="C1426" s="179" t="s">
        <v>112</v>
      </c>
      <c r="D1426" s="181">
        <v>929.42</v>
      </c>
      <c r="E1426" s="181">
        <v>43.54</v>
      </c>
      <c r="F1426" s="181">
        <v>972.96</v>
      </c>
      <c r="G1426" s="172">
        <v>15</v>
      </c>
    </row>
    <row r="1427" spans="1:7">
      <c r="A1427" s="183" t="s">
        <v>5527</v>
      </c>
      <c r="B1427" s="182" t="s">
        <v>5526</v>
      </c>
      <c r="C1427" s="179" t="s">
        <v>112</v>
      </c>
      <c r="D1427" s="181">
        <v>986.06</v>
      </c>
      <c r="E1427" s="181">
        <v>43.54</v>
      </c>
      <c r="F1427" s="181">
        <v>1029.5999999999999</v>
      </c>
      <c r="G1427" s="172">
        <v>15</v>
      </c>
    </row>
    <row r="1428" spans="1:7">
      <c r="A1428" s="183" t="s">
        <v>5525</v>
      </c>
      <c r="B1428" s="182" t="s">
        <v>5524</v>
      </c>
      <c r="C1428" s="179" t="s">
        <v>112</v>
      </c>
      <c r="D1428" s="181">
        <v>1374.81</v>
      </c>
      <c r="E1428" s="181">
        <v>43.54</v>
      </c>
      <c r="F1428" s="181">
        <v>1418.35</v>
      </c>
      <c r="G1428" s="172">
        <v>15</v>
      </c>
    </row>
    <row r="1429" spans="1:7">
      <c r="A1429" s="183" t="s">
        <v>5523</v>
      </c>
      <c r="B1429" s="182" t="s">
        <v>5522</v>
      </c>
      <c r="C1429" s="179" t="s">
        <v>112</v>
      </c>
      <c r="D1429" s="181">
        <v>853.76</v>
      </c>
      <c r="E1429" s="181"/>
      <c r="F1429" s="181">
        <v>853.76</v>
      </c>
      <c r="G1429" s="172">
        <v>15</v>
      </c>
    </row>
    <row r="1430" spans="1:7" ht="30">
      <c r="A1430" s="183" t="s">
        <v>5521</v>
      </c>
      <c r="B1430" s="182" t="s">
        <v>5520</v>
      </c>
      <c r="C1430" s="179" t="s">
        <v>112</v>
      </c>
      <c r="D1430" s="181">
        <v>1442.27</v>
      </c>
      <c r="E1430" s="181"/>
      <c r="F1430" s="181">
        <v>1442.27</v>
      </c>
      <c r="G1430" s="172">
        <v>15</v>
      </c>
    </row>
    <row r="1431" spans="1:7" ht="30">
      <c r="A1431" s="183" t="s">
        <v>5519</v>
      </c>
      <c r="B1431" s="182" t="s">
        <v>5518</v>
      </c>
      <c r="C1431" s="179" t="s">
        <v>112</v>
      </c>
      <c r="D1431" s="181">
        <v>933.95</v>
      </c>
      <c r="E1431" s="181"/>
      <c r="F1431" s="181">
        <v>933.95</v>
      </c>
      <c r="G1431" s="172">
        <v>15</v>
      </c>
    </row>
    <row r="1432" spans="1:7" ht="30">
      <c r="A1432" s="183" t="s">
        <v>5517</v>
      </c>
      <c r="B1432" s="182" t="s">
        <v>5516</v>
      </c>
      <c r="C1432" s="179" t="s">
        <v>112</v>
      </c>
      <c r="D1432" s="181">
        <v>923.67</v>
      </c>
      <c r="E1432" s="181"/>
      <c r="F1432" s="181">
        <v>923.67</v>
      </c>
      <c r="G1432" s="172">
        <v>15</v>
      </c>
    </row>
    <row r="1433" spans="1:7" ht="30">
      <c r="A1433" s="183" t="s">
        <v>5515</v>
      </c>
      <c r="B1433" s="182" t="s">
        <v>5514</v>
      </c>
      <c r="C1433" s="179" t="s">
        <v>112</v>
      </c>
      <c r="D1433" s="181">
        <v>1014.81</v>
      </c>
      <c r="E1433" s="181">
        <v>75.53</v>
      </c>
      <c r="F1433" s="181">
        <v>1090.3399999999999</v>
      </c>
      <c r="G1433" s="172">
        <v>15</v>
      </c>
    </row>
    <row r="1434" spans="1:7" ht="30">
      <c r="A1434" s="183" t="s">
        <v>5513</v>
      </c>
      <c r="B1434" s="182" t="s">
        <v>5512</v>
      </c>
      <c r="C1434" s="179" t="s">
        <v>112</v>
      </c>
      <c r="D1434" s="181">
        <v>1139.8</v>
      </c>
      <c r="E1434" s="181">
        <v>75.53</v>
      </c>
      <c r="F1434" s="181">
        <v>1215.33</v>
      </c>
      <c r="G1434" s="172">
        <v>15</v>
      </c>
    </row>
    <row r="1435" spans="1:7" ht="30">
      <c r="A1435" s="183" t="s">
        <v>5511</v>
      </c>
      <c r="B1435" s="182" t="s">
        <v>5510</v>
      </c>
      <c r="C1435" s="179" t="s">
        <v>112</v>
      </c>
      <c r="D1435" s="181">
        <v>1210.76</v>
      </c>
      <c r="E1435" s="181">
        <v>75.53</v>
      </c>
      <c r="F1435" s="181">
        <v>1286.29</v>
      </c>
      <c r="G1435" s="172">
        <v>15</v>
      </c>
    </row>
    <row r="1436" spans="1:7" ht="30">
      <c r="A1436" s="183" t="s">
        <v>5509</v>
      </c>
      <c r="B1436" s="182" t="s">
        <v>5508</v>
      </c>
      <c r="C1436" s="179" t="s">
        <v>112</v>
      </c>
      <c r="D1436" s="181">
        <v>1153.19</v>
      </c>
      <c r="E1436" s="181">
        <v>75.53</v>
      </c>
      <c r="F1436" s="181">
        <v>1228.72</v>
      </c>
      <c r="G1436" s="172">
        <v>15</v>
      </c>
    </row>
    <row r="1437" spans="1:7">
      <c r="A1437" s="183" t="s">
        <v>5507</v>
      </c>
      <c r="B1437" s="182" t="s">
        <v>5506</v>
      </c>
      <c r="C1437" s="179"/>
      <c r="D1437" s="181"/>
      <c r="E1437" s="181"/>
      <c r="F1437" s="181"/>
    </row>
    <row r="1438" spans="1:7" ht="30">
      <c r="A1438" s="183" t="s">
        <v>5505</v>
      </c>
      <c r="B1438" s="182" t="s">
        <v>5504</v>
      </c>
      <c r="C1438" s="179" t="s">
        <v>112</v>
      </c>
      <c r="D1438" s="181">
        <v>410.74</v>
      </c>
      <c r="E1438" s="181">
        <v>151.05000000000001</v>
      </c>
      <c r="F1438" s="181">
        <v>561.79</v>
      </c>
      <c r="G1438" s="172">
        <v>15</v>
      </c>
    </row>
    <row r="1439" spans="1:7">
      <c r="A1439" s="183" t="s">
        <v>5503</v>
      </c>
      <c r="B1439" s="182" t="s">
        <v>5502</v>
      </c>
      <c r="C1439" s="179" t="s">
        <v>112</v>
      </c>
      <c r="D1439" s="181">
        <v>935.31</v>
      </c>
      <c r="E1439" s="181">
        <v>151.05000000000001</v>
      </c>
      <c r="F1439" s="181">
        <v>1086.3599999999999</v>
      </c>
      <c r="G1439" s="172">
        <v>15</v>
      </c>
    </row>
    <row r="1440" spans="1:7">
      <c r="A1440" s="183" t="s">
        <v>5501</v>
      </c>
      <c r="B1440" s="182" t="s">
        <v>5500</v>
      </c>
      <c r="C1440" s="179" t="s">
        <v>112</v>
      </c>
      <c r="D1440" s="181">
        <v>1035.28</v>
      </c>
      <c r="E1440" s="181">
        <v>151.05000000000001</v>
      </c>
      <c r="F1440" s="181">
        <v>1186.33</v>
      </c>
      <c r="G1440" s="172">
        <v>15</v>
      </c>
    </row>
    <row r="1441" spans="1:7">
      <c r="A1441" s="183" t="s">
        <v>5499</v>
      </c>
      <c r="B1441" s="182" t="s">
        <v>5498</v>
      </c>
      <c r="C1441" s="179" t="s">
        <v>112</v>
      </c>
      <c r="D1441" s="181">
        <v>1113.56</v>
      </c>
      <c r="E1441" s="181">
        <v>75.53</v>
      </c>
      <c r="F1441" s="181">
        <v>1189.0899999999999</v>
      </c>
      <c r="G1441" s="172">
        <v>15</v>
      </c>
    </row>
    <row r="1442" spans="1:7">
      <c r="A1442" s="183" t="s">
        <v>5497</v>
      </c>
      <c r="B1442" s="182" t="s">
        <v>5496</v>
      </c>
      <c r="C1442" s="179" t="s">
        <v>112</v>
      </c>
      <c r="D1442" s="181">
        <v>382.84</v>
      </c>
      <c r="E1442" s="181">
        <v>151.05000000000001</v>
      </c>
      <c r="F1442" s="181">
        <v>533.89</v>
      </c>
      <c r="G1442" s="172">
        <v>15</v>
      </c>
    </row>
    <row r="1443" spans="1:7" ht="30">
      <c r="A1443" s="183" t="s">
        <v>5495</v>
      </c>
      <c r="B1443" s="182" t="s">
        <v>5494</v>
      </c>
      <c r="C1443" s="179" t="s">
        <v>112</v>
      </c>
      <c r="D1443" s="181">
        <v>742.66</v>
      </c>
      <c r="E1443" s="181">
        <v>151.05000000000001</v>
      </c>
      <c r="F1443" s="181">
        <v>893.71</v>
      </c>
      <c r="G1443" s="172">
        <v>15</v>
      </c>
    </row>
    <row r="1444" spans="1:7" ht="30">
      <c r="A1444" s="183" t="s">
        <v>5493</v>
      </c>
      <c r="B1444" s="182" t="s">
        <v>5492</v>
      </c>
      <c r="C1444" s="179" t="s">
        <v>112</v>
      </c>
      <c r="D1444" s="181">
        <v>532.16999999999996</v>
      </c>
      <c r="E1444" s="181">
        <v>151.05000000000001</v>
      </c>
      <c r="F1444" s="181">
        <v>683.22</v>
      </c>
      <c r="G1444" s="172">
        <v>15</v>
      </c>
    </row>
    <row r="1445" spans="1:7">
      <c r="A1445" s="183" t="s">
        <v>5491</v>
      </c>
      <c r="B1445" s="182" t="s">
        <v>5490</v>
      </c>
      <c r="C1445" s="179" t="s">
        <v>112</v>
      </c>
      <c r="D1445" s="181">
        <v>1070.81</v>
      </c>
      <c r="E1445" s="181">
        <v>151.05000000000001</v>
      </c>
      <c r="F1445" s="181">
        <v>1221.8599999999999</v>
      </c>
      <c r="G1445" s="172">
        <v>15</v>
      </c>
    </row>
    <row r="1446" spans="1:7">
      <c r="A1446" s="183" t="s">
        <v>5489</v>
      </c>
      <c r="B1446" s="182" t="s">
        <v>5488</v>
      </c>
      <c r="C1446" s="179" t="s">
        <v>112</v>
      </c>
      <c r="D1446" s="181">
        <v>559.58000000000004</v>
      </c>
      <c r="E1446" s="181">
        <v>151.05000000000001</v>
      </c>
      <c r="F1446" s="181">
        <v>710.63</v>
      </c>
      <c r="G1446" s="172">
        <v>15</v>
      </c>
    </row>
    <row r="1447" spans="1:7">
      <c r="A1447" s="183" t="s">
        <v>5487</v>
      </c>
      <c r="B1447" s="182" t="s">
        <v>5486</v>
      </c>
      <c r="C1447" s="179" t="s">
        <v>112</v>
      </c>
      <c r="D1447" s="181">
        <v>710.5</v>
      </c>
      <c r="E1447" s="181">
        <v>151.05000000000001</v>
      </c>
      <c r="F1447" s="181">
        <v>861.55</v>
      </c>
      <c r="G1447" s="172">
        <v>15</v>
      </c>
    </row>
    <row r="1448" spans="1:7" ht="30">
      <c r="A1448" s="183" t="s">
        <v>5485</v>
      </c>
      <c r="B1448" s="182" t="s">
        <v>5484</v>
      </c>
      <c r="C1448" s="179" t="s">
        <v>112</v>
      </c>
      <c r="D1448" s="181">
        <v>1008.39</v>
      </c>
      <c r="E1448" s="181">
        <v>75.53</v>
      </c>
      <c r="F1448" s="181">
        <v>1083.92</v>
      </c>
      <c r="G1448" s="172">
        <v>15</v>
      </c>
    </row>
    <row r="1449" spans="1:7" ht="30">
      <c r="A1449" s="183" t="s">
        <v>5483</v>
      </c>
      <c r="B1449" s="182" t="s">
        <v>5482</v>
      </c>
      <c r="C1449" s="179" t="s">
        <v>112</v>
      </c>
      <c r="D1449" s="181">
        <v>951.28</v>
      </c>
      <c r="E1449" s="181">
        <v>75.53</v>
      </c>
      <c r="F1449" s="181">
        <v>1026.81</v>
      </c>
      <c r="G1449" s="172">
        <v>15</v>
      </c>
    </row>
    <row r="1450" spans="1:7" ht="30">
      <c r="A1450" s="183" t="s">
        <v>5481</v>
      </c>
      <c r="B1450" s="182" t="s">
        <v>5480</v>
      </c>
      <c r="C1450" s="179" t="s">
        <v>112</v>
      </c>
      <c r="D1450" s="181">
        <v>923.62</v>
      </c>
      <c r="E1450" s="181">
        <v>75.53</v>
      </c>
      <c r="F1450" s="181">
        <v>999.15</v>
      </c>
      <c r="G1450" s="172">
        <v>15</v>
      </c>
    </row>
    <row r="1451" spans="1:7" ht="30">
      <c r="A1451" s="183" t="s">
        <v>5479</v>
      </c>
      <c r="B1451" s="182" t="s">
        <v>5478</v>
      </c>
      <c r="C1451" s="179" t="s">
        <v>112</v>
      </c>
      <c r="D1451" s="181">
        <v>1332.05</v>
      </c>
      <c r="E1451" s="181">
        <v>75.53</v>
      </c>
      <c r="F1451" s="181">
        <v>1407.58</v>
      </c>
      <c r="G1451" s="172">
        <v>15</v>
      </c>
    </row>
    <row r="1452" spans="1:7" ht="30">
      <c r="A1452" s="183" t="s">
        <v>5477</v>
      </c>
      <c r="B1452" s="182" t="s">
        <v>5476</v>
      </c>
      <c r="C1452" s="179" t="s">
        <v>112</v>
      </c>
      <c r="D1452" s="181">
        <v>1410.47</v>
      </c>
      <c r="E1452" s="181">
        <v>151.05000000000001</v>
      </c>
      <c r="F1452" s="181">
        <v>1561.52</v>
      </c>
      <c r="G1452" s="172">
        <v>15</v>
      </c>
    </row>
    <row r="1453" spans="1:7" ht="30">
      <c r="A1453" s="183" t="s">
        <v>5475</v>
      </c>
      <c r="B1453" s="182" t="s">
        <v>5474</v>
      </c>
      <c r="C1453" s="179" t="s">
        <v>112</v>
      </c>
      <c r="D1453" s="181">
        <v>1343.52</v>
      </c>
      <c r="E1453" s="181">
        <v>151.05000000000001</v>
      </c>
      <c r="F1453" s="181">
        <v>1494.57</v>
      </c>
      <c r="G1453" s="172">
        <v>15</v>
      </c>
    </row>
    <row r="1454" spans="1:7">
      <c r="A1454" s="183" t="s">
        <v>5473</v>
      </c>
      <c r="B1454" s="182" t="s">
        <v>5472</v>
      </c>
      <c r="C1454" s="179"/>
      <c r="D1454" s="181"/>
      <c r="E1454" s="181"/>
      <c r="F1454" s="181"/>
    </row>
    <row r="1455" spans="1:7" ht="30">
      <c r="A1455" s="183" t="s">
        <v>5471</v>
      </c>
      <c r="B1455" s="182" t="s">
        <v>5470</v>
      </c>
      <c r="C1455" s="179" t="s">
        <v>112</v>
      </c>
      <c r="D1455" s="181">
        <v>210.71</v>
      </c>
      <c r="E1455" s="181">
        <v>16.760000000000002</v>
      </c>
      <c r="F1455" s="181">
        <v>227.47</v>
      </c>
      <c r="G1455" s="172">
        <v>15</v>
      </c>
    </row>
    <row r="1456" spans="1:7">
      <c r="A1456" s="183" t="s">
        <v>5469</v>
      </c>
      <c r="B1456" s="182" t="s">
        <v>5468</v>
      </c>
      <c r="C1456" s="179"/>
      <c r="D1456" s="181"/>
      <c r="E1456" s="181"/>
      <c r="F1456" s="181"/>
    </row>
    <row r="1457" spans="1:7">
      <c r="A1457" s="183" t="s">
        <v>5467</v>
      </c>
      <c r="B1457" s="182" t="s">
        <v>5466</v>
      </c>
      <c r="C1457" s="179"/>
      <c r="D1457" s="181"/>
      <c r="E1457" s="181"/>
      <c r="F1457" s="181"/>
    </row>
    <row r="1458" spans="1:7">
      <c r="A1458" s="183" t="s">
        <v>5465</v>
      </c>
      <c r="B1458" s="182" t="s">
        <v>5464</v>
      </c>
      <c r="C1458" s="179" t="s">
        <v>112</v>
      </c>
      <c r="D1458" s="181">
        <v>121.09</v>
      </c>
      <c r="E1458" s="181">
        <v>24.12</v>
      </c>
      <c r="F1458" s="181">
        <v>145.21</v>
      </c>
      <c r="G1458" s="172">
        <v>15</v>
      </c>
    </row>
    <row r="1459" spans="1:7">
      <c r="A1459" s="183" t="s">
        <v>5463</v>
      </c>
      <c r="B1459" s="182" t="s">
        <v>5462</v>
      </c>
      <c r="C1459" s="179" t="s">
        <v>112</v>
      </c>
      <c r="D1459" s="181">
        <v>144.59</v>
      </c>
      <c r="E1459" s="181">
        <v>24.12</v>
      </c>
      <c r="F1459" s="181">
        <v>168.71</v>
      </c>
      <c r="G1459" s="172">
        <v>15</v>
      </c>
    </row>
    <row r="1460" spans="1:7">
      <c r="A1460" s="183" t="s">
        <v>5461</v>
      </c>
      <c r="B1460" s="182" t="s">
        <v>5460</v>
      </c>
      <c r="C1460" s="179" t="s">
        <v>112</v>
      </c>
      <c r="D1460" s="181">
        <v>153.13</v>
      </c>
      <c r="E1460" s="181">
        <v>24.12</v>
      </c>
      <c r="F1460" s="181">
        <v>177.25</v>
      </c>
      <c r="G1460" s="172">
        <v>15</v>
      </c>
    </row>
    <row r="1461" spans="1:7">
      <c r="A1461" s="183" t="s">
        <v>5459</v>
      </c>
      <c r="B1461" s="182" t="s">
        <v>5458</v>
      </c>
      <c r="C1461" s="179" t="s">
        <v>112</v>
      </c>
      <c r="D1461" s="181">
        <v>178.71</v>
      </c>
      <c r="E1461" s="181">
        <v>31.56</v>
      </c>
      <c r="F1461" s="181">
        <v>210.27</v>
      </c>
      <c r="G1461" s="172">
        <v>15</v>
      </c>
    </row>
    <row r="1462" spans="1:7">
      <c r="A1462" s="183" t="s">
        <v>5457</v>
      </c>
      <c r="B1462" s="182" t="s">
        <v>5456</v>
      </c>
      <c r="C1462" s="179" t="s">
        <v>112</v>
      </c>
      <c r="D1462" s="181">
        <v>418.35</v>
      </c>
      <c r="E1462" s="181">
        <v>31.56</v>
      </c>
      <c r="F1462" s="181">
        <v>449.91</v>
      </c>
      <c r="G1462" s="172">
        <v>15</v>
      </c>
    </row>
    <row r="1463" spans="1:7">
      <c r="A1463" s="183" t="s">
        <v>5455</v>
      </c>
      <c r="B1463" s="182" t="s">
        <v>5454</v>
      </c>
      <c r="C1463" s="179" t="s">
        <v>112</v>
      </c>
      <c r="D1463" s="181">
        <v>456.29</v>
      </c>
      <c r="E1463" s="181">
        <v>36.200000000000003</v>
      </c>
      <c r="F1463" s="181">
        <v>492.49</v>
      </c>
      <c r="G1463" s="172">
        <v>15</v>
      </c>
    </row>
    <row r="1464" spans="1:7">
      <c r="A1464" s="183" t="s">
        <v>5453</v>
      </c>
      <c r="B1464" s="182" t="s">
        <v>5452</v>
      </c>
      <c r="C1464" s="179" t="s">
        <v>112</v>
      </c>
      <c r="D1464" s="181">
        <v>533.75</v>
      </c>
      <c r="E1464" s="181">
        <v>38.090000000000003</v>
      </c>
      <c r="F1464" s="181">
        <v>571.84</v>
      </c>
      <c r="G1464" s="172">
        <v>15</v>
      </c>
    </row>
    <row r="1465" spans="1:7">
      <c r="A1465" s="183" t="s">
        <v>5451</v>
      </c>
      <c r="B1465" s="182" t="s">
        <v>5450</v>
      </c>
      <c r="C1465" s="179" t="s">
        <v>112</v>
      </c>
      <c r="D1465" s="181">
        <v>452.15</v>
      </c>
      <c r="E1465" s="181">
        <v>31.56</v>
      </c>
      <c r="F1465" s="181">
        <v>483.71</v>
      </c>
      <c r="G1465" s="172">
        <v>15</v>
      </c>
    </row>
    <row r="1466" spans="1:7">
      <c r="A1466" s="183" t="s">
        <v>5449</v>
      </c>
      <c r="B1466" s="182" t="s">
        <v>5448</v>
      </c>
      <c r="C1466" s="179" t="s">
        <v>112</v>
      </c>
      <c r="D1466" s="181">
        <v>217.33</v>
      </c>
      <c r="E1466" s="181">
        <v>31.56</v>
      </c>
      <c r="F1466" s="181">
        <v>248.89</v>
      </c>
      <c r="G1466" s="172">
        <v>15</v>
      </c>
    </row>
    <row r="1467" spans="1:7">
      <c r="A1467" s="183" t="s">
        <v>5447</v>
      </c>
      <c r="B1467" s="182" t="s">
        <v>5446</v>
      </c>
      <c r="C1467" s="179" t="s">
        <v>112</v>
      </c>
      <c r="D1467" s="181">
        <v>246.66</v>
      </c>
      <c r="E1467" s="181">
        <v>36.200000000000003</v>
      </c>
      <c r="F1467" s="181">
        <v>282.86</v>
      </c>
      <c r="G1467" s="172">
        <v>15</v>
      </c>
    </row>
    <row r="1468" spans="1:7">
      <c r="A1468" s="183" t="s">
        <v>5445</v>
      </c>
      <c r="B1468" s="182" t="s">
        <v>5444</v>
      </c>
      <c r="C1468" s="179" t="s">
        <v>112</v>
      </c>
      <c r="D1468" s="181">
        <v>376.47</v>
      </c>
      <c r="E1468" s="181">
        <v>38.08</v>
      </c>
      <c r="F1468" s="181">
        <v>414.55</v>
      </c>
      <c r="G1468" s="172">
        <v>15</v>
      </c>
    </row>
    <row r="1469" spans="1:7">
      <c r="A1469" s="183" t="s">
        <v>5443</v>
      </c>
      <c r="B1469" s="182" t="s">
        <v>5442</v>
      </c>
      <c r="C1469" s="179" t="s">
        <v>112</v>
      </c>
      <c r="D1469" s="181">
        <v>235.3</v>
      </c>
      <c r="E1469" s="181">
        <v>24.12</v>
      </c>
      <c r="F1469" s="181">
        <v>259.42</v>
      </c>
      <c r="G1469" s="172">
        <v>15</v>
      </c>
    </row>
    <row r="1470" spans="1:7" ht="30">
      <c r="A1470" s="183" t="s">
        <v>5441</v>
      </c>
      <c r="B1470" s="182" t="s">
        <v>5440</v>
      </c>
      <c r="C1470" s="179" t="s">
        <v>112</v>
      </c>
      <c r="D1470" s="181">
        <v>4221.6499999999996</v>
      </c>
      <c r="E1470" s="181"/>
      <c r="F1470" s="181">
        <v>4221.6499999999996</v>
      </c>
      <c r="G1470" s="172">
        <v>15</v>
      </c>
    </row>
    <row r="1471" spans="1:7" ht="30">
      <c r="A1471" s="183" t="s">
        <v>5439</v>
      </c>
      <c r="B1471" s="182" t="s">
        <v>5438</v>
      </c>
      <c r="C1471" s="179" t="s">
        <v>112</v>
      </c>
      <c r="D1471" s="181">
        <v>6089.66</v>
      </c>
      <c r="E1471" s="181">
        <v>95.02</v>
      </c>
      <c r="F1471" s="181">
        <v>6184.68</v>
      </c>
      <c r="G1471" s="172">
        <v>15</v>
      </c>
    </row>
    <row r="1472" spans="1:7">
      <c r="A1472" s="183" t="s">
        <v>5437</v>
      </c>
      <c r="B1472" s="182" t="s">
        <v>5436</v>
      </c>
      <c r="C1472" s="179" t="s">
        <v>112</v>
      </c>
      <c r="D1472" s="181">
        <v>223.05</v>
      </c>
      <c r="E1472" s="181">
        <v>31.56</v>
      </c>
      <c r="F1472" s="181">
        <v>254.61</v>
      </c>
      <c r="G1472" s="172">
        <v>15</v>
      </c>
    </row>
    <row r="1473" spans="1:7">
      <c r="A1473" s="183" t="s">
        <v>5435</v>
      </c>
      <c r="B1473" s="182" t="s">
        <v>5434</v>
      </c>
      <c r="C1473" s="179"/>
      <c r="D1473" s="181"/>
      <c r="E1473" s="181"/>
      <c r="F1473" s="181"/>
    </row>
    <row r="1474" spans="1:7">
      <c r="A1474" s="183" t="s">
        <v>5433</v>
      </c>
      <c r="B1474" s="182" t="s">
        <v>5432</v>
      </c>
      <c r="C1474" s="179" t="s">
        <v>112</v>
      </c>
      <c r="D1474" s="181">
        <v>214.81</v>
      </c>
      <c r="E1474" s="181">
        <v>31.56</v>
      </c>
      <c r="F1474" s="181">
        <v>246.37</v>
      </c>
      <c r="G1474" s="172">
        <v>15</v>
      </c>
    </row>
    <row r="1475" spans="1:7">
      <c r="A1475" s="183" t="s">
        <v>5431</v>
      </c>
      <c r="B1475" s="182" t="s">
        <v>5430</v>
      </c>
      <c r="C1475" s="179" t="s">
        <v>112</v>
      </c>
      <c r="D1475" s="181">
        <v>227.68</v>
      </c>
      <c r="E1475" s="181">
        <v>36.200000000000003</v>
      </c>
      <c r="F1475" s="181">
        <v>263.88</v>
      </c>
      <c r="G1475" s="172">
        <v>15</v>
      </c>
    </row>
    <row r="1476" spans="1:7">
      <c r="A1476" s="183" t="s">
        <v>5429</v>
      </c>
      <c r="B1476" s="182" t="s">
        <v>5428</v>
      </c>
      <c r="C1476" s="179" t="s">
        <v>112</v>
      </c>
      <c r="D1476" s="181">
        <v>246.42</v>
      </c>
      <c r="E1476" s="181">
        <v>38.08</v>
      </c>
      <c r="F1476" s="181">
        <v>284.5</v>
      </c>
      <c r="G1476" s="172">
        <v>15</v>
      </c>
    </row>
    <row r="1477" spans="1:7">
      <c r="A1477" s="183" t="s">
        <v>5427</v>
      </c>
      <c r="B1477" s="182" t="s">
        <v>5426</v>
      </c>
      <c r="C1477" s="179" t="s">
        <v>112</v>
      </c>
      <c r="D1477" s="181">
        <v>270.20999999999998</v>
      </c>
      <c r="E1477" s="181">
        <v>31.54</v>
      </c>
      <c r="F1477" s="181">
        <v>301.75</v>
      </c>
      <c r="G1477" s="172">
        <v>15</v>
      </c>
    </row>
    <row r="1478" spans="1:7">
      <c r="A1478" s="183" t="s">
        <v>5425</v>
      </c>
      <c r="B1478" s="182" t="s">
        <v>5424</v>
      </c>
      <c r="C1478" s="179" t="s">
        <v>112</v>
      </c>
      <c r="D1478" s="181">
        <v>347.08</v>
      </c>
      <c r="E1478" s="181">
        <v>36.200000000000003</v>
      </c>
      <c r="F1478" s="181">
        <v>383.28</v>
      </c>
      <c r="G1478" s="172">
        <v>15</v>
      </c>
    </row>
    <row r="1479" spans="1:7">
      <c r="A1479" s="183" t="s">
        <v>5423</v>
      </c>
      <c r="B1479" s="182" t="s">
        <v>5422</v>
      </c>
      <c r="C1479" s="179" t="s">
        <v>112</v>
      </c>
      <c r="D1479" s="181">
        <v>488.17</v>
      </c>
      <c r="E1479" s="181">
        <v>38.08</v>
      </c>
      <c r="F1479" s="181">
        <v>526.25</v>
      </c>
      <c r="G1479" s="172">
        <v>15</v>
      </c>
    </row>
    <row r="1480" spans="1:7">
      <c r="A1480" s="183" t="s">
        <v>5421</v>
      </c>
      <c r="B1480" s="182" t="s">
        <v>5420</v>
      </c>
      <c r="C1480" s="179" t="s">
        <v>112</v>
      </c>
      <c r="D1480" s="181">
        <v>474.88</v>
      </c>
      <c r="E1480" s="181">
        <v>36.200000000000003</v>
      </c>
      <c r="F1480" s="181">
        <v>511.08</v>
      </c>
      <c r="G1480" s="172">
        <v>15</v>
      </c>
    </row>
    <row r="1481" spans="1:7">
      <c r="A1481" s="183" t="s">
        <v>5419</v>
      </c>
      <c r="B1481" s="182" t="s">
        <v>5418</v>
      </c>
      <c r="C1481" s="179" t="s">
        <v>112</v>
      </c>
      <c r="D1481" s="181">
        <v>585.62</v>
      </c>
      <c r="E1481" s="181">
        <v>38.08</v>
      </c>
      <c r="F1481" s="181">
        <v>623.70000000000005</v>
      </c>
      <c r="G1481" s="172">
        <v>15</v>
      </c>
    </row>
    <row r="1482" spans="1:7">
      <c r="A1482" s="183" t="s">
        <v>5417</v>
      </c>
      <c r="B1482" s="182" t="s">
        <v>5416</v>
      </c>
      <c r="C1482" s="179"/>
      <c r="D1482" s="181"/>
      <c r="E1482" s="181"/>
      <c r="F1482" s="181"/>
    </row>
    <row r="1483" spans="1:7">
      <c r="A1483" s="183" t="s">
        <v>5415</v>
      </c>
      <c r="B1483" s="182" t="s">
        <v>5414</v>
      </c>
      <c r="C1483" s="179" t="s">
        <v>112</v>
      </c>
      <c r="D1483" s="181">
        <v>339.92</v>
      </c>
      <c r="E1483" s="181">
        <v>36.200000000000003</v>
      </c>
      <c r="F1483" s="181">
        <v>376.12</v>
      </c>
      <c r="G1483" s="172">
        <v>15</v>
      </c>
    </row>
    <row r="1484" spans="1:7">
      <c r="A1484" s="183" t="s">
        <v>5413</v>
      </c>
      <c r="B1484" s="182" t="s">
        <v>5412</v>
      </c>
      <c r="C1484" s="179" t="s">
        <v>112</v>
      </c>
      <c r="D1484" s="181">
        <v>1041.5999999999999</v>
      </c>
      <c r="E1484" s="181">
        <v>48.27</v>
      </c>
      <c r="F1484" s="181">
        <v>1089.8699999999999</v>
      </c>
      <c r="G1484" s="172">
        <v>15</v>
      </c>
    </row>
    <row r="1485" spans="1:7">
      <c r="A1485" s="183" t="s">
        <v>5411</v>
      </c>
      <c r="B1485" s="182" t="s">
        <v>5410</v>
      </c>
      <c r="C1485" s="179"/>
      <c r="D1485" s="181"/>
      <c r="E1485" s="181"/>
      <c r="F1485" s="181"/>
    </row>
    <row r="1486" spans="1:7">
      <c r="A1486" s="183" t="s">
        <v>5409</v>
      </c>
      <c r="B1486" s="182" t="s">
        <v>5408</v>
      </c>
      <c r="C1486" s="179" t="s">
        <v>112</v>
      </c>
      <c r="D1486" s="181">
        <v>531.64</v>
      </c>
      <c r="E1486" s="181"/>
      <c r="F1486" s="181">
        <v>531.64</v>
      </c>
      <c r="G1486" s="172">
        <v>15</v>
      </c>
    </row>
    <row r="1487" spans="1:7">
      <c r="A1487" s="183" t="s">
        <v>5407</v>
      </c>
      <c r="B1487" s="182" t="s">
        <v>5406</v>
      </c>
      <c r="C1487" s="179" t="s">
        <v>112</v>
      </c>
      <c r="D1487" s="181">
        <v>944.55</v>
      </c>
      <c r="E1487" s="181">
        <v>25.18</v>
      </c>
      <c r="F1487" s="181">
        <v>969.73</v>
      </c>
      <c r="G1487" s="172">
        <v>15</v>
      </c>
    </row>
    <row r="1488" spans="1:7">
      <c r="A1488" s="183" t="s">
        <v>5405</v>
      </c>
      <c r="B1488" s="182" t="s">
        <v>5404</v>
      </c>
      <c r="C1488" s="179"/>
      <c r="D1488" s="181"/>
      <c r="E1488" s="181"/>
      <c r="F1488" s="181"/>
    </row>
    <row r="1489" spans="1:7">
      <c r="A1489" s="183" t="s">
        <v>5403</v>
      </c>
      <c r="B1489" s="182" t="s">
        <v>5402</v>
      </c>
      <c r="C1489" s="179" t="s">
        <v>118</v>
      </c>
      <c r="D1489" s="181">
        <v>2.9</v>
      </c>
      <c r="E1489" s="181">
        <v>4.97</v>
      </c>
      <c r="F1489" s="181">
        <v>7.87</v>
      </c>
      <c r="G1489" s="172">
        <v>15</v>
      </c>
    </row>
    <row r="1490" spans="1:7" ht="30">
      <c r="A1490" s="183" t="s">
        <v>5401</v>
      </c>
      <c r="B1490" s="182" t="s">
        <v>5400</v>
      </c>
      <c r="C1490" s="179" t="s">
        <v>112</v>
      </c>
      <c r="D1490" s="181">
        <v>14.52</v>
      </c>
      <c r="E1490" s="181">
        <v>66.239999999999995</v>
      </c>
      <c r="F1490" s="181">
        <v>80.760000000000005</v>
      </c>
      <c r="G1490" s="172">
        <v>15</v>
      </c>
    </row>
    <row r="1491" spans="1:7">
      <c r="A1491" s="183" t="s">
        <v>5399</v>
      </c>
      <c r="B1491" s="182" t="s">
        <v>5398</v>
      </c>
      <c r="C1491" s="179"/>
      <c r="D1491" s="181"/>
      <c r="E1491" s="181"/>
      <c r="F1491" s="181"/>
    </row>
    <row r="1492" spans="1:7">
      <c r="A1492" s="183" t="s">
        <v>5397</v>
      </c>
      <c r="B1492" s="182" t="s">
        <v>5396</v>
      </c>
      <c r="C1492" s="179"/>
      <c r="D1492" s="181"/>
      <c r="E1492" s="181"/>
      <c r="F1492" s="181"/>
    </row>
    <row r="1493" spans="1:7">
      <c r="A1493" s="183" t="s">
        <v>5395</v>
      </c>
      <c r="B1493" s="182" t="s">
        <v>5394</v>
      </c>
      <c r="C1493" s="179" t="s">
        <v>112</v>
      </c>
      <c r="D1493" s="181">
        <v>383.35</v>
      </c>
      <c r="E1493" s="181">
        <v>115.78</v>
      </c>
      <c r="F1493" s="181">
        <v>499.13</v>
      </c>
      <c r="G1493" s="172">
        <v>15</v>
      </c>
    </row>
    <row r="1494" spans="1:7">
      <c r="A1494" s="183" t="s">
        <v>5393</v>
      </c>
      <c r="B1494" s="182" t="s">
        <v>5392</v>
      </c>
      <c r="C1494" s="179" t="s">
        <v>112</v>
      </c>
      <c r="D1494" s="181">
        <v>385.07</v>
      </c>
      <c r="E1494" s="181">
        <v>115.78</v>
      </c>
      <c r="F1494" s="181">
        <v>500.85</v>
      </c>
      <c r="G1494" s="172">
        <v>15</v>
      </c>
    </row>
    <row r="1495" spans="1:7" ht="30">
      <c r="A1495" s="183" t="s">
        <v>5391</v>
      </c>
      <c r="B1495" s="182" t="s">
        <v>5390</v>
      </c>
      <c r="C1495" s="179" t="s">
        <v>112</v>
      </c>
      <c r="D1495" s="181">
        <v>602.33000000000004</v>
      </c>
      <c r="E1495" s="181">
        <v>115.78</v>
      </c>
      <c r="F1495" s="181">
        <v>718.11</v>
      </c>
      <c r="G1495" s="172">
        <v>15</v>
      </c>
    </row>
    <row r="1496" spans="1:7">
      <c r="A1496" s="183" t="s">
        <v>5389</v>
      </c>
      <c r="B1496" s="182" t="s">
        <v>5388</v>
      </c>
      <c r="C1496" s="179" t="s">
        <v>112</v>
      </c>
      <c r="D1496" s="181">
        <v>61.29</v>
      </c>
      <c r="E1496" s="181">
        <v>115.78</v>
      </c>
      <c r="F1496" s="181">
        <v>177.07</v>
      </c>
      <c r="G1496" s="172">
        <v>15</v>
      </c>
    </row>
    <row r="1497" spans="1:7">
      <c r="A1497" s="183" t="s">
        <v>5387</v>
      </c>
      <c r="B1497" s="182" t="s">
        <v>5386</v>
      </c>
      <c r="C1497" s="179"/>
      <c r="D1497" s="181"/>
      <c r="E1497" s="181"/>
      <c r="F1497" s="181"/>
    </row>
    <row r="1498" spans="1:7">
      <c r="A1498" s="183" t="s">
        <v>5385</v>
      </c>
      <c r="B1498" s="182" t="s">
        <v>5384</v>
      </c>
      <c r="C1498" s="179" t="s">
        <v>112</v>
      </c>
      <c r="D1498" s="181">
        <v>116.97</v>
      </c>
      <c r="E1498" s="181">
        <v>66.239999999999995</v>
      </c>
      <c r="F1498" s="181">
        <v>183.21</v>
      </c>
      <c r="G1498" s="172">
        <v>15</v>
      </c>
    </row>
    <row r="1499" spans="1:7">
      <c r="A1499" s="183" t="s">
        <v>5383</v>
      </c>
      <c r="B1499" s="182" t="s">
        <v>5382</v>
      </c>
      <c r="C1499" s="179"/>
      <c r="D1499" s="181"/>
      <c r="E1499" s="181"/>
      <c r="F1499" s="181"/>
    </row>
    <row r="1500" spans="1:7">
      <c r="A1500" s="183" t="s">
        <v>5381</v>
      </c>
      <c r="B1500" s="182" t="s">
        <v>5380</v>
      </c>
      <c r="C1500" s="179" t="s">
        <v>112</v>
      </c>
      <c r="D1500" s="181">
        <v>2511.81</v>
      </c>
      <c r="E1500" s="181">
        <v>114.34</v>
      </c>
      <c r="F1500" s="181">
        <v>2626.15</v>
      </c>
      <c r="G1500" s="172">
        <v>15</v>
      </c>
    </row>
    <row r="1501" spans="1:7" ht="30">
      <c r="A1501" s="183" t="s">
        <v>5379</v>
      </c>
      <c r="B1501" s="182" t="s">
        <v>5378</v>
      </c>
      <c r="C1501" s="179" t="s">
        <v>118</v>
      </c>
      <c r="D1501" s="181">
        <v>254.12</v>
      </c>
      <c r="E1501" s="181">
        <v>92.9</v>
      </c>
      <c r="F1501" s="181">
        <v>347.02</v>
      </c>
      <c r="G1501" s="172">
        <v>15</v>
      </c>
    </row>
    <row r="1502" spans="1:7" ht="30">
      <c r="A1502" s="183" t="s">
        <v>5377</v>
      </c>
      <c r="B1502" s="182" t="s">
        <v>5376</v>
      </c>
      <c r="C1502" s="179" t="s">
        <v>118</v>
      </c>
      <c r="D1502" s="181">
        <v>118.82</v>
      </c>
      <c r="E1502" s="181">
        <v>30.21</v>
      </c>
      <c r="F1502" s="181">
        <v>149.03</v>
      </c>
      <c r="G1502" s="172">
        <v>15</v>
      </c>
    </row>
    <row r="1503" spans="1:7" ht="30">
      <c r="A1503" s="183" t="s">
        <v>5375</v>
      </c>
      <c r="B1503" s="182" t="s">
        <v>5374</v>
      </c>
      <c r="C1503" s="179" t="s">
        <v>118</v>
      </c>
      <c r="D1503" s="181">
        <v>61.26</v>
      </c>
      <c r="E1503" s="181">
        <v>13.82</v>
      </c>
      <c r="F1503" s="181">
        <v>75.08</v>
      </c>
      <c r="G1503" s="172">
        <v>15</v>
      </c>
    </row>
    <row r="1504" spans="1:7">
      <c r="A1504" s="183" t="s">
        <v>5373</v>
      </c>
      <c r="B1504" s="182" t="s">
        <v>5372</v>
      </c>
      <c r="C1504" s="179" t="s">
        <v>118</v>
      </c>
      <c r="D1504" s="181">
        <v>77.25</v>
      </c>
      <c r="E1504" s="181">
        <v>7.56</v>
      </c>
      <c r="F1504" s="181">
        <v>84.81</v>
      </c>
      <c r="G1504" s="172">
        <v>15</v>
      </c>
    </row>
    <row r="1505" spans="1:7" ht="30">
      <c r="A1505" s="183" t="s">
        <v>5371</v>
      </c>
      <c r="B1505" s="182" t="s">
        <v>5370</v>
      </c>
      <c r="C1505" s="179" t="s">
        <v>118</v>
      </c>
      <c r="D1505" s="181">
        <v>92.39</v>
      </c>
      <c r="E1505" s="181">
        <v>82.34</v>
      </c>
      <c r="F1505" s="181">
        <v>174.73</v>
      </c>
      <c r="G1505" s="172">
        <v>15</v>
      </c>
    </row>
    <row r="1506" spans="1:7" ht="30">
      <c r="A1506" s="183" t="s">
        <v>5369</v>
      </c>
      <c r="B1506" s="182" t="s">
        <v>5368</v>
      </c>
      <c r="C1506" s="179" t="s">
        <v>118</v>
      </c>
      <c r="D1506" s="181">
        <v>117.16</v>
      </c>
      <c r="E1506" s="181">
        <v>42.06</v>
      </c>
      <c r="F1506" s="181">
        <v>159.22</v>
      </c>
      <c r="G1506" s="172">
        <v>15</v>
      </c>
    </row>
    <row r="1507" spans="1:7">
      <c r="A1507" s="183" t="s">
        <v>5367</v>
      </c>
      <c r="B1507" s="182" t="s">
        <v>5366</v>
      </c>
      <c r="C1507" s="179"/>
      <c r="D1507" s="181"/>
      <c r="E1507" s="181"/>
      <c r="F1507" s="181"/>
    </row>
    <row r="1508" spans="1:7">
      <c r="A1508" s="183" t="s">
        <v>5365</v>
      </c>
      <c r="B1508" s="182" t="s">
        <v>5364</v>
      </c>
      <c r="C1508" s="179"/>
      <c r="D1508" s="181"/>
      <c r="E1508" s="181"/>
      <c r="F1508" s="181"/>
    </row>
    <row r="1509" spans="1:7" ht="30">
      <c r="A1509" s="183" t="s">
        <v>5363</v>
      </c>
      <c r="B1509" s="182" t="s">
        <v>5362</v>
      </c>
      <c r="C1509" s="179" t="s">
        <v>117</v>
      </c>
      <c r="D1509" s="181">
        <v>461.68</v>
      </c>
      <c r="E1509" s="181">
        <v>75.53</v>
      </c>
      <c r="F1509" s="181">
        <v>537.21</v>
      </c>
      <c r="G1509" s="172">
        <v>15</v>
      </c>
    </row>
    <row r="1510" spans="1:7" ht="30">
      <c r="A1510" s="183" t="s">
        <v>5361</v>
      </c>
      <c r="B1510" s="182" t="s">
        <v>5360</v>
      </c>
      <c r="C1510" s="179" t="s">
        <v>117</v>
      </c>
      <c r="D1510" s="181">
        <v>859.3</v>
      </c>
      <c r="E1510" s="181">
        <v>100.7</v>
      </c>
      <c r="F1510" s="181">
        <v>960</v>
      </c>
      <c r="G1510" s="172">
        <v>15</v>
      </c>
    </row>
    <row r="1511" spans="1:7" ht="30">
      <c r="A1511" s="183" t="s">
        <v>5359</v>
      </c>
      <c r="B1511" s="182" t="s">
        <v>5358</v>
      </c>
      <c r="C1511" s="179" t="s">
        <v>117</v>
      </c>
      <c r="D1511" s="181">
        <v>352.12</v>
      </c>
      <c r="E1511" s="181">
        <v>75.53</v>
      </c>
      <c r="F1511" s="181">
        <v>427.65</v>
      </c>
      <c r="G1511" s="172">
        <v>15</v>
      </c>
    </row>
    <row r="1512" spans="1:7" ht="30">
      <c r="A1512" s="183" t="s">
        <v>5357</v>
      </c>
      <c r="B1512" s="182" t="s">
        <v>5356</v>
      </c>
      <c r="C1512" s="179" t="s">
        <v>117</v>
      </c>
      <c r="D1512" s="181">
        <v>692.32</v>
      </c>
      <c r="E1512" s="181">
        <v>100.7</v>
      </c>
      <c r="F1512" s="181">
        <v>793.02</v>
      </c>
      <c r="G1512" s="172">
        <v>15</v>
      </c>
    </row>
    <row r="1513" spans="1:7" ht="30">
      <c r="A1513" s="183" t="s">
        <v>5355</v>
      </c>
      <c r="B1513" s="182" t="s">
        <v>5354</v>
      </c>
      <c r="C1513" s="179" t="s">
        <v>117</v>
      </c>
      <c r="D1513" s="181">
        <v>276.73</v>
      </c>
      <c r="E1513" s="181">
        <v>75.53</v>
      </c>
      <c r="F1513" s="181">
        <v>352.26</v>
      </c>
      <c r="G1513" s="172">
        <v>15</v>
      </c>
    </row>
    <row r="1514" spans="1:7">
      <c r="A1514" s="183" t="s">
        <v>5353</v>
      </c>
      <c r="B1514" s="182" t="s">
        <v>5352</v>
      </c>
      <c r="C1514" s="179" t="s">
        <v>117</v>
      </c>
      <c r="D1514" s="181">
        <v>320.19</v>
      </c>
      <c r="E1514" s="181"/>
      <c r="F1514" s="181">
        <v>320.19</v>
      </c>
      <c r="G1514" s="172">
        <v>15</v>
      </c>
    </row>
    <row r="1515" spans="1:7">
      <c r="A1515" s="183" t="s">
        <v>5351</v>
      </c>
      <c r="B1515" s="182" t="s">
        <v>5350</v>
      </c>
      <c r="C1515" s="179" t="s">
        <v>117</v>
      </c>
      <c r="D1515" s="181">
        <v>418.75</v>
      </c>
      <c r="E1515" s="181"/>
      <c r="F1515" s="181">
        <v>418.75</v>
      </c>
      <c r="G1515" s="172">
        <v>15</v>
      </c>
    </row>
    <row r="1516" spans="1:7" ht="30">
      <c r="A1516" s="183" t="s">
        <v>5349</v>
      </c>
      <c r="B1516" s="182" t="s">
        <v>5348</v>
      </c>
      <c r="C1516" s="179" t="s">
        <v>108</v>
      </c>
      <c r="D1516" s="181">
        <v>315.3</v>
      </c>
      <c r="E1516" s="181">
        <v>83.75</v>
      </c>
      <c r="F1516" s="181">
        <v>399.05</v>
      </c>
      <c r="G1516" s="172">
        <v>15</v>
      </c>
    </row>
    <row r="1517" spans="1:7" ht="30">
      <c r="A1517" s="183" t="s">
        <v>5347</v>
      </c>
      <c r="B1517" s="182" t="s">
        <v>5346</v>
      </c>
      <c r="C1517" s="179" t="s">
        <v>117</v>
      </c>
      <c r="D1517" s="181">
        <v>484.08</v>
      </c>
      <c r="E1517" s="181">
        <v>83.75</v>
      </c>
      <c r="F1517" s="181">
        <v>567.83000000000004</v>
      </c>
      <c r="G1517" s="172">
        <v>15</v>
      </c>
    </row>
    <row r="1518" spans="1:7">
      <c r="A1518" s="183" t="s">
        <v>5345</v>
      </c>
      <c r="B1518" s="182" t="s">
        <v>5344</v>
      </c>
      <c r="C1518" s="179" t="s">
        <v>108</v>
      </c>
      <c r="D1518" s="181">
        <v>320.48</v>
      </c>
      <c r="E1518" s="181">
        <v>23.5</v>
      </c>
      <c r="F1518" s="181">
        <v>343.98</v>
      </c>
      <c r="G1518" s="172">
        <v>15</v>
      </c>
    </row>
    <row r="1519" spans="1:7">
      <c r="A1519" s="183" t="s">
        <v>5343</v>
      </c>
      <c r="B1519" s="182" t="s">
        <v>5342</v>
      </c>
      <c r="C1519" s="179" t="s">
        <v>108</v>
      </c>
      <c r="D1519" s="181">
        <v>341.19</v>
      </c>
      <c r="E1519" s="181">
        <v>23.5</v>
      </c>
      <c r="F1519" s="181">
        <v>364.69</v>
      </c>
      <c r="G1519" s="172">
        <v>15</v>
      </c>
    </row>
    <row r="1520" spans="1:7">
      <c r="A1520" s="183" t="s">
        <v>5341</v>
      </c>
      <c r="B1520" s="182" t="s">
        <v>5340</v>
      </c>
      <c r="C1520" s="179" t="s">
        <v>108</v>
      </c>
      <c r="D1520" s="181">
        <v>3527.53</v>
      </c>
      <c r="E1520" s="181">
        <v>58.77</v>
      </c>
      <c r="F1520" s="181">
        <v>3586.3</v>
      </c>
      <c r="G1520" s="172">
        <v>15</v>
      </c>
    </row>
    <row r="1521" spans="1:7">
      <c r="A1521" s="183" t="s">
        <v>5339</v>
      </c>
      <c r="B1521" s="182" t="s">
        <v>5338</v>
      </c>
      <c r="C1521" s="179" t="s">
        <v>108</v>
      </c>
      <c r="D1521" s="181">
        <v>483.19</v>
      </c>
      <c r="E1521" s="181">
        <v>44.08</v>
      </c>
      <c r="F1521" s="181">
        <v>527.27</v>
      </c>
      <c r="G1521" s="172">
        <v>15</v>
      </c>
    </row>
    <row r="1522" spans="1:7">
      <c r="A1522" s="183" t="s">
        <v>5337</v>
      </c>
      <c r="B1522" s="182" t="s">
        <v>5336</v>
      </c>
      <c r="C1522" s="179" t="s">
        <v>108</v>
      </c>
      <c r="D1522" s="181">
        <v>29.96</v>
      </c>
      <c r="E1522" s="181">
        <v>15.1</v>
      </c>
      <c r="F1522" s="181">
        <v>45.06</v>
      </c>
      <c r="G1522" s="172">
        <v>15</v>
      </c>
    </row>
    <row r="1523" spans="1:7" ht="30">
      <c r="A1523" s="183" t="s">
        <v>5335</v>
      </c>
      <c r="B1523" s="182" t="s">
        <v>5334</v>
      </c>
      <c r="C1523" s="179" t="s">
        <v>108</v>
      </c>
      <c r="D1523" s="181">
        <v>1021.82</v>
      </c>
      <c r="E1523" s="181">
        <v>58.77</v>
      </c>
      <c r="F1523" s="181">
        <v>1080.5899999999999</v>
      </c>
      <c r="G1523" s="172">
        <v>15</v>
      </c>
    </row>
    <row r="1524" spans="1:7" ht="30">
      <c r="A1524" s="183" t="s">
        <v>5333</v>
      </c>
      <c r="B1524" s="182" t="s">
        <v>5332</v>
      </c>
      <c r="C1524" s="179" t="s">
        <v>108</v>
      </c>
      <c r="D1524" s="181">
        <v>1056.18</v>
      </c>
      <c r="E1524" s="181">
        <v>117.54</v>
      </c>
      <c r="F1524" s="181">
        <v>1173.72</v>
      </c>
      <c r="G1524" s="172">
        <v>15</v>
      </c>
    </row>
    <row r="1525" spans="1:7" ht="30">
      <c r="A1525" s="183" t="s">
        <v>5331</v>
      </c>
      <c r="B1525" s="182" t="s">
        <v>5330</v>
      </c>
      <c r="C1525" s="179" t="s">
        <v>108</v>
      </c>
      <c r="D1525" s="181">
        <v>237.2</v>
      </c>
      <c r="E1525" s="181">
        <v>75.53</v>
      </c>
      <c r="F1525" s="181">
        <v>312.73</v>
      </c>
      <c r="G1525" s="172">
        <v>15</v>
      </c>
    </row>
    <row r="1526" spans="1:7">
      <c r="A1526" s="183" t="s">
        <v>5329</v>
      </c>
      <c r="B1526" s="182" t="s">
        <v>5328</v>
      </c>
      <c r="C1526" s="179"/>
      <c r="D1526" s="181"/>
      <c r="E1526" s="181"/>
      <c r="F1526" s="181"/>
    </row>
    <row r="1527" spans="1:7">
      <c r="A1527" s="183" t="s">
        <v>5327</v>
      </c>
      <c r="B1527" s="182" t="s">
        <v>5326</v>
      </c>
      <c r="C1527" s="179" t="s">
        <v>108</v>
      </c>
      <c r="D1527" s="181">
        <v>19.48</v>
      </c>
      <c r="E1527" s="181"/>
      <c r="F1527" s="181">
        <v>19.48</v>
      </c>
      <c r="G1527" s="172">
        <v>15</v>
      </c>
    </row>
    <row r="1528" spans="1:7">
      <c r="A1528" s="183" t="s">
        <v>5325</v>
      </c>
      <c r="B1528" s="182" t="s">
        <v>5324</v>
      </c>
      <c r="C1528" s="179" t="s">
        <v>108</v>
      </c>
      <c r="D1528" s="181">
        <v>32.090000000000003</v>
      </c>
      <c r="E1528" s="181"/>
      <c r="F1528" s="181">
        <v>32.090000000000003</v>
      </c>
      <c r="G1528" s="172">
        <v>15</v>
      </c>
    </row>
    <row r="1529" spans="1:7">
      <c r="A1529" s="183" t="s">
        <v>5323</v>
      </c>
      <c r="B1529" s="182" t="s">
        <v>5322</v>
      </c>
      <c r="C1529" s="179" t="s">
        <v>108</v>
      </c>
      <c r="D1529" s="181">
        <v>48.79</v>
      </c>
      <c r="E1529" s="181"/>
      <c r="F1529" s="181">
        <v>48.79</v>
      </c>
      <c r="G1529" s="172">
        <v>15</v>
      </c>
    </row>
    <row r="1530" spans="1:7" ht="30">
      <c r="A1530" s="183" t="s">
        <v>5321</v>
      </c>
      <c r="B1530" s="182" t="s">
        <v>5320</v>
      </c>
      <c r="C1530" s="179" t="s">
        <v>108</v>
      </c>
      <c r="D1530" s="181">
        <v>198.68</v>
      </c>
      <c r="E1530" s="181"/>
      <c r="F1530" s="181">
        <v>198.68</v>
      </c>
      <c r="G1530" s="172">
        <v>15</v>
      </c>
    </row>
    <row r="1531" spans="1:7">
      <c r="A1531" s="183" t="s">
        <v>5319</v>
      </c>
      <c r="B1531" s="182" t="s">
        <v>5318</v>
      </c>
      <c r="C1531" s="179" t="s">
        <v>108</v>
      </c>
      <c r="D1531" s="181">
        <v>73.900000000000006</v>
      </c>
      <c r="E1531" s="181"/>
      <c r="F1531" s="181">
        <v>73.900000000000006</v>
      </c>
      <c r="G1531" s="172">
        <v>15</v>
      </c>
    </row>
    <row r="1532" spans="1:7">
      <c r="A1532" s="183" t="s">
        <v>5317</v>
      </c>
      <c r="B1532" s="182" t="s">
        <v>5316</v>
      </c>
      <c r="C1532" s="179"/>
      <c r="D1532" s="181"/>
      <c r="E1532" s="181"/>
      <c r="F1532" s="181"/>
    </row>
    <row r="1533" spans="1:7">
      <c r="A1533" s="183" t="s">
        <v>5315</v>
      </c>
      <c r="B1533" s="182" t="s">
        <v>5314</v>
      </c>
      <c r="C1533" s="179" t="s">
        <v>108</v>
      </c>
      <c r="D1533" s="181"/>
      <c r="E1533" s="181">
        <v>75.53</v>
      </c>
      <c r="F1533" s="181">
        <v>75.53</v>
      </c>
      <c r="G1533" s="172">
        <v>15</v>
      </c>
    </row>
    <row r="1534" spans="1:7">
      <c r="A1534" s="183" t="s">
        <v>5313</v>
      </c>
      <c r="B1534" s="182" t="s">
        <v>5312</v>
      </c>
      <c r="C1534" s="179" t="s">
        <v>108</v>
      </c>
      <c r="D1534" s="181">
        <v>1106.1099999999999</v>
      </c>
      <c r="E1534" s="181">
        <v>58.77</v>
      </c>
      <c r="F1534" s="181">
        <v>1164.8800000000001</v>
      </c>
      <c r="G1534" s="172">
        <v>15</v>
      </c>
    </row>
    <row r="1535" spans="1:7">
      <c r="A1535" s="183" t="s">
        <v>5311</v>
      </c>
      <c r="B1535" s="182" t="s">
        <v>5310</v>
      </c>
      <c r="C1535" s="179" t="s">
        <v>108</v>
      </c>
      <c r="D1535" s="181"/>
      <c r="E1535" s="181">
        <v>64.959999999999994</v>
      </c>
      <c r="F1535" s="181">
        <v>64.959999999999994</v>
      </c>
      <c r="G1535" s="172">
        <v>15</v>
      </c>
    </row>
    <row r="1536" spans="1:7" ht="30">
      <c r="A1536" s="183" t="s">
        <v>5309</v>
      </c>
      <c r="B1536" s="182" t="s">
        <v>5308</v>
      </c>
      <c r="C1536" s="179" t="s">
        <v>117</v>
      </c>
      <c r="D1536" s="181">
        <v>896.85</v>
      </c>
      <c r="E1536" s="181">
        <v>76.400000000000006</v>
      </c>
      <c r="F1536" s="181">
        <v>973.25</v>
      </c>
      <c r="G1536" s="172">
        <v>15</v>
      </c>
    </row>
    <row r="1537" spans="1:7">
      <c r="A1537" s="183" t="s">
        <v>5307</v>
      </c>
      <c r="B1537" s="182" t="s">
        <v>5306</v>
      </c>
      <c r="C1537" s="179" t="s">
        <v>108</v>
      </c>
      <c r="D1537" s="181"/>
      <c r="E1537" s="181">
        <v>8.56</v>
      </c>
      <c r="F1537" s="181">
        <v>8.56</v>
      </c>
      <c r="G1537" s="172">
        <v>15</v>
      </c>
    </row>
    <row r="1538" spans="1:7">
      <c r="A1538" s="183" t="s">
        <v>5305</v>
      </c>
      <c r="B1538" s="182" t="s">
        <v>5304</v>
      </c>
      <c r="C1538" s="179" t="s">
        <v>117</v>
      </c>
      <c r="D1538" s="181">
        <v>671.36</v>
      </c>
      <c r="E1538" s="181">
        <v>151.05000000000001</v>
      </c>
      <c r="F1538" s="181">
        <v>822.41</v>
      </c>
      <c r="G1538" s="172">
        <v>15</v>
      </c>
    </row>
    <row r="1539" spans="1:7">
      <c r="A1539" s="183" t="s">
        <v>5303</v>
      </c>
      <c r="B1539" s="182" t="s">
        <v>5302</v>
      </c>
      <c r="C1539" s="179" t="s">
        <v>108</v>
      </c>
      <c r="D1539" s="181">
        <v>177.6</v>
      </c>
      <c r="E1539" s="181">
        <v>28.52</v>
      </c>
      <c r="F1539" s="181">
        <v>206.12</v>
      </c>
      <c r="G1539" s="172">
        <v>15</v>
      </c>
    </row>
    <row r="1540" spans="1:7" ht="30">
      <c r="A1540" s="183" t="s">
        <v>5301</v>
      </c>
      <c r="B1540" s="182" t="s">
        <v>196</v>
      </c>
      <c r="C1540" s="179" t="s">
        <v>117</v>
      </c>
      <c r="D1540" s="181">
        <v>4372.6099999999997</v>
      </c>
      <c r="E1540" s="181">
        <v>176.31</v>
      </c>
      <c r="F1540" s="181">
        <v>4548.92</v>
      </c>
      <c r="G1540" s="172">
        <v>15</v>
      </c>
    </row>
    <row r="1541" spans="1:7">
      <c r="A1541" s="183" t="s">
        <v>5300</v>
      </c>
      <c r="B1541" s="182" t="s">
        <v>5299</v>
      </c>
      <c r="C1541" s="179" t="s">
        <v>108</v>
      </c>
      <c r="D1541" s="181">
        <v>425.63</v>
      </c>
      <c r="E1541" s="181">
        <v>58.77</v>
      </c>
      <c r="F1541" s="181">
        <v>484.4</v>
      </c>
      <c r="G1541" s="172">
        <v>15</v>
      </c>
    </row>
    <row r="1542" spans="1:7" ht="30">
      <c r="A1542" s="183" t="s">
        <v>5298</v>
      </c>
      <c r="B1542" s="182" t="s">
        <v>5297</v>
      </c>
      <c r="C1542" s="179" t="s">
        <v>108</v>
      </c>
      <c r="D1542" s="181">
        <v>205.53</v>
      </c>
      <c r="E1542" s="181">
        <v>44.08</v>
      </c>
      <c r="F1542" s="181">
        <v>249.61</v>
      </c>
      <c r="G1542" s="172">
        <v>15</v>
      </c>
    </row>
    <row r="1543" spans="1:7">
      <c r="A1543" s="183" t="s">
        <v>5296</v>
      </c>
      <c r="B1543" s="182" t="s">
        <v>5295</v>
      </c>
      <c r="C1543" s="179" t="s">
        <v>108</v>
      </c>
      <c r="D1543" s="181">
        <v>105.08</v>
      </c>
      <c r="E1543" s="181">
        <v>9.99</v>
      </c>
      <c r="F1543" s="181">
        <v>115.07</v>
      </c>
      <c r="G1543" s="172">
        <v>15</v>
      </c>
    </row>
    <row r="1544" spans="1:7">
      <c r="A1544" s="183" t="s">
        <v>5294</v>
      </c>
      <c r="B1544" s="182" t="s">
        <v>5293</v>
      </c>
      <c r="C1544" s="179" t="s">
        <v>108</v>
      </c>
      <c r="D1544" s="181">
        <v>71.55</v>
      </c>
      <c r="E1544" s="181">
        <v>9.99</v>
      </c>
      <c r="F1544" s="181">
        <v>81.540000000000006</v>
      </c>
      <c r="G1544" s="172">
        <v>15</v>
      </c>
    </row>
    <row r="1545" spans="1:7">
      <c r="A1545" s="183" t="s">
        <v>5292</v>
      </c>
      <c r="B1545" s="182" t="s">
        <v>5291</v>
      </c>
      <c r="C1545" s="179" t="s">
        <v>108</v>
      </c>
      <c r="D1545" s="181">
        <v>174.52</v>
      </c>
      <c r="E1545" s="181">
        <v>9.99</v>
      </c>
      <c r="F1545" s="181">
        <v>184.51</v>
      </c>
      <c r="G1545" s="172">
        <v>15</v>
      </c>
    </row>
    <row r="1546" spans="1:7">
      <c r="A1546" s="183" t="s">
        <v>5290</v>
      </c>
      <c r="B1546" s="182" t="s">
        <v>5289</v>
      </c>
      <c r="C1546" s="179" t="s">
        <v>117</v>
      </c>
      <c r="D1546" s="181">
        <v>28.22</v>
      </c>
      <c r="E1546" s="181">
        <v>8.56</v>
      </c>
      <c r="F1546" s="181">
        <v>36.78</v>
      </c>
      <c r="G1546" s="172">
        <v>15</v>
      </c>
    </row>
    <row r="1547" spans="1:7" ht="30">
      <c r="A1547" s="183" t="s">
        <v>5288</v>
      </c>
      <c r="B1547" s="182" t="s">
        <v>5287</v>
      </c>
      <c r="C1547" s="179" t="s">
        <v>108</v>
      </c>
      <c r="D1547" s="181">
        <v>42.93</v>
      </c>
      <c r="E1547" s="181">
        <v>8.56</v>
      </c>
      <c r="F1547" s="181">
        <v>51.49</v>
      </c>
      <c r="G1547" s="172">
        <v>15</v>
      </c>
    </row>
    <row r="1548" spans="1:7" ht="30">
      <c r="A1548" s="183" t="s">
        <v>5286</v>
      </c>
      <c r="B1548" s="182" t="s">
        <v>5285</v>
      </c>
      <c r="C1548" s="179" t="s">
        <v>108</v>
      </c>
      <c r="D1548" s="181">
        <v>98.06</v>
      </c>
      <c r="E1548" s="181">
        <v>8.56</v>
      </c>
      <c r="F1548" s="181">
        <v>106.62</v>
      </c>
      <c r="G1548" s="172">
        <v>15</v>
      </c>
    </row>
    <row r="1549" spans="1:7">
      <c r="A1549" s="183" t="s">
        <v>5284</v>
      </c>
      <c r="B1549" s="182" t="s">
        <v>5283</v>
      </c>
      <c r="C1549" s="179" t="s">
        <v>117</v>
      </c>
      <c r="D1549" s="181">
        <v>228.1</v>
      </c>
      <c r="E1549" s="181">
        <v>18.13</v>
      </c>
      <c r="F1549" s="181">
        <v>246.23</v>
      </c>
      <c r="G1549" s="172">
        <v>15</v>
      </c>
    </row>
    <row r="1550" spans="1:7">
      <c r="A1550" s="183" t="s">
        <v>5282</v>
      </c>
      <c r="B1550" s="182" t="s">
        <v>5281</v>
      </c>
      <c r="C1550" s="179" t="s">
        <v>108</v>
      </c>
      <c r="D1550" s="181">
        <v>72.69</v>
      </c>
      <c r="E1550" s="181">
        <v>9.99</v>
      </c>
      <c r="F1550" s="181">
        <v>82.68</v>
      </c>
      <c r="G1550" s="172">
        <v>15</v>
      </c>
    </row>
    <row r="1551" spans="1:7">
      <c r="A1551" s="183" t="s">
        <v>5280</v>
      </c>
      <c r="B1551" s="182" t="s">
        <v>5279</v>
      </c>
      <c r="C1551" s="179" t="s">
        <v>108</v>
      </c>
      <c r="D1551" s="181">
        <v>89.42</v>
      </c>
      <c r="E1551" s="181">
        <v>9.99</v>
      </c>
      <c r="F1551" s="181">
        <v>99.41</v>
      </c>
      <c r="G1551" s="172">
        <v>15</v>
      </c>
    </row>
    <row r="1552" spans="1:7">
      <c r="A1552" s="183" t="s">
        <v>5278</v>
      </c>
      <c r="B1552" s="182" t="s">
        <v>5277</v>
      </c>
      <c r="C1552" s="179" t="s">
        <v>108</v>
      </c>
      <c r="D1552" s="181">
        <v>190.87</v>
      </c>
      <c r="E1552" s="181">
        <v>7.21</v>
      </c>
      <c r="F1552" s="181">
        <v>198.08</v>
      </c>
      <c r="G1552" s="172">
        <v>15</v>
      </c>
    </row>
    <row r="1553" spans="1:7" ht="30">
      <c r="A1553" s="183" t="s">
        <v>5276</v>
      </c>
      <c r="B1553" s="182" t="s">
        <v>5275</v>
      </c>
      <c r="C1553" s="179" t="s">
        <v>108</v>
      </c>
      <c r="D1553" s="181">
        <v>217.04</v>
      </c>
      <c r="E1553" s="181">
        <v>9.99</v>
      </c>
      <c r="F1553" s="181">
        <v>227.03</v>
      </c>
      <c r="G1553" s="172">
        <v>15</v>
      </c>
    </row>
    <row r="1554" spans="1:7" ht="30">
      <c r="A1554" s="183" t="s">
        <v>5274</v>
      </c>
      <c r="B1554" s="182" t="s">
        <v>5273</v>
      </c>
      <c r="C1554" s="179" t="s">
        <v>108</v>
      </c>
      <c r="D1554" s="181">
        <v>507.65</v>
      </c>
      <c r="E1554" s="181">
        <v>88.16</v>
      </c>
      <c r="F1554" s="181">
        <v>595.80999999999995</v>
      </c>
      <c r="G1554" s="172">
        <v>15</v>
      </c>
    </row>
    <row r="1555" spans="1:7">
      <c r="A1555" s="183" t="s">
        <v>5272</v>
      </c>
      <c r="B1555" s="182" t="s">
        <v>5271</v>
      </c>
      <c r="C1555" s="179" t="s">
        <v>108</v>
      </c>
      <c r="D1555" s="181">
        <v>166.31</v>
      </c>
      <c r="E1555" s="181">
        <v>88.16</v>
      </c>
      <c r="F1555" s="181">
        <v>254.47</v>
      </c>
      <c r="G1555" s="172">
        <v>15</v>
      </c>
    </row>
    <row r="1556" spans="1:7">
      <c r="A1556" s="183" t="s">
        <v>5270</v>
      </c>
      <c r="B1556" s="182" t="s">
        <v>5269</v>
      </c>
      <c r="C1556" s="179" t="s">
        <v>108</v>
      </c>
      <c r="D1556" s="181">
        <v>21.65</v>
      </c>
      <c r="E1556" s="181">
        <v>57.03</v>
      </c>
      <c r="F1556" s="181">
        <v>78.680000000000007</v>
      </c>
      <c r="G1556" s="172">
        <v>15</v>
      </c>
    </row>
    <row r="1557" spans="1:7">
      <c r="A1557" s="183" t="s">
        <v>5268</v>
      </c>
      <c r="B1557" s="182" t="s">
        <v>5267</v>
      </c>
      <c r="C1557" s="179" t="s">
        <v>108</v>
      </c>
      <c r="D1557" s="181">
        <v>48.9</v>
      </c>
      <c r="E1557" s="181">
        <v>9.99</v>
      </c>
      <c r="F1557" s="181">
        <v>58.89</v>
      </c>
      <c r="G1557" s="172">
        <v>15</v>
      </c>
    </row>
    <row r="1558" spans="1:7" ht="30">
      <c r="A1558" s="183" t="s">
        <v>5266</v>
      </c>
      <c r="B1558" s="182" t="s">
        <v>5265</v>
      </c>
      <c r="C1558" s="179" t="s">
        <v>108</v>
      </c>
      <c r="D1558" s="181">
        <v>13714.26</v>
      </c>
      <c r="E1558" s="181"/>
      <c r="F1558" s="181">
        <v>13714.26</v>
      </c>
      <c r="G1558" s="172">
        <v>15</v>
      </c>
    </row>
    <row r="1559" spans="1:7" ht="30">
      <c r="A1559" s="183" t="s">
        <v>5264</v>
      </c>
      <c r="B1559" s="182" t="s">
        <v>5263</v>
      </c>
      <c r="C1559" s="179" t="s">
        <v>108</v>
      </c>
      <c r="D1559" s="181">
        <v>15819.49</v>
      </c>
      <c r="E1559" s="181"/>
      <c r="F1559" s="181">
        <v>15819.49</v>
      </c>
      <c r="G1559" s="172">
        <v>15</v>
      </c>
    </row>
    <row r="1560" spans="1:7" ht="30">
      <c r="A1560" s="183" t="s">
        <v>5262</v>
      </c>
      <c r="B1560" s="182" t="s">
        <v>5261</v>
      </c>
      <c r="C1560" s="179" t="s">
        <v>117</v>
      </c>
      <c r="D1560" s="181">
        <v>472.59</v>
      </c>
      <c r="E1560" s="181">
        <v>117.54</v>
      </c>
      <c r="F1560" s="181">
        <v>590.13</v>
      </c>
      <c r="G1560" s="172">
        <v>15</v>
      </c>
    </row>
    <row r="1561" spans="1:7" ht="30">
      <c r="A1561" s="183" t="s">
        <v>5260</v>
      </c>
      <c r="B1561" s="182" t="s">
        <v>5259</v>
      </c>
      <c r="C1561" s="179" t="s">
        <v>117</v>
      </c>
      <c r="D1561" s="181">
        <v>1196.93</v>
      </c>
      <c r="E1561" s="181">
        <v>235.08</v>
      </c>
      <c r="F1561" s="181">
        <v>1432.01</v>
      </c>
      <c r="G1561" s="172">
        <v>15</v>
      </c>
    </row>
    <row r="1562" spans="1:7" ht="45">
      <c r="A1562" s="183" t="s">
        <v>5258</v>
      </c>
      <c r="B1562" s="182" t="s">
        <v>201</v>
      </c>
      <c r="C1562" s="179" t="s">
        <v>117</v>
      </c>
      <c r="D1562" s="181">
        <v>1233.4100000000001</v>
      </c>
      <c r="E1562" s="181">
        <v>235.08</v>
      </c>
      <c r="F1562" s="181">
        <v>1468.49</v>
      </c>
      <c r="G1562" s="172">
        <v>15</v>
      </c>
    </row>
    <row r="1563" spans="1:7" ht="45">
      <c r="A1563" s="183" t="s">
        <v>5257</v>
      </c>
      <c r="B1563" s="182" t="s">
        <v>200</v>
      </c>
      <c r="C1563" s="179" t="s">
        <v>117</v>
      </c>
      <c r="D1563" s="181">
        <v>1323.94</v>
      </c>
      <c r="E1563" s="181">
        <v>235.08</v>
      </c>
      <c r="F1563" s="181">
        <v>1559.02</v>
      </c>
      <c r="G1563" s="172">
        <v>15</v>
      </c>
    </row>
    <row r="1564" spans="1:7" ht="30">
      <c r="A1564" s="183" t="s">
        <v>5256</v>
      </c>
      <c r="B1564" s="182" t="s">
        <v>5255</v>
      </c>
      <c r="C1564" s="179" t="s">
        <v>118</v>
      </c>
      <c r="D1564" s="181">
        <v>33.5</v>
      </c>
      <c r="E1564" s="181">
        <v>13.82</v>
      </c>
      <c r="F1564" s="181">
        <v>47.32</v>
      </c>
      <c r="G1564" s="172">
        <v>15</v>
      </c>
    </row>
    <row r="1565" spans="1:7">
      <c r="A1565" s="183" t="s">
        <v>5254</v>
      </c>
      <c r="B1565" s="182" t="s">
        <v>5253</v>
      </c>
      <c r="C1565" s="179"/>
      <c r="D1565" s="181"/>
      <c r="E1565" s="181"/>
      <c r="F1565" s="181"/>
    </row>
    <row r="1566" spans="1:7">
      <c r="A1566" s="183" t="s">
        <v>5252</v>
      </c>
      <c r="B1566" s="182" t="s">
        <v>5251</v>
      </c>
      <c r="C1566" s="179"/>
      <c r="D1566" s="181"/>
      <c r="E1566" s="181"/>
      <c r="F1566" s="181"/>
    </row>
    <row r="1567" spans="1:7">
      <c r="A1567" s="183" t="s">
        <v>5250</v>
      </c>
      <c r="B1567" s="182" t="s">
        <v>5249</v>
      </c>
      <c r="C1567" s="179" t="s">
        <v>118</v>
      </c>
      <c r="D1567" s="181">
        <v>6.5</v>
      </c>
      <c r="E1567" s="181">
        <v>17.87</v>
      </c>
      <c r="F1567" s="181">
        <v>24.37</v>
      </c>
      <c r="G1567" s="172">
        <v>15</v>
      </c>
    </row>
    <row r="1568" spans="1:7">
      <c r="A1568" s="183" t="s">
        <v>5248</v>
      </c>
      <c r="B1568" s="182" t="s">
        <v>5247</v>
      </c>
      <c r="C1568" s="179" t="s">
        <v>106</v>
      </c>
      <c r="D1568" s="181">
        <v>36.770000000000003</v>
      </c>
      <c r="E1568" s="181">
        <v>79.930000000000007</v>
      </c>
      <c r="F1568" s="181">
        <v>116.7</v>
      </c>
      <c r="G1568" s="172">
        <v>15</v>
      </c>
    </row>
    <row r="1569" spans="1:7">
      <c r="A1569" s="183" t="s">
        <v>5246</v>
      </c>
      <c r="B1569" s="182" t="s">
        <v>5245</v>
      </c>
      <c r="C1569" s="179" t="s">
        <v>118</v>
      </c>
      <c r="D1569" s="181">
        <v>8.7799999999999994</v>
      </c>
      <c r="E1569" s="181">
        <v>17.87</v>
      </c>
      <c r="F1569" s="181">
        <v>26.65</v>
      </c>
      <c r="G1569" s="172">
        <v>15</v>
      </c>
    </row>
    <row r="1570" spans="1:7">
      <c r="A1570" s="183" t="s">
        <v>5244</v>
      </c>
      <c r="B1570" s="182" t="s">
        <v>5243</v>
      </c>
      <c r="C1570" s="179" t="s">
        <v>106</v>
      </c>
      <c r="D1570" s="181">
        <v>14.4</v>
      </c>
      <c r="E1570" s="181">
        <v>17.87</v>
      </c>
      <c r="F1570" s="181">
        <v>32.270000000000003</v>
      </c>
      <c r="G1570" s="172">
        <v>15</v>
      </c>
    </row>
    <row r="1571" spans="1:7">
      <c r="A1571" s="183" t="s">
        <v>5242</v>
      </c>
      <c r="B1571" s="182" t="s">
        <v>5241</v>
      </c>
      <c r="C1571" s="179" t="s">
        <v>106</v>
      </c>
      <c r="D1571" s="181">
        <v>9.59</v>
      </c>
      <c r="E1571" s="181">
        <v>17.87</v>
      </c>
      <c r="F1571" s="181">
        <v>27.46</v>
      </c>
      <c r="G1571" s="172">
        <v>15</v>
      </c>
    </row>
    <row r="1572" spans="1:7">
      <c r="A1572" s="183" t="s">
        <v>5240</v>
      </c>
      <c r="B1572" s="182" t="s">
        <v>5239</v>
      </c>
      <c r="C1572" s="179"/>
      <c r="D1572" s="181"/>
      <c r="E1572" s="181"/>
      <c r="F1572" s="181"/>
    </row>
    <row r="1573" spans="1:7" ht="30">
      <c r="A1573" s="183" t="s">
        <v>5238</v>
      </c>
      <c r="B1573" s="182" t="s">
        <v>5237</v>
      </c>
      <c r="C1573" s="179" t="s">
        <v>118</v>
      </c>
      <c r="D1573" s="181">
        <v>9.02</v>
      </c>
      <c r="E1573" s="181">
        <v>15.1</v>
      </c>
      <c r="F1573" s="181">
        <v>24.12</v>
      </c>
      <c r="G1573" s="172">
        <v>15</v>
      </c>
    </row>
    <row r="1574" spans="1:7" ht="30">
      <c r="A1574" s="183" t="s">
        <v>5236</v>
      </c>
      <c r="B1574" s="182" t="s">
        <v>5235</v>
      </c>
      <c r="C1574" s="179" t="s">
        <v>118</v>
      </c>
      <c r="D1574" s="181">
        <v>11.96</v>
      </c>
      <c r="E1574" s="181">
        <v>15.1</v>
      </c>
      <c r="F1574" s="181">
        <v>27.06</v>
      </c>
      <c r="G1574" s="172">
        <v>15</v>
      </c>
    </row>
    <row r="1575" spans="1:7">
      <c r="A1575" s="183" t="s">
        <v>5234</v>
      </c>
      <c r="B1575" s="182" t="s">
        <v>5233</v>
      </c>
      <c r="C1575" s="179" t="s">
        <v>118</v>
      </c>
      <c r="D1575" s="181">
        <v>10.210000000000001</v>
      </c>
      <c r="E1575" s="181">
        <v>15.1</v>
      </c>
      <c r="F1575" s="181">
        <v>25.31</v>
      </c>
      <c r="G1575" s="172">
        <v>15</v>
      </c>
    </row>
    <row r="1576" spans="1:7" ht="30">
      <c r="A1576" s="183" t="s">
        <v>5232</v>
      </c>
      <c r="B1576" s="182" t="s">
        <v>5231</v>
      </c>
      <c r="C1576" s="179" t="s">
        <v>118</v>
      </c>
      <c r="D1576" s="181">
        <v>16.22</v>
      </c>
      <c r="E1576" s="181">
        <v>15.1</v>
      </c>
      <c r="F1576" s="181">
        <v>31.32</v>
      </c>
      <c r="G1576" s="172">
        <v>15</v>
      </c>
    </row>
    <row r="1577" spans="1:7">
      <c r="A1577" s="183" t="s">
        <v>5230</v>
      </c>
      <c r="B1577" s="182" t="s">
        <v>5229</v>
      </c>
      <c r="C1577" s="179"/>
      <c r="D1577" s="181"/>
      <c r="E1577" s="181"/>
      <c r="F1577" s="181"/>
    </row>
    <row r="1578" spans="1:7">
      <c r="A1578" s="183" t="s">
        <v>5228</v>
      </c>
      <c r="B1578" s="182" t="s">
        <v>5227</v>
      </c>
      <c r="C1578" s="179" t="s">
        <v>106</v>
      </c>
      <c r="D1578" s="181">
        <v>55.73</v>
      </c>
      <c r="E1578" s="181">
        <v>18.3</v>
      </c>
      <c r="F1578" s="181">
        <v>74.03</v>
      </c>
      <c r="G1578" s="172">
        <v>15</v>
      </c>
    </row>
    <row r="1579" spans="1:7">
      <c r="A1579" s="183" t="s">
        <v>5226</v>
      </c>
      <c r="B1579" s="182" t="s">
        <v>5225</v>
      </c>
      <c r="C1579" s="179"/>
      <c r="D1579" s="181"/>
      <c r="E1579" s="181"/>
      <c r="F1579" s="181"/>
    </row>
    <row r="1580" spans="1:7">
      <c r="A1580" s="183" t="s">
        <v>5224</v>
      </c>
      <c r="B1580" s="182" t="s">
        <v>5223</v>
      </c>
      <c r="C1580" s="179"/>
      <c r="D1580" s="181"/>
      <c r="E1580" s="181"/>
      <c r="F1580" s="181"/>
    </row>
    <row r="1581" spans="1:7" ht="30">
      <c r="A1581" s="183" t="s">
        <v>5222</v>
      </c>
      <c r="B1581" s="182" t="s">
        <v>5221</v>
      </c>
      <c r="C1581" s="179" t="s">
        <v>118</v>
      </c>
      <c r="D1581" s="181">
        <v>208.85</v>
      </c>
      <c r="E1581" s="181">
        <v>15.1</v>
      </c>
      <c r="F1581" s="181">
        <v>223.95</v>
      </c>
      <c r="G1581" s="172">
        <v>15</v>
      </c>
    </row>
    <row r="1582" spans="1:7" ht="30">
      <c r="A1582" s="183" t="s">
        <v>5220</v>
      </c>
      <c r="B1582" s="182" t="s">
        <v>5219</v>
      </c>
      <c r="C1582" s="179" t="s">
        <v>108</v>
      </c>
      <c r="D1582" s="181">
        <v>133.26</v>
      </c>
      <c r="E1582" s="181">
        <v>15.1</v>
      </c>
      <c r="F1582" s="181">
        <v>148.36000000000001</v>
      </c>
      <c r="G1582" s="172">
        <v>15</v>
      </c>
    </row>
    <row r="1583" spans="1:7" ht="30">
      <c r="A1583" s="183" t="s">
        <v>5218</v>
      </c>
      <c r="B1583" s="182" t="s">
        <v>5217</v>
      </c>
      <c r="C1583" s="179" t="s">
        <v>108</v>
      </c>
      <c r="D1583" s="181">
        <v>174.04</v>
      </c>
      <c r="E1583" s="181">
        <v>15.1</v>
      </c>
      <c r="F1583" s="181">
        <v>189.14</v>
      </c>
      <c r="G1583" s="172">
        <v>15</v>
      </c>
    </row>
    <row r="1584" spans="1:7" ht="30">
      <c r="A1584" s="183" t="s">
        <v>5216</v>
      </c>
      <c r="B1584" s="182" t="s">
        <v>5215</v>
      </c>
      <c r="C1584" s="179" t="s">
        <v>108</v>
      </c>
      <c r="D1584" s="181">
        <v>347.49</v>
      </c>
      <c r="E1584" s="181">
        <v>15.1</v>
      </c>
      <c r="F1584" s="181">
        <v>362.59</v>
      </c>
      <c r="G1584" s="172">
        <v>15</v>
      </c>
    </row>
    <row r="1585" spans="1:7" ht="45">
      <c r="A1585" s="183" t="s">
        <v>5214</v>
      </c>
      <c r="B1585" s="182" t="s">
        <v>5213</v>
      </c>
      <c r="C1585" s="179" t="s">
        <v>108</v>
      </c>
      <c r="D1585" s="181">
        <v>167.81</v>
      </c>
      <c r="E1585" s="181">
        <v>15.1</v>
      </c>
      <c r="F1585" s="181">
        <v>182.91</v>
      </c>
      <c r="G1585" s="172">
        <v>15</v>
      </c>
    </row>
    <row r="1586" spans="1:7" ht="45">
      <c r="A1586" s="183" t="s">
        <v>5212</v>
      </c>
      <c r="B1586" s="182" t="s">
        <v>5211</v>
      </c>
      <c r="C1586" s="179" t="s">
        <v>108</v>
      </c>
      <c r="D1586" s="181">
        <v>145.46</v>
      </c>
      <c r="E1586" s="181">
        <v>15.1</v>
      </c>
      <c r="F1586" s="181">
        <v>160.56</v>
      </c>
      <c r="G1586" s="172">
        <v>15</v>
      </c>
    </row>
    <row r="1587" spans="1:7" ht="45">
      <c r="A1587" s="183" t="s">
        <v>5210</v>
      </c>
      <c r="B1587" s="182" t="s">
        <v>5209</v>
      </c>
      <c r="C1587" s="179" t="s">
        <v>108</v>
      </c>
      <c r="D1587" s="181">
        <v>323</v>
      </c>
      <c r="E1587" s="181">
        <v>15.1</v>
      </c>
      <c r="F1587" s="181">
        <v>338.1</v>
      </c>
      <c r="G1587" s="172">
        <v>15</v>
      </c>
    </row>
    <row r="1588" spans="1:7" ht="30">
      <c r="A1588" s="183" t="s">
        <v>5208</v>
      </c>
      <c r="B1588" s="182" t="s">
        <v>5207</v>
      </c>
      <c r="C1588" s="179" t="s">
        <v>108</v>
      </c>
      <c r="D1588" s="181">
        <v>243.69</v>
      </c>
      <c r="E1588" s="181">
        <v>15.1</v>
      </c>
      <c r="F1588" s="181">
        <v>258.79000000000002</v>
      </c>
      <c r="G1588" s="172">
        <v>15</v>
      </c>
    </row>
    <row r="1589" spans="1:7" ht="30">
      <c r="A1589" s="183" t="s">
        <v>5206</v>
      </c>
      <c r="B1589" s="182" t="s">
        <v>5205</v>
      </c>
      <c r="C1589" s="179" t="s">
        <v>108</v>
      </c>
      <c r="D1589" s="181">
        <v>149.94999999999999</v>
      </c>
      <c r="E1589" s="181">
        <v>15.1</v>
      </c>
      <c r="F1589" s="181">
        <v>165.05</v>
      </c>
      <c r="G1589" s="172">
        <v>15</v>
      </c>
    </row>
    <row r="1590" spans="1:7" ht="30">
      <c r="A1590" s="183" t="s">
        <v>5204</v>
      </c>
      <c r="B1590" s="182" t="s">
        <v>5203</v>
      </c>
      <c r="C1590" s="179" t="s">
        <v>108</v>
      </c>
      <c r="D1590" s="181">
        <v>401.99</v>
      </c>
      <c r="E1590" s="181">
        <v>25.18</v>
      </c>
      <c r="F1590" s="181">
        <v>427.17</v>
      </c>
      <c r="G1590" s="172">
        <v>15</v>
      </c>
    </row>
    <row r="1591" spans="1:7">
      <c r="A1591" s="183" t="s">
        <v>5202</v>
      </c>
      <c r="B1591" s="182" t="s">
        <v>5201</v>
      </c>
      <c r="C1591" s="179"/>
      <c r="D1591" s="181"/>
      <c r="E1591" s="181"/>
      <c r="F1591" s="181"/>
    </row>
    <row r="1592" spans="1:7" ht="45">
      <c r="A1592" s="183" t="s">
        <v>5200</v>
      </c>
      <c r="B1592" s="182" t="s">
        <v>5199</v>
      </c>
      <c r="C1592" s="179" t="s">
        <v>108</v>
      </c>
      <c r="D1592" s="181">
        <v>2872.81</v>
      </c>
      <c r="E1592" s="181">
        <v>78.540000000000006</v>
      </c>
      <c r="F1592" s="181">
        <v>2951.35</v>
      </c>
      <c r="G1592" s="172">
        <v>15</v>
      </c>
    </row>
    <row r="1593" spans="1:7" ht="45">
      <c r="A1593" s="183" t="s">
        <v>5198</v>
      </c>
      <c r="B1593" s="182" t="s">
        <v>5197</v>
      </c>
      <c r="C1593" s="179" t="s">
        <v>108</v>
      </c>
      <c r="D1593" s="181">
        <v>3852.32</v>
      </c>
      <c r="E1593" s="181">
        <v>78.540000000000006</v>
      </c>
      <c r="F1593" s="181">
        <v>3930.86</v>
      </c>
      <c r="G1593" s="172">
        <v>15</v>
      </c>
    </row>
    <row r="1594" spans="1:7">
      <c r="A1594" s="183" t="s">
        <v>5196</v>
      </c>
      <c r="B1594" s="182" t="s">
        <v>5195</v>
      </c>
      <c r="C1594" s="179"/>
      <c r="D1594" s="181"/>
      <c r="E1594" s="181"/>
      <c r="F1594" s="181"/>
    </row>
    <row r="1595" spans="1:7" ht="45">
      <c r="A1595" s="183" t="s">
        <v>5194</v>
      </c>
      <c r="B1595" s="182" t="s">
        <v>5193</v>
      </c>
      <c r="C1595" s="179" t="s">
        <v>112</v>
      </c>
      <c r="D1595" s="181">
        <v>414.03</v>
      </c>
      <c r="E1595" s="181">
        <v>27.67</v>
      </c>
      <c r="F1595" s="181">
        <v>441.7</v>
      </c>
      <c r="G1595" s="172">
        <v>15</v>
      </c>
    </row>
    <row r="1596" spans="1:7" ht="30">
      <c r="A1596" s="183" t="s">
        <v>5192</v>
      </c>
      <c r="B1596" s="182" t="s">
        <v>5191</v>
      </c>
      <c r="C1596" s="179" t="s">
        <v>112</v>
      </c>
      <c r="D1596" s="181">
        <v>196.41</v>
      </c>
      <c r="E1596" s="181">
        <v>11.58</v>
      </c>
      <c r="F1596" s="181">
        <v>207.99</v>
      </c>
      <c r="G1596" s="172">
        <v>15</v>
      </c>
    </row>
    <row r="1597" spans="1:7" ht="30">
      <c r="A1597" s="183" t="s">
        <v>5190</v>
      </c>
      <c r="B1597" s="182" t="s">
        <v>5189</v>
      </c>
      <c r="C1597" s="179" t="s">
        <v>112</v>
      </c>
      <c r="D1597" s="181">
        <v>107.82</v>
      </c>
      <c r="E1597" s="181">
        <v>32.479999999999997</v>
      </c>
      <c r="F1597" s="181">
        <v>140.30000000000001</v>
      </c>
      <c r="G1597" s="172">
        <v>15</v>
      </c>
    </row>
    <row r="1598" spans="1:7" ht="30">
      <c r="A1598" s="183" t="s">
        <v>5188</v>
      </c>
      <c r="B1598" s="182" t="s">
        <v>5187</v>
      </c>
      <c r="C1598" s="179" t="s">
        <v>112</v>
      </c>
      <c r="D1598" s="181">
        <v>150.25</v>
      </c>
      <c r="E1598" s="181">
        <v>32.479999999999997</v>
      </c>
      <c r="F1598" s="181">
        <v>182.73</v>
      </c>
      <c r="G1598" s="172">
        <v>15</v>
      </c>
    </row>
    <row r="1599" spans="1:7" ht="30">
      <c r="A1599" s="183" t="s">
        <v>5186</v>
      </c>
      <c r="B1599" s="182" t="s">
        <v>5185</v>
      </c>
      <c r="C1599" s="179" t="s">
        <v>108</v>
      </c>
      <c r="D1599" s="181">
        <v>4.68</v>
      </c>
      <c r="E1599" s="181">
        <v>1.76</v>
      </c>
      <c r="F1599" s="181">
        <v>6.44</v>
      </c>
      <c r="G1599" s="172">
        <v>15</v>
      </c>
    </row>
    <row r="1600" spans="1:7" ht="30">
      <c r="A1600" s="183" t="s">
        <v>5184</v>
      </c>
      <c r="B1600" s="182" t="s">
        <v>5183</v>
      </c>
      <c r="C1600" s="179" t="s">
        <v>118</v>
      </c>
      <c r="D1600" s="181">
        <v>594</v>
      </c>
      <c r="E1600" s="181"/>
      <c r="F1600" s="181">
        <v>594</v>
      </c>
      <c r="G1600" s="172">
        <v>15</v>
      </c>
    </row>
    <row r="1601" spans="1:7" ht="30">
      <c r="A1601" s="183" t="s">
        <v>5182</v>
      </c>
      <c r="B1601" s="182" t="s">
        <v>5181</v>
      </c>
      <c r="C1601" s="179" t="s">
        <v>112</v>
      </c>
      <c r="D1601" s="181">
        <v>6.47</v>
      </c>
      <c r="E1601" s="181">
        <v>11.45</v>
      </c>
      <c r="F1601" s="181">
        <v>17.920000000000002</v>
      </c>
      <c r="G1601" s="172">
        <v>15</v>
      </c>
    </row>
    <row r="1602" spans="1:7" ht="30">
      <c r="A1602" s="183" t="s">
        <v>5180</v>
      </c>
      <c r="B1602" s="182" t="s">
        <v>5179</v>
      </c>
      <c r="C1602" s="179" t="s">
        <v>108</v>
      </c>
      <c r="D1602" s="181">
        <v>0.63</v>
      </c>
      <c r="E1602" s="181">
        <v>18.420000000000002</v>
      </c>
      <c r="F1602" s="181">
        <v>19.05</v>
      </c>
      <c r="G1602" s="172">
        <v>15</v>
      </c>
    </row>
    <row r="1603" spans="1:7" ht="30">
      <c r="A1603" s="183" t="s">
        <v>5178</v>
      </c>
      <c r="B1603" s="182" t="s">
        <v>5177</v>
      </c>
      <c r="C1603" s="179" t="s">
        <v>112</v>
      </c>
      <c r="D1603" s="181">
        <v>129.5</v>
      </c>
      <c r="E1603" s="181">
        <v>17.93</v>
      </c>
      <c r="F1603" s="181">
        <v>147.43</v>
      </c>
      <c r="G1603" s="172">
        <v>15</v>
      </c>
    </row>
    <row r="1604" spans="1:7">
      <c r="A1604" s="183" t="s">
        <v>5176</v>
      </c>
      <c r="B1604" s="182" t="s">
        <v>5175</v>
      </c>
      <c r="C1604" s="179"/>
      <c r="D1604" s="181"/>
      <c r="E1604" s="181"/>
      <c r="F1604" s="181"/>
    </row>
    <row r="1605" spans="1:7" ht="30">
      <c r="A1605" s="183" t="s">
        <v>5174</v>
      </c>
      <c r="B1605" s="182" t="s">
        <v>5173</v>
      </c>
      <c r="C1605" s="179" t="s">
        <v>108</v>
      </c>
      <c r="D1605" s="181">
        <v>10.72</v>
      </c>
      <c r="E1605" s="181">
        <v>1.76</v>
      </c>
      <c r="F1605" s="181">
        <v>12.48</v>
      </c>
      <c r="G1605" s="172">
        <v>15</v>
      </c>
    </row>
    <row r="1606" spans="1:7" ht="30">
      <c r="A1606" s="183" t="s">
        <v>5172</v>
      </c>
      <c r="B1606" s="182" t="s">
        <v>5171</v>
      </c>
      <c r="C1606" s="179" t="s">
        <v>108</v>
      </c>
      <c r="D1606" s="181">
        <v>10.95</v>
      </c>
      <c r="E1606" s="181">
        <v>1.76</v>
      </c>
      <c r="F1606" s="181">
        <v>12.71</v>
      </c>
      <c r="G1606" s="172">
        <v>15</v>
      </c>
    </row>
    <row r="1607" spans="1:7" ht="30">
      <c r="A1607" s="183" t="s">
        <v>5170</v>
      </c>
      <c r="B1607" s="182" t="s">
        <v>5169</v>
      </c>
      <c r="C1607" s="179" t="s">
        <v>118</v>
      </c>
      <c r="D1607" s="181">
        <v>44.29</v>
      </c>
      <c r="E1607" s="181">
        <v>27.92</v>
      </c>
      <c r="F1607" s="181">
        <v>72.209999999999994</v>
      </c>
      <c r="G1607" s="172">
        <v>15</v>
      </c>
    </row>
    <row r="1608" spans="1:7" ht="30">
      <c r="A1608" s="183" t="s">
        <v>5168</v>
      </c>
      <c r="B1608" s="182" t="s">
        <v>5167</v>
      </c>
      <c r="C1608" s="179" t="s">
        <v>117</v>
      </c>
      <c r="D1608" s="181">
        <v>298.56</v>
      </c>
      <c r="E1608" s="181">
        <v>27.92</v>
      </c>
      <c r="F1608" s="181">
        <v>326.48</v>
      </c>
      <c r="G1608" s="172">
        <v>15</v>
      </c>
    </row>
    <row r="1609" spans="1:7" ht="45">
      <c r="A1609" s="183" t="s">
        <v>5166</v>
      </c>
      <c r="B1609" s="182" t="s">
        <v>5165</v>
      </c>
      <c r="C1609" s="179" t="s">
        <v>117</v>
      </c>
      <c r="D1609" s="181">
        <v>673.06</v>
      </c>
      <c r="E1609" s="181">
        <v>27.92</v>
      </c>
      <c r="F1609" s="181">
        <v>700.98</v>
      </c>
      <c r="G1609" s="172">
        <v>15</v>
      </c>
    </row>
    <row r="1610" spans="1:7" ht="30">
      <c r="A1610" s="183" t="s">
        <v>5164</v>
      </c>
      <c r="B1610" s="182" t="s">
        <v>190</v>
      </c>
      <c r="C1610" s="179" t="s">
        <v>108</v>
      </c>
      <c r="D1610" s="181">
        <v>32.4</v>
      </c>
      <c r="E1610" s="181">
        <v>4.54</v>
      </c>
      <c r="F1610" s="181">
        <v>36.94</v>
      </c>
      <c r="G1610" s="172">
        <v>15</v>
      </c>
    </row>
    <row r="1611" spans="1:7" ht="30">
      <c r="A1611" s="183" t="s">
        <v>5163</v>
      </c>
      <c r="B1611" s="182" t="s">
        <v>5162</v>
      </c>
      <c r="C1611" s="179" t="s">
        <v>108</v>
      </c>
      <c r="D1611" s="181">
        <v>855.19</v>
      </c>
      <c r="E1611" s="181">
        <v>5.68</v>
      </c>
      <c r="F1611" s="181">
        <v>860.87</v>
      </c>
      <c r="G1611" s="172">
        <v>15</v>
      </c>
    </row>
    <row r="1612" spans="1:7">
      <c r="A1612" s="183" t="s">
        <v>5161</v>
      </c>
      <c r="B1612" s="182" t="s">
        <v>5160</v>
      </c>
      <c r="C1612" s="179" t="s">
        <v>108</v>
      </c>
      <c r="D1612" s="181">
        <v>148.33000000000001</v>
      </c>
      <c r="E1612" s="181">
        <v>97.7</v>
      </c>
      <c r="F1612" s="181">
        <v>246.03</v>
      </c>
      <c r="G1612" s="172">
        <v>15</v>
      </c>
    </row>
    <row r="1613" spans="1:7" ht="30">
      <c r="A1613" s="183" t="s">
        <v>5159</v>
      </c>
      <c r="B1613" s="182" t="s">
        <v>5158</v>
      </c>
      <c r="C1613" s="179" t="s">
        <v>108</v>
      </c>
      <c r="D1613" s="181">
        <v>311.18</v>
      </c>
      <c r="E1613" s="181">
        <v>223.32</v>
      </c>
      <c r="F1613" s="181">
        <v>534.5</v>
      </c>
      <c r="G1613" s="172">
        <v>15</v>
      </c>
    </row>
    <row r="1614" spans="1:7" ht="30">
      <c r="A1614" s="183" t="s">
        <v>5157</v>
      </c>
      <c r="B1614" s="182" t="s">
        <v>5156</v>
      </c>
      <c r="C1614" s="179" t="s">
        <v>108</v>
      </c>
      <c r="D1614" s="181">
        <v>212.24</v>
      </c>
      <c r="E1614" s="181">
        <v>25.18</v>
      </c>
      <c r="F1614" s="181">
        <v>237.42</v>
      </c>
      <c r="G1614" s="172">
        <v>15</v>
      </c>
    </row>
    <row r="1615" spans="1:7" ht="30">
      <c r="A1615" s="183" t="s">
        <v>5155</v>
      </c>
      <c r="B1615" s="182" t="s">
        <v>5154</v>
      </c>
      <c r="C1615" s="179" t="s">
        <v>108</v>
      </c>
      <c r="D1615" s="181">
        <v>27.95</v>
      </c>
      <c r="E1615" s="181">
        <v>4.54</v>
      </c>
      <c r="F1615" s="181">
        <v>32.49</v>
      </c>
      <c r="G1615" s="172">
        <v>15</v>
      </c>
    </row>
    <row r="1616" spans="1:7">
      <c r="A1616" s="183" t="s">
        <v>5153</v>
      </c>
      <c r="B1616" s="182" t="s">
        <v>5152</v>
      </c>
      <c r="C1616" s="179"/>
      <c r="D1616" s="181"/>
      <c r="E1616" s="181"/>
      <c r="F1616" s="181"/>
    </row>
    <row r="1617" spans="1:7" ht="30">
      <c r="A1617" s="183" t="s">
        <v>5151</v>
      </c>
      <c r="B1617" s="182" t="s">
        <v>5150</v>
      </c>
      <c r="C1617" s="179" t="s">
        <v>108</v>
      </c>
      <c r="D1617" s="181">
        <v>966.85</v>
      </c>
      <c r="E1617" s="181">
        <v>5.68</v>
      </c>
      <c r="F1617" s="181">
        <v>972.53</v>
      </c>
      <c r="G1617" s="172">
        <v>15</v>
      </c>
    </row>
    <row r="1618" spans="1:7" ht="30">
      <c r="A1618" s="183" t="s">
        <v>5149</v>
      </c>
      <c r="B1618" s="182" t="s">
        <v>5148</v>
      </c>
      <c r="C1618" s="179" t="s">
        <v>108</v>
      </c>
      <c r="D1618" s="181">
        <v>1701.39</v>
      </c>
      <c r="E1618" s="181">
        <v>78.540000000000006</v>
      </c>
      <c r="F1618" s="181">
        <v>1779.93</v>
      </c>
      <c r="G1618" s="172">
        <v>15</v>
      </c>
    </row>
    <row r="1619" spans="1:7" ht="30">
      <c r="A1619" s="183" t="s">
        <v>5147</v>
      </c>
      <c r="B1619" s="182" t="s">
        <v>5146</v>
      </c>
      <c r="C1619" s="179" t="s">
        <v>108</v>
      </c>
      <c r="D1619" s="181">
        <v>2516.42</v>
      </c>
      <c r="E1619" s="181">
        <v>409.53</v>
      </c>
      <c r="F1619" s="181">
        <v>2925.95</v>
      </c>
      <c r="G1619" s="172">
        <v>15</v>
      </c>
    </row>
    <row r="1620" spans="1:7" ht="30">
      <c r="A1620" s="183" t="s">
        <v>5145</v>
      </c>
      <c r="B1620" s="182" t="s">
        <v>5144</v>
      </c>
      <c r="C1620" s="179" t="s">
        <v>108</v>
      </c>
      <c r="D1620" s="181">
        <v>1061.8900000000001</v>
      </c>
      <c r="E1620" s="181">
        <v>67.19</v>
      </c>
      <c r="F1620" s="181">
        <v>1129.08</v>
      </c>
      <c r="G1620" s="172">
        <v>15</v>
      </c>
    </row>
    <row r="1621" spans="1:7">
      <c r="A1621" s="183" t="s">
        <v>5143</v>
      </c>
      <c r="B1621" s="182" t="s">
        <v>5142</v>
      </c>
      <c r="C1621" s="179"/>
      <c r="D1621" s="181"/>
      <c r="E1621" s="181"/>
      <c r="F1621" s="181"/>
    </row>
    <row r="1622" spans="1:7" ht="45">
      <c r="A1622" s="183" t="s">
        <v>5141</v>
      </c>
      <c r="B1622" s="182" t="s">
        <v>5140</v>
      </c>
      <c r="C1622" s="179" t="s">
        <v>117</v>
      </c>
      <c r="D1622" s="181">
        <v>27850.73</v>
      </c>
      <c r="E1622" s="181"/>
      <c r="F1622" s="181">
        <v>27850.73</v>
      </c>
      <c r="G1622" s="172">
        <v>15</v>
      </c>
    </row>
    <row r="1623" spans="1:7" ht="45">
      <c r="A1623" s="183" t="s">
        <v>5139</v>
      </c>
      <c r="B1623" s="182" t="s">
        <v>5138</v>
      </c>
      <c r="C1623" s="179" t="s">
        <v>117</v>
      </c>
      <c r="D1623" s="181">
        <v>28161.32</v>
      </c>
      <c r="E1623" s="181"/>
      <c r="F1623" s="181">
        <v>28161.32</v>
      </c>
      <c r="G1623" s="172">
        <v>15</v>
      </c>
    </row>
    <row r="1624" spans="1:7" ht="30">
      <c r="A1624" s="183" t="s">
        <v>5137</v>
      </c>
      <c r="B1624" s="182" t="s">
        <v>5136</v>
      </c>
      <c r="C1624" s="179" t="s">
        <v>117</v>
      </c>
      <c r="D1624" s="181">
        <v>82176.59</v>
      </c>
      <c r="E1624" s="181"/>
      <c r="F1624" s="181">
        <v>82176.59</v>
      </c>
      <c r="G1624" s="172">
        <v>15</v>
      </c>
    </row>
    <row r="1625" spans="1:7">
      <c r="A1625" s="183" t="s">
        <v>5135</v>
      </c>
      <c r="B1625" s="182" t="s">
        <v>5134</v>
      </c>
      <c r="C1625" s="179"/>
      <c r="D1625" s="181"/>
      <c r="E1625" s="181"/>
      <c r="F1625" s="181"/>
    </row>
    <row r="1626" spans="1:7">
      <c r="A1626" s="183" t="s">
        <v>5133</v>
      </c>
      <c r="B1626" s="182" t="s">
        <v>5132</v>
      </c>
      <c r="C1626" s="179"/>
      <c r="D1626" s="181"/>
      <c r="E1626" s="181"/>
      <c r="F1626" s="181"/>
    </row>
    <row r="1627" spans="1:7">
      <c r="A1627" s="183" t="s">
        <v>5131</v>
      </c>
      <c r="B1627" s="182" t="s">
        <v>5130</v>
      </c>
      <c r="C1627" s="179" t="s">
        <v>112</v>
      </c>
      <c r="D1627" s="181">
        <v>18.04</v>
      </c>
      <c r="E1627" s="181">
        <v>4.54</v>
      </c>
      <c r="F1627" s="181">
        <v>22.58</v>
      </c>
      <c r="G1627" s="172">
        <v>15</v>
      </c>
    </row>
    <row r="1628" spans="1:7">
      <c r="A1628" s="183" t="s">
        <v>5129</v>
      </c>
      <c r="B1628" s="182" t="s">
        <v>5128</v>
      </c>
      <c r="C1628" s="179" t="s">
        <v>112</v>
      </c>
      <c r="D1628" s="181">
        <v>30.27</v>
      </c>
      <c r="E1628" s="181">
        <v>4.54</v>
      </c>
      <c r="F1628" s="181">
        <v>34.81</v>
      </c>
      <c r="G1628" s="172">
        <v>15</v>
      </c>
    </row>
    <row r="1629" spans="1:7">
      <c r="A1629" s="183" t="s">
        <v>5127</v>
      </c>
      <c r="B1629" s="182" t="s">
        <v>5126</v>
      </c>
      <c r="C1629" s="179" t="s">
        <v>111</v>
      </c>
      <c r="D1629" s="181">
        <v>696.5</v>
      </c>
      <c r="E1629" s="181">
        <v>63.59</v>
      </c>
      <c r="F1629" s="181">
        <v>760.09</v>
      </c>
      <c r="G1629" s="172">
        <v>15</v>
      </c>
    </row>
    <row r="1630" spans="1:7" ht="30">
      <c r="A1630" s="183" t="s">
        <v>5125</v>
      </c>
      <c r="B1630" s="182" t="s">
        <v>5124</v>
      </c>
      <c r="C1630" s="179" t="s">
        <v>112</v>
      </c>
      <c r="D1630" s="181">
        <v>181.59</v>
      </c>
      <c r="E1630" s="181">
        <v>8.36</v>
      </c>
      <c r="F1630" s="181">
        <v>189.95</v>
      </c>
      <c r="G1630" s="172">
        <v>15</v>
      </c>
    </row>
    <row r="1631" spans="1:7" ht="45">
      <c r="A1631" s="183" t="s">
        <v>5123</v>
      </c>
      <c r="B1631" s="182" t="s">
        <v>5122</v>
      </c>
      <c r="C1631" s="179" t="s">
        <v>112</v>
      </c>
      <c r="D1631" s="181">
        <v>20.32</v>
      </c>
      <c r="E1631" s="181">
        <v>12.34</v>
      </c>
      <c r="F1631" s="181">
        <v>32.659999999999997</v>
      </c>
      <c r="G1631" s="172">
        <v>15</v>
      </c>
    </row>
    <row r="1632" spans="1:7" ht="30">
      <c r="A1632" s="183" t="s">
        <v>5121</v>
      </c>
      <c r="B1632" s="182" t="s">
        <v>5120</v>
      </c>
      <c r="C1632" s="179" t="s">
        <v>112</v>
      </c>
      <c r="D1632" s="181">
        <v>79.989999999999995</v>
      </c>
      <c r="E1632" s="181"/>
      <c r="F1632" s="181">
        <v>79.989999999999995</v>
      </c>
      <c r="G1632" s="172">
        <v>15</v>
      </c>
    </row>
    <row r="1633" spans="1:7">
      <c r="A1633" s="183" t="s">
        <v>5119</v>
      </c>
      <c r="B1633" s="182" t="s">
        <v>5118</v>
      </c>
      <c r="C1633" s="179" t="s">
        <v>112</v>
      </c>
      <c r="D1633" s="181">
        <v>19.75</v>
      </c>
      <c r="E1633" s="181">
        <v>39.08</v>
      </c>
      <c r="F1633" s="181">
        <v>58.83</v>
      </c>
      <c r="G1633" s="172">
        <v>15</v>
      </c>
    </row>
    <row r="1634" spans="1:7" ht="30">
      <c r="A1634" s="183" t="s">
        <v>5117</v>
      </c>
      <c r="B1634" s="182" t="s">
        <v>5116</v>
      </c>
      <c r="C1634" s="179" t="s">
        <v>112</v>
      </c>
      <c r="D1634" s="181">
        <v>1397.54</v>
      </c>
      <c r="E1634" s="181"/>
      <c r="F1634" s="181">
        <v>1397.54</v>
      </c>
      <c r="G1634" s="172">
        <v>15</v>
      </c>
    </row>
    <row r="1635" spans="1:7" ht="30">
      <c r="A1635" s="183" t="s">
        <v>5115</v>
      </c>
      <c r="B1635" s="182" t="s">
        <v>5114</v>
      </c>
      <c r="C1635" s="179" t="s">
        <v>112</v>
      </c>
      <c r="D1635" s="181">
        <v>72.09</v>
      </c>
      <c r="E1635" s="181">
        <v>33.5</v>
      </c>
      <c r="F1635" s="181">
        <v>105.59</v>
      </c>
      <c r="G1635" s="172">
        <v>15</v>
      </c>
    </row>
    <row r="1636" spans="1:7" ht="45">
      <c r="A1636" s="183" t="s">
        <v>5113</v>
      </c>
      <c r="B1636" s="182" t="s">
        <v>5112</v>
      </c>
      <c r="C1636" s="179" t="s">
        <v>112</v>
      </c>
      <c r="D1636" s="181">
        <v>704.91</v>
      </c>
      <c r="E1636" s="181"/>
      <c r="F1636" s="181">
        <v>704.91</v>
      </c>
      <c r="G1636" s="172">
        <v>15</v>
      </c>
    </row>
    <row r="1637" spans="1:7">
      <c r="A1637" s="183" t="s">
        <v>5111</v>
      </c>
      <c r="B1637" s="182" t="s">
        <v>5110</v>
      </c>
      <c r="C1637" s="179"/>
      <c r="D1637" s="181"/>
      <c r="E1637" s="181"/>
      <c r="F1637" s="181"/>
    </row>
    <row r="1638" spans="1:7">
      <c r="A1638" s="183" t="s">
        <v>5109</v>
      </c>
      <c r="B1638" s="182" t="s">
        <v>5108</v>
      </c>
      <c r="C1638" s="179" t="s">
        <v>118</v>
      </c>
      <c r="D1638" s="181">
        <v>1.44</v>
      </c>
      <c r="E1638" s="181">
        <v>8.2799999999999994</v>
      </c>
      <c r="F1638" s="181">
        <v>9.7200000000000006</v>
      </c>
      <c r="G1638" s="172">
        <v>15</v>
      </c>
    </row>
    <row r="1639" spans="1:7">
      <c r="A1639" s="183" t="s">
        <v>5107</v>
      </c>
      <c r="B1639" s="182" t="s">
        <v>5106</v>
      </c>
      <c r="C1639" s="179" t="s">
        <v>118</v>
      </c>
      <c r="D1639" s="181">
        <v>64.91</v>
      </c>
      <c r="E1639" s="181">
        <v>8.2799999999999994</v>
      </c>
      <c r="F1639" s="181">
        <v>73.19</v>
      </c>
      <c r="G1639" s="172">
        <v>15</v>
      </c>
    </row>
    <row r="1640" spans="1:7" ht="30">
      <c r="A1640" s="183" t="s">
        <v>5105</v>
      </c>
      <c r="B1640" s="182" t="s">
        <v>5104</v>
      </c>
      <c r="C1640" s="179" t="s">
        <v>118</v>
      </c>
      <c r="D1640" s="181">
        <v>8.39</v>
      </c>
      <c r="E1640" s="181">
        <v>3.46</v>
      </c>
      <c r="F1640" s="181">
        <v>11.85</v>
      </c>
      <c r="G1640" s="172">
        <v>15</v>
      </c>
    </row>
    <row r="1641" spans="1:7">
      <c r="A1641" s="183" t="s">
        <v>5103</v>
      </c>
      <c r="B1641" s="182" t="s">
        <v>5102</v>
      </c>
      <c r="C1641" s="179" t="s">
        <v>5097</v>
      </c>
      <c r="D1641" s="181">
        <v>0.15</v>
      </c>
      <c r="E1641" s="181">
        <v>7.0000000000000007E-2</v>
      </c>
      <c r="F1641" s="181">
        <v>0.22</v>
      </c>
      <c r="G1641" s="172">
        <v>15</v>
      </c>
    </row>
    <row r="1642" spans="1:7">
      <c r="A1642" s="183" t="s">
        <v>5101</v>
      </c>
      <c r="B1642" s="182" t="s">
        <v>5100</v>
      </c>
      <c r="C1642" s="179" t="s">
        <v>118</v>
      </c>
      <c r="D1642" s="181">
        <v>6.75</v>
      </c>
      <c r="E1642" s="181">
        <v>5.53</v>
      </c>
      <c r="F1642" s="181">
        <v>12.28</v>
      </c>
      <c r="G1642" s="172">
        <v>15</v>
      </c>
    </row>
    <row r="1643" spans="1:7">
      <c r="A1643" s="183" t="s">
        <v>5099</v>
      </c>
      <c r="B1643" s="182" t="s">
        <v>5098</v>
      </c>
      <c r="C1643" s="179" t="s">
        <v>5097</v>
      </c>
      <c r="D1643" s="181">
        <v>0.16</v>
      </c>
      <c r="E1643" s="181">
        <v>0.14000000000000001</v>
      </c>
      <c r="F1643" s="181">
        <v>0.3</v>
      </c>
      <c r="G1643" s="172">
        <v>15</v>
      </c>
    </row>
    <row r="1644" spans="1:7" ht="30">
      <c r="A1644" s="183" t="s">
        <v>5096</v>
      </c>
      <c r="B1644" s="182" t="s">
        <v>5095</v>
      </c>
      <c r="C1644" s="179" t="s">
        <v>118</v>
      </c>
      <c r="D1644" s="181">
        <v>9.1</v>
      </c>
      <c r="E1644" s="181">
        <v>0.1</v>
      </c>
      <c r="F1644" s="181">
        <v>9.1999999999999993</v>
      </c>
      <c r="G1644" s="172">
        <v>15</v>
      </c>
    </row>
    <row r="1645" spans="1:7" ht="45">
      <c r="A1645" s="183" t="s">
        <v>5094</v>
      </c>
      <c r="B1645" s="182" t="s">
        <v>5093</v>
      </c>
      <c r="C1645" s="179" t="s">
        <v>118</v>
      </c>
      <c r="D1645" s="181">
        <v>243.96</v>
      </c>
      <c r="E1645" s="181">
        <v>5.03</v>
      </c>
      <c r="F1645" s="181">
        <v>248.99</v>
      </c>
      <c r="G1645" s="172">
        <v>15</v>
      </c>
    </row>
    <row r="1646" spans="1:7" ht="45">
      <c r="A1646" s="183" t="s">
        <v>5092</v>
      </c>
      <c r="B1646" s="182" t="s">
        <v>5091</v>
      </c>
      <c r="C1646" s="179" t="s">
        <v>118</v>
      </c>
      <c r="D1646" s="181">
        <v>289.67</v>
      </c>
      <c r="E1646" s="181">
        <v>5.03</v>
      </c>
      <c r="F1646" s="181">
        <v>294.7</v>
      </c>
      <c r="G1646" s="172">
        <v>15</v>
      </c>
    </row>
    <row r="1647" spans="1:7" ht="45">
      <c r="A1647" s="183" t="s">
        <v>5090</v>
      </c>
      <c r="B1647" s="182" t="s">
        <v>5089</v>
      </c>
      <c r="C1647" s="179" t="s">
        <v>118</v>
      </c>
      <c r="D1647" s="181">
        <v>114.26</v>
      </c>
      <c r="E1647" s="181">
        <v>5.03</v>
      </c>
      <c r="F1647" s="181">
        <v>119.29</v>
      </c>
      <c r="G1647" s="172">
        <v>15</v>
      </c>
    </row>
    <row r="1648" spans="1:7" ht="45">
      <c r="A1648" s="183" t="s">
        <v>5088</v>
      </c>
      <c r="B1648" s="182" t="s">
        <v>5087</v>
      </c>
      <c r="C1648" s="179" t="s">
        <v>118</v>
      </c>
      <c r="D1648" s="181">
        <v>108</v>
      </c>
      <c r="E1648" s="181">
        <v>5.03</v>
      </c>
      <c r="F1648" s="181">
        <v>113.03</v>
      </c>
      <c r="G1648" s="172">
        <v>15</v>
      </c>
    </row>
    <row r="1649" spans="1:7">
      <c r="A1649" s="183" t="s">
        <v>5086</v>
      </c>
      <c r="B1649" s="182" t="s">
        <v>5085</v>
      </c>
      <c r="C1649" s="179"/>
      <c r="D1649" s="181"/>
      <c r="E1649" s="181"/>
      <c r="F1649" s="181"/>
    </row>
    <row r="1650" spans="1:7" ht="30">
      <c r="A1650" s="183" t="s">
        <v>5084</v>
      </c>
      <c r="B1650" s="182" t="s">
        <v>5083</v>
      </c>
      <c r="C1650" s="179" t="s">
        <v>112</v>
      </c>
      <c r="D1650" s="181">
        <v>7.62</v>
      </c>
      <c r="E1650" s="181">
        <v>3.41</v>
      </c>
      <c r="F1650" s="181">
        <v>11.03</v>
      </c>
      <c r="G1650" s="172">
        <v>15</v>
      </c>
    </row>
    <row r="1651" spans="1:7" ht="30">
      <c r="A1651" s="183" t="s">
        <v>5082</v>
      </c>
      <c r="B1651" s="182" t="s">
        <v>5081</v>
      </c>
      <c r="C1651" s="179" t="s">
        <v>112</v>
      </c>
      <c r="D1651" s="181">
        <v>24.6</v>
      </c>
      <c r="E1651" s="181">
        <v>3.41</v>
      </c>
      <c r="F1651" s="181">
        <v>28.01</v>
      </c>
      <c r="G1651" s="172">
        <v>15</v>
      </c>
    </row>
    <row r="1652" spans="1:7" ht="30">
      <c r="A1652" s="183" t="s">
        <v>5080</v>
      </c>
      <c r="B1652" s="182" t="s">
        <v>5079</v>
      </c>
      <c r="C1652" s="179" t="s">
        <v>118</v>
      </c>
      <c r="D1652" s="181">
        <v>45.36</v>
      </c>
      <c r="E1652" s="181">
        <v>23.39</v>
      </c>
      <c r="F1652" s="181">
        <v>68.75</v>
      </c>
      <c r="G1652" s="172">
        <v>15</v>
      </c>
    </row>
    <row r="1653" spans="1:7" ht="30">
      <c r="A1653" s="183" t="s">
        <v>5078</v>
      </c>
      <c r="B1653" s="182" t="s">
        <v>5077</v>
      </c>
      <c r="C1653" s="179" t="s">
        <v>118</v>
      </c>
      <c r="D1653" s="181">
        <v>92.42</v>
      </c>
      <c r="E1653" s="181">
        <v>23.39</v>
      </c>
      <c r="F1653" s="181">
        <v>115.81</v>
      </c>
      <c r="G1653" s="172">
        <v>15</v>
      </c>
    </row>
    <row r="1654" spans="1:7" ht="30">
      <c r="A1654" s="183" t="s">
        <v>5076</v>
      </c>
      <c r="B1654" s="182" t="s">
        <v>5075</v>
      </c>
      <c r="C1654" s="179" t="s">
        <v>118</v>
      </c>
      <c r="D1654" s="181">
        <v>131.19</v>
      </c>
      <c r="E1654" s="181"/>
      <c r="F1654" s="181">
        <v>131.19</v>
      </c>
      <c r="G1654" s="172">
        <v>15</v>
      </c>
    </row>
    <row r="1655" spans="1:7" ht="30">
      <c r="A1655" s="183" t="s">
        <v>5074</v>
      </c>
      <c r="B1655" s="182" t="s">
        <v>5073</v>
      </c>
      <c r="C1655" s="179" t="s">
        <v>118</v>
      </c>
      <c r="D1655" s="181">
        <v>399.7</v>
      </c>
      <c r="E1655" s="181"/>
      <c r="F1655" s="181">
        <v>399.7</v>
      </c>
      <c r="G1655" s="172">
        <v>15</v>
      </c>
    </row>
    <row r="1656" spans="1:7" ht="30">
      <c r="A1656" s="183" t="s">
        <v>5072</v>
      </c>
      <c r="B1656" s="182" t="s">
        <v>5071</v>
      </c>
      <c r="C1656" s="179" t="s">
        <v>118</v>
      </c>
      <c r="D1656" s="181">
        <v>901.93</v>
      </c>
      <c r="E1656" s="181">
        <v>11.36</v>
      </c>
      <c r="F1656" s="181">
        <v>913.29</v>
      </c>
      <c r="G1656" s="172">
        <v>15</v>
      </c>
    </row>
    <row r="1657" spans="1:7" ht="30">
      <c r="A1657" s="183" t="s">
        <v>5070</v>
      </c>
      <c r="B1657" s="182" t="s">
        <v>5069</v>
      </c>
      <c r="C1657" s="179" t="s">
        <v>118</v>
      </c>
      <c r="D1657" s="181">
        <v>1215.8399999999999</v>
      </c>
      <c r="E1657" s="181">
        <v>11.36</v>
      </c>
      <c r="F1657" s="181">
        <v>1227.2</v>
      </c>
      <c r="G1657" s="172">
        <v>15</v>
      </c>
    </row>
    <row r="1658" spans="1:7">
      <c r="A1658" s="183" t="s">
        <v>5068</v>
      </c>
      <c r="B1658" s="182" t="s">
        <v>5067</v>
      </c>
      <c r="C1658" s="179" t="s">
        <v>118</v>
      </c>
      <c r="D1658" s="181">
        <v>173.94</v>
      </c>
      <c r="E1658" s="181"/>
      <c r="F1658" s="181">
        <v>173.94</v>
      </c>
      <c r="G1658" s="172">
        <v>15</v>
      </c>
    </row>
    <row r="1659" spans="1:7">
      <c r="A1659" s="183" t="s">
        <v>5066</v>
      </c>
      <c r="B1659" s="182" t="s">
        <v>5065</v>
      </c>
      <c r="C1659" s="179"/>
      <c r="D1659" s="181"/>
      <c r="E1659" s="181"/>
      <c r="F1659" s="181"/>
    </row>
    <row r="1660" spans="1:7">
      <c r="A1660" s="183" t="s">
        <v>5064</v>
      </c>
      <c r="B1660" s="182" t="s">
        <v>5063</v>
      </c>
      <c r="C1660" s="179" t="s">
        <v>106</v>
      </c>
      <c r="D1660" s="181">
        <v>9.4700000000000006</v>
      </c>
      <c r="E1660" s="181">
        <v>15.1</v>
      </c>
      <c r="F1660" s="181">
        <v>24.57</v>
      </c>
      <c r="G1660" s="172">
        <v>15</v>
      </c>
    </row>
    <row r="1661" spans="1:7">
      <c r="A1661" s="183" t="s">
        <v>5062</v>
      </c>
      <c r="B1661" s="182" t="s">
        <v>5061</v>
      </c>
      <c r="C1661" s="179" t="s">
        <v>206</v>
      </c>
      <c r="D1661" s="181">
        <v>203.26</v>
      </c>
      <c r="E1661" s="181">
        <v>10.07</v>
      </c>
      <c r="F1661" s="181">
        <v>213.33</v>
      </c>
      <c r="G1661" s="172">
        <v>15</v>
      </c>
    </row>
    <row r="1662" spans="1:7">
      <c r="A1662" s="183" t="s">
        <v>5060</v>
      </c>
      <c r="B1662" s="182" t="s">
        <v>5059</v>
      </c>
      <c r="C1662" s="179"/>
      <c r="D1662" s="181"/>
      <c r="E1662" s="181"/>
      <c r="F1662" s="181"/>
    </row>
    <row r="1663" spans="1:7" ht="30">
      <c r="A1663" s="183" t="s">
        <v>5058</v>
      </c>
      <c r="B1663" s="182" t="s">
        <v>5057</v>
      </c>
      <c r="C1663" s="179" t="s">
        <v>118</v>
      </c>
      <c r="D1663" s="181">
        <v>4.72</v>
      </c>
      <c r="E1663" s="181">
        <v>3.07</v>
      </c>
      <c r="F1663" s="181">
        <v>7.79</v>
      </c>
      <c r="G1663" s="172">
        <v>15</v>
      </c>
    </row>
    <row r="1664" spans="1:7" ht="30">
      <c r="A1664" s="183" t="s">
        <v>5056</v>
      </c>
      <c r="B1664" s="182" t="s">
        <v>5055</v>
      </c>
      <c r="C1664" s="179" t="s">
        <v>118</v>
      </c>
      <c r="D1664" s="181">
        <v>9.4499999999999993</v>
      </c>
      <c r="E1664" s="181">
        <v>6.13</v>
      </c>
      <c r="F1664" s="181">
        <v>15.58</v>
      </c>
      <c r="G1664" s="172">
        <v>15</v>
      </c>
    </row>
    <row r="1665" spans="1:7" ht="30">
      <c r="A1665" s="183" t="s">
        <v>5054</v>
      </c>
      <c r="B1665" s="182" t="s">
        <v>5053</v>
      </c>
      <c r="C1665" s="179" t="s">
        <v>118</v>
      </c>
      <c r="D1665" s="181">
        <v>14.19</v>
      </c>
      <c r="E1665" s="181">
        <v>9.1999999999999993</v>
      </c>
      <c r="F1665" s="181">
        <v>23.39</v>
      </c>
      <c r="G1665" s="172">
        <v>15</v>
      </c>
    </row>
    <row r="1666" spans="1:7" ht="30">
      <c r="A1666" s="183" t="s">
        <v>5052</v>
      </c>
      <c r="B1666" s="182" t="s">
        <v>5051</v>
      </c>
      <c r="C1666" s="179" t="s">
        <v>118</v>
      </c>
      <c r="D1666" s="181">
        <v>18.93</v>
      </c>
      <c r="E1666" s="181">
        <v>12.27</v>
      </c>
      <c r="F1666" s="181">
        <v>31.2</v>
      </c>
      <c r="G1666" s="172">
        <v>15</v>
      </c>
    </row>
    <row r="1667" spans="1:7" ht="30">
      <c r="A1667" s="183" t="s">
        <v>5050</v>
      </c>
      <c r="B1667" s="182" t="s">
        <v>5049</v>
      </c>
      <c r="C1667" s="179" t="s">
        <v>118</v>
      </c>
      <c r="D1667" s="181">
        <v>28.41</v>
      </c>
      <c r="E1667" s="181">
        <v>18.41</v>
      </c>
      <c r="F1667" s="181">
        <v>46.82</v>
      </c>
      <c r="G1667" s="172">
        <v>15</v>
      </c>
    </row>
    <row r="1668" spans="1:7" ht="30">
      <c r="A1668" s="183" t="s">
        <v>5048</v>
      </c>
      <c r="B1668" s="182" t="s">
        <v>5047</v>
      </c>
      <c r="C1668" s="179" t="s">
        <v>118</v>
      </c>
      <c r="D1668" s="181">
        <v>29.21</v>
      </c>
      <c r="E1668" s="181">
        <v>1.89</v>
      </c>
      <c r="F1668" s="181">
        <v>31.1</v>
      </c>
      <c r="G1668" s="172">
        <v>15</v>
      </c>
    </row>
    <row r="1669" spans="1:7" ht="30">
      <c r="A1669" s="183" t="s">
        <v>5046</v>
      </c>
      <c r="B1669" s="182" t="s">
        <v>5045</v>
      </c>
      <c r="C1669" s="179" t="s">
        <v>118</v>
      </c>
      <c r="D1669" s="181">
        <v>51.93</v>
      </c>
      <c r="E1669" s="181">
        <v>2.65</v>
      </c>
      <c r="F1669" s="181">
        <v>54.58</v>
      </c>
      <c r="G1669" s="172">
        <v>15</v>
      </c>
    </row>
    <row r="1670" spans="1:7" ht="30">
      <c r="A1670" s="183" t="s">
        <v>5044</v>
      </c>
      <c r="B1670" s="182" t="s">
        <v>5043</v>
      </c>
      <c r="C1670" s="179" t="s">
        <v>118</v>
      </c>
      <c r="D1670" s="181">
        <v>73.819999999999993</v>
      </c>
      <c r="E1670" s="181">
        <v>3.41</v>
      </c>
      <c r="F1670" s="181">
        <v>77.23</v>
      </c>
      <c r="G1670" s="172">
        <v>15</v>
      </c>
    </row>
    <row r="1671" spans="1:7">
      <c r="A1671" s="183" t="s">
        <v>5042</v>
      </c>
      <c r="B1671" s="182" t="s">
        <v>5041</v>
      </c>
      <c r="C1671" s="179"/>
      <c r="D1671" s="181"/>
      <c r="E1671" s="181"/>
      <c r="F1671" s="181"/>
    </row>
    <row r="1672" spans="1:7">
      <c r="A1672" s="183" t="s">
        <v>5040</v>
      </c>
      <c r="B1672" s="182" t="s">
        <v>5039</v>
      </c>
      <c r="C1672" s="179" t="s">
        <v>112</v>
      </c>
      <c r="D1672" s="181">
        <v>33.76</v>
      </c>
      <c r="E1672" s="181">
        <v>12.84</v>
      </c>
      <c r="F1672" s="181">
        <v>46.6</v>
      </c>
      <c r="G1672" s="172">
        <v>15</v>
      </c>
    </row>
    <row r="1673" spans="1:7" ht="30">
      <c r="A1673" s="183" t="s">
        <v>5038</v>
      </c>
      <c r="B1673" s="182" t="s">
        <v>5037</v>
      </c>
      <c r="C1673" s="179" t="s">
        <v>118</v>
      </c>
      <c r="D1673" s="181">
        <v>1.83</v>
      </c>
      <c r="E1673" s="181">
        <v>12.84</v>
      </c>
      <c r="F1673" s="181">
        <v>14.67</v>
      </c>
      <c r="G1673" s="172">
        <v>15</v>
      </c>
    </row>
    <row r="1674" spans="1:7" ht="30">
      <c r="A1674" s="183" t="s">
        <v>5036</v>
      </c>
      <c r="B1674" s="182" t="s">
        <v>5035</v>
      </c>
      <c r="C1674" s="179" t="s">
        <v>118</v>
      </c>
      <c r="D1674" s="181">
        <v>2.64</v>
      </c>
      <c r="E1674" s="181">
        <v>12.84</v>
      </c>
      <c r="F1674" s="181">
        <v>15.48</v>
      </c>
      <c r="G1674" s="172">
        <v>15</v>
      </c>
    </row>
    <row r="1675" spans="1:7" ht="30">
      <c r="A1675" s="183" t="s">
        <v>5034</v>
      </c>
      <c r="B1675" s="182" t="s">
        <v>5033</v>
      </c>
      <c r="C1675" s="179" t="s">
        <v>118</v>
      </c>
      <c r="D1675" s="181">
        <v>3.15</v>
      </c>
      <c r="E1675" s="181">
        <v>12.84</v>
      </c>
      <c r="F1675" s="181">
        <v>15.99</v>
      </c>
      <c r="G1675" s="172">
        <v>15</v>
      </c>
    </row>
    <row r="1676" spans="1:7" ht="30">
      <c r="A1676" s="183" t="s">
        <v>5032</v>
      </c>
      <c r="B1676" s="182" t="s">
        <v>5031</v>
      </c>
      <c r="C1676" s="179" t="s">
        <v>118</v>
      </c>
      <c r="D1676" s="181">
        <v>4.12</v>
      </c>
      <c r="E1676" s="181">
        <v>12.84</v>
      </c>
      <c r="F1676" s="181">
        <v>16.96</v>
      </c>
      <c r="G1676" s="172">
        <v>15</v>
      </c>
    </row>
    <row r="1677" spans="1:7" ht="30">
      <c r="A1677" s="183" t="s">
        <v>5030</v>
      </c>
      <c r="B1677" s="182" t="s">
        <v>5029</v>
      </c>
      <c r="C1677" s="179" t="s">
        <v>118</v>
      </c>
      <c r="D1677" s="181">
        <v>5.0199999999999996</v>
      </c>
      <c r="E1677" s="181">
        <v>12.84</v>
      </c>
      <c r="F1677" s="181">
        <v>17.86</v>
      </c>
      <c r="G1677" s="172">
        <v>15</v>
      </c>
    </row>
    <row r="1678" spans="1:7" ht="30">
      <c r="A1678" s="183" t="s">
        <v>5028</v>
      </c>
      <c r="B1678" s="182" t="s">
        <v>5027</v>
      </c>
      <c r="C1678" s="179" t="s">
        <v>118</v>
      </c>
      <c r="D1678" s="181">
        <v>9.77</v>
      </c>
      <c r="E1678" s="181">
        <v>12.84</v>
      </c>
      <c r="F1678" s="181">
        <v>22.61</v>
      </c>
      <c r="G1678" s="172">
        <v>15</v>
      </c>
    </row>
    <row r="1679" spans="1:7" ht="30">
      <c r="A1679" s="183" t="s">
        <v>5026</v>
      </c>
      <c r="B1679" s="182" t="s">
        <v>5025</v>
      </c>
      <c r="C1679" s="179" t="s">
        <v>118</v>
      </c>
      <c r="D1679" s="181">
        <v>7.13</v>
      </c>
      <c r="E1679" s="181">
        <v>12.84</v>
      </c>
      <c r="F1679" s="181">
        <v>19.97</v>
      </c>
      <c r="G1679" s="172">
        <v>15</v>
      </c>
    </row>
    <row r="1680" spans="1:7" ht="30">
      <c r="A1680" s="183" t="s">
        <v>5024</v>
      </c>
      <c r="B1680" s="182" t="s">
        <v>5023</v>
      </c>
      <c r="C1680" s="179" t="s">
        <v>118</v>
      </c>
      <c r="D1680" s="181">
        <v>8.02</v>
      </c>
      <c r="E1680" s="181">
        <v>12.84</v>
      </c>
      <c r="F1680" s="181">
        <v>20.86</v>
      </c>
      <c r="G1680" s="172">
        <v>15</v>
      </c>
    </row>
    <row r="1681" spans="1:7" ht="30">
      <c r="A1681" s="183" t="s">
        <v>5022</v>
      </c>
      <c r="B1681" s="182" t="s">
        <v>5021</v>
      </c>
      <c r="C1681" s="179" t="s">
        <v>118</v>
      </c>
      <c r="D1681" s="181">
        <v>8.52</v>
      </c>
      <c r="E1681" s="181">
        <v>12.84</v>
      </c>
      <c r="F1681" s="181">
        <v>21.36</v>
      </c>
      <c r="G1681" s="172">
        <v>15</v>
      </c>
    </row>
    <row r="1682" spans="1:7" ht="30">
      <c r="A1682" s="183" t="s">
        <v>5020</v>
      </c>
      <c r="B1682" s="182" t="s">
        <v>5019</v>
      </c>
      <c r="C1682" s="179" t="s">
        <v>118</v>
      </c>
      <c r="D1682" s="181">
        <v>9.83</v>
      </c>
      <c r="E1682" s="181">
        <v>12.84</v>
      </c>
      <c r="F1682" s="181">
        <v>22.67</v>
      </c>
      <c r="G1682" s="172">
        <v>15</v>
      </c>
    </row>
    <row r="1683" spans="1:7" ht="30">
      <c r="A1683" s="183" t="s">
        <v>5018</v>
      </c>
      <c r="B1683" s="182" t="s">
        <v>5017</v>
      </c>
      <c r="C1683" s="179" t="s">
        <v>118</v>
      </c>
      <c r="D1683" s="181">
        <v>20.54</v>
      </c>
      <c r="E1683" s="181">
        <v>12.84</v>
      </c>
      <c r="F1683" s="181">
        <v>33.380000000000003</v>
      </c>
      <c r="G1683" s="172">
        <v>15</v>
      </c>
    </row>
    <row r="1684" spans="1:7" ht="30">
      <c r="A1684" s="183" t="s">
        <v>5016</v>
      </c>
      <c r="B1684" s="182" t="s">
        <v>5015</v>
      </c>
      <c r="C1684" s="179" t="s">
        <v>118</v>
      </c>
      <c r="D1684" s="181">
        <v>24.57</v>
      </c>
      <c r="E1684" s="181">
        <v>12.84</v>
      </c>
      <c r="F1684" s="181">
        <v>37.409999999999997</v>
      </c>
      <c r="G1684" s="172">
        <v>15</v>
      </c>
    </row>
    <row r="1685" spans="1:7" ht="30">
      <c r="A1685" s="183" t="s">
        <v>5014</v>
      </c>
      <c r="B1685" s="182" t="s">
        <v>5013</v>
      </c>
      <c r="C1685" s="179" t="s">
        <v>118</v>
      </c>
      <c r="D1685" s="181">
        <v>26.12</v>
      </c>
      <c r="E1685" s="181">
        <v>12.84</v>
      </c>
      <c r="F1685" s="181">
        <v>38.96</v>
      </c>
      <c r="G1685" s="172">
        <v>15</v>
      </c>
    </row>
    <row r="1686" spans="1:7" ht="30">
      <c r="A1686" s="183" t="s">
        <v>5012</v>
      </c>
      <c r="B1686" s="182" t="s">
        <v>5011</v>
      </c>
      <c r="C1686" s="179" t="s">
        <v>118</v>
      </c>
      <c r="D1686" s="181">
        <v>33.31</v>
      </c>
      <c r="E1686" s="181">
        <v>12.84</v>
      </c>
      <c r="F1686" s="181">
        <v>46.15</v>
      </c>
      <c r="G1686" s="172">
        <v>15</v>
      </c>
    </row>
    <row r="1687" spans="1:7" ht="30">
      <c r="A1687" s="183" t="s">
        <v>5010</v>
      </c>
      <c r="B1687" s="182" t="s">
        <v>5009</v>
      </c>
      <c r="C1687" s="179" t="s">
        <v>118</v>
      </c>
      <c r="D1687" s="181">
        <v>34.11</v>
      </c>
      <c r="E1687" s="181">
        <v>12.84</v>
      </c>
      <c r="F1687" s="181">
        <v>46.95</v>
      </c>
      <c r="G1687" s="172">
        <v>15</v>
      </c>
    </row>
    <row r="1688" spans="1:7" ht="30">
      <c r="A1688" s="183" t="s">
        <v>5008</v>
      </c>
      <c r="B1688" s="182" t="s">
        <v>5007</v>
      </c>
      <c r="C1688" s="179" t="s">
        <v>118</v>
      </c>
      <c r="D1688" s="181">
        <v>43.98</v>
      </c>
      <c r="E1688" s="181">
        <v>12.84</v>
      </c>
      <c r="F1688" s="181">
        <v>56.82</v>
      </c>
      <c r="G1688" s="172">
        <v>15</v>
      </c>
    </row>
    <row r="1689" spans="1:7" ht="30">
      <c r="A1689" s="183" t="s">
        <v>5006</v>
      </c>
      <c r="B1689" s="182" t="s">
        <v>5005</v>
      </c>
      <c r="C1689" s="179" t="s">
        <v>118</v>
      </c>
      <c r="D1689" s="181">
        <v>57.66</v>
      </c>
      <c r="E1689" s="181">
        <v>12.84</v>
      </c>
      <c r="F1689" s="181">
        <v>70.5</v>
      </c>
      <c r="G1689" s="172">
        <v>15</v>
      </c>
    </row>
    <row r="1690" spans="1:7" ht="30">
      <c r="A1690" s="183" t="s">
        <v>5004</v>
      </c>
      <c r="B1690" s="182" t="s">
        <v>5003</v>
      </c>
      <c r="C1690" s="179" t="s">
        <v>118</v>
      </c>
      <c r="D1690" s="181">
        <v>59.98</v>
      </c>
      <c r="E1690" s="181">
        <v>12.84</v>
      </c>
      <c r="F1690" s="181">
        <v>72.819999999999993</v>
      </c>
      <c r="G1690" s="172">
        <v>15</v>
      </c>
    </row>
    <row r="1691" spans="1:7" ht="30">
      <c r="A1691" s="183" t="s">
        <v>5002</v>
      </c>
      <c r="B1691" s="182" t="s">
        <v>5001</v>
      </c>
      <c r="C1691" s="179" t="s">
        <v>118</v>
      </c>
      <c r="D1691" s="181">
        <v>105.14</v>
      </c>
      <c r="E1691" s="181">
        <v>12.84</v>
      </c>
      <c r="F1691" s="181">
        <v>117.98</v>
      </c>
      <c r="G1691" s="172">
        <v>15</v>
      </c>
    </row>
    <row r="1692" spans="1:7" ht="30">
      <c r="A1692" s="183" t="s">
        <v>5000</v>
      </c>
      <c r="B1692" s="182" t="s">
        <v>4999</v>
      </c>
      <c r="C1692" s="179" t="s">
        <v>118</v>
      </c>
      <c r="D1692" s="181">
        <v>118.64</v>
      </c>
      <c r="E1692" s="181">
        <v>12.84</v>
      </c>
      <c r="F1692" s="181">
        <v>131.47999999999999</v>
      </c>
      <c r="G1692" s="172">
        <v>15</v>
      </c>
    </row>
    <row r="1693" spans="1:7" ht="30">
      <c r="A1693" s="183" t="s">
        <v>4998</v>
      </c>
      <c r="B1693" s="182" t="s">
        <v>4997</v>
      </c>
      <c r="C1693" s="179" t="s">
        <v>118</v>
      </c>
      <c r="D1693" s="181">
        <v>149.74</v>
      </c>
      <c r="E1693" s="181">
        <v>12.84</v>
      </c>
      <c r="F1693" s="181">
        <v>162.58000000000001</v>
      </c>
      <c r="G1693" s="172">
        <v>15</v>
      </c>
    </row>
    <row r="1694" spans="1:7" ht="30">
      <c r="A1694" s="183" t="s">
        <v>4996</v>
      </c>
      <c r="B1694" s="182" t="s">
        <v>4995</v>
      </c>
      <c r="C1694" s="179" t="s">
        <v>112</v>
      </c>
      <c r="D1694" s="181">
        <v>192.14</v>
      </c>
      <c r="E1694" s="181">
        <v>23.57</v>
      </c>
      <c r="F1694" s="181">
        <v>215.71</v>
      </c>
      <c r="G1694" s="172">
        <v>15</v>
      </c>
    </row>
    <row r="1695" spans="1:7" ht="30">
      <c r="A1695" s="183" t="s">
        <v>4994</v>
      </c>
      <c r="B1695" s="182" t="s">
        <v>4993</v>
      </c>
      <c r="C1695" s="179" t="s">
        <v>118</v>
      </c>
      <c r="D1695" s="181">
        <v>16.8</v>
      </c>
      <c r="E1695" s="181">
        <v>12.84</v>
      </c>
      <c r="F1695" s="181">
        <v>29.64</v>
      </c>
      <c r="G1695" s="172">
        <v>15</v>
      </c>
    </row>
    <row r="1696" spans="1:7" ht="30">
      <c r="A1696" s="183" t="s">
        <v>4992</v>
      </c>
      <c r="B1696" s="182" t="s">
        <v>4991</v>
      </c>
      <c r="C1696" s="179" t="s">
        <v>118</v>
      </c>
      <c r="D1696" s="181">
        <v>18.61</v>
      </c>
      <c r="E1696" s="181">
        <v>12.84</v>
      </c>
      <c r="F1696" s="181">
        <v>31.45</v>
      </c>
      <c r="G1696" s="172">
        <v>15</v>
      </c>
    </row>
    <row r="1697" spans="1:7">
      <c r="A1697" s="183" t="s">
        <v>4990</v>
      </c>
      <c r="B1697" s="182" t="s">
        <v>4989</v>
      </c>
      <c r="C1697" s="179"/>
      <c r="D1697" s="181"/>
      <c r="E1697" s="181"/>
      <c r="F1697" s="181"/>
    </row>
    <row r="1698" spans="1:7" ht="30">
      <c r="A1698" s="183" t="s">
        <v>4988</v>
      </c>
      <c r="B1698" s="182" t="s">
        <v>4987</v>
      </c>
      <c r="C1698" s="179" t="s">
        <v>112</v>
      </c>
      <c r="D1698" s="181">
        <v>66.94</v>
      </c>
      <c r="E1698" s="181">
        <v>21.92</v>
      </c>
      <c r="F1698" s="181">
        <v>88.86</v>
      </c>
      <c r="G1698" s="172">
        <v>15</v>
      </c>
    </row>
    <row r="1699" spans="1:7" ht="30">
      <c r="A1699" s="183" t="s">
        <v>4986</v>
      </c>
      <c r="B1699" s="182" t="s">
        <v>4985</v>
      </c>
      <c r="C1699" s="179" t="s">
        <v>112</v>
      </c>
      <c r="D1699" s="181">
        <v>75.11</v>
      </c>
      <c r="E1699" s="181">
        <v>21.92</v>
      </c>
      <c r="F1699" s="181">
        <v>97.03</v>
      </c>
      <c r="G1699" s="172">
        <v>15</v>
      </c>
    </row>
    <row r="1700" spans="1:7" ht="30">
      <c r="A1700" s="183" t="s">
        <v>4984</v>
      </c>
      <c r="B1700" s="182" t="s">
        <v>4983</v>
      </c>
      <c r="C1700" s="179" t="s">
        <v>112</v>
      </c>
      <c r="D1700" s="181">
        <v>130.47</v>
      </c>
      <c r="E1700" s="181">
        <v>27.59</v>
      </c>
      <c r="F1700" s="181">
        <v>158.06</v>
      </c>
      <c r="G1700" s="172">
        <v>15</v>
      </c>
    </row>
    <row r="1701" spans="1:7" ht="45">
      <c r="A1701" s="183" t="s">
        <v>4982</v>
      </c>
      <c r="B1701" s="182" t="s">
        <v>4981</v>
      </c>
      <c r="C1701" s="179" t="s">
        <v>112</v>
      </c>
      <c r="D1701" s="181">
        <v>138.18</v>
      </c>
      <c r="E1701" s="181">
        <v>27.59</v>
      </c>
      <c r="F1701" s="181">
        <v>165.77</v>
      </c>
      <c r="G1701" s="172">
        <v>15</v>
      </c>
    </row>
    <row r="1702" spans="1:7" ht="30">
      <c r="A1702" s="183" t="s">
        <v>4980</v>
      </c>
      <c r="B1702" s="182" t="s">
        <v>4979</v>
      </c>
      <c r="C1702" s="179" t="s">
        <v>112</v>
      </c>
      <c r="D1702" s="181">
        <v>163.83000000000001</v>
      </c>
      <c r="E1702" s="181"/>
      <c r="F1702" s="181">
        <v>163.83000000000001</v>
      </c>
      <c r="G1702" s="172">
        <v>15</v>
      </c>
    </row>
    <row r="1703" spans="1:7">
      <c r="A1703" s="183" t="s">
        <v>4978</v>
      </c>
      <c r="B1703" s="182" t="s">
        <v>4977</v>
      </c>
      <c r="C1703" s="179"/>
      <c r="D1703" s="181"/>
      <c r="E1703" s="181"/>
      <c r="F1703" s="181"/>
    </row>
    <row r="1704" spans="1:7" ht="30">
      <c r="A1704" s="183" t="s">
        <v>4976</v>
      </c>
      <c r="B1704" s="182" t="s">
        <v>4975</v>
      </c>
      <c r="C1704" s="179" t="s">
        <v>112</v>
      </c>
      <c r="D1704" s="181">
        <v>10.43</v>
      </c>
      <c r="E1704" s="181">
        <v>9.08</v>
      </c>
      <c r="F1704" s="181">
        <v>19.510000000000002</v>
      </c>
      <c r="G1704" s="172">
        <v>15</v>
      </c>
    </row>
    <row r="1705" spans="1:7" ht="30">
      <c r="A1705" s="183" t="s">
        <v>4974</v>
      </c>
      <c r="B1705" s="182" t="s">
        <v>4973</v>
      </c>
      <c r="C1705" s="179" t="s">
        <v>112</v>
      </c>
      <c r="D1705" s="181">
        <v>7.3</v>
      </c>
      <c r="E1705" s="181">
        <v>9.08</v>
      </c>
      <c r="F1705" s="181">
        <v>16.38</v>
      </c>
      <c r="G1705" s="172">
        <v>15</v>
      </c>
    </row>
    <row r="1706" spans="1:7" ht="30">
      <c r="A1706" s="183" t="s">
        <v>4972</v>
      </c>
      <c r="B1706" s="182" t="s">
        <v>4971</v>
      </c>
      <c r="C1706" s="179" t="s">
        <v>112</v>
      </c>
      <c r="D1706" s="181">
        <v>49.43</v>
      </c>
      <c r="E1706" s="181">
        <v>9.08</v>
      </c>
      <c r="F1706" s="181">
        <v>58.51</v>
      </c>
      <c r="G1706" s="172">
        <v>15</v>
      </c>
    </row>
    <row r="1707" spans="1:7" ht="30">
      <c r="A1707" s="183" t="s">
        <v>4970</v>
      </c>
      <c r="B1707" s="182" t="s">
        <v>4969</v>
      </c>
      <c r="C1707" s="179" t="s">
        <v>112</v>
      </c>
      <c r="D1707" s="181">
        <v>76.36</v>
      </c>
      <c r="E1707" s="181">
        <v>25.18</v>
      </c>
      <c r="F1707" s="181">
        <v>101.54</v>
      </c>
      <c r="G1707" s="172">
        <v>15</v>
      </c>
    </row>
    <row r="1708" spans="1:7" ht="30">
      <c r="A1708" s="183" t="s">
        <v>4968</v>
      </c>
      <c r="B1708" s="182" t="s">
        <v>4967</v>
      </c>
      <c r="C1708" s="179" t="s">
        <v>112</v>
      </c>
      <c r="D1708" s="181">
        <v>42.48</v>
      </c>
      <c r="E1708" s="181">
        <v>9.08</v>
      </c>
      <c r="F1708" s="181">
        <v>51.56</v>
      </c>
      <c r="G1708" s="172">
        <v>15</v>
      </c>
    </row>
    <row r="1709" spans="1:7" ht="30">
      <c r="A1709" s="183" t="s">
        <v>4966</v>
      </c>
      <c r="B1709" s="182" t="s">
        <v>4965</v>
      </c>
      <c r="C1709" s="179" t="s">
        <v>112</v>
      </c>
      <c r="D1709" s="181">
        <v>66.63</v>
      </c>
      <c r="E1709" s="181">
        <v>25.18</v>
      </c>
      <c r="F1709" s="181">
        <v>91.81</v>
      </c>
      <c r="G1709" s="172">
        <v>15</v>
      </c>
    </row>
    <row r="1710" spans="1:7" ht="45">
      <c r="A1710" s="183" t="s">
        <v>4964</v>
      </c>
      <c r="B1710" s="182" t="s">
        <v>4963</v>
      </c>
      <c r="C1710" s="179" t="s">
        <v>112</v>
      </c>
      <c r="D1710" s="181">
        <v>47.21</v>
      </c>
      <c r="E1710" s="181">
        <v>29.72</v>
      </c>
      <c r="F1710" s="181">
        <v>76.930000000000007</v>
      </c>
      <c r="G1710" s="172">
        <v>15</v>
      </c>
    </row>
    <row r="1711" spans="1:7">
      <c r="A1711" s="183" t="s">
        <v>4962</v>
      </c>
      <c r="B1711" s="182" t="s">
        <v>4961</v>
      </c>
      <c r="C1711" s="179"/>
      <c r="D1711" s="181"/>
      <c r="E1711" s="181"/>
      <c r="F1711" s="181"/>
    </row>
    <row r="1712" spans="1:7" ht="30">
      <c r="A1712" s="183" t="s">
        <v>4960</v>
      </c>
      <c r="B1712" s="182" t="s">
        <v>4959</v>
      </c>
      <c r="C1712" s="179" t="s">
        <v>111</v>
      </c>
      <c r="D1712" s="181">
        <v>484.52</v>
      </c>
      <c r="E1712" s="181">
        <v>392.94</v>
      </c>
      <c r="F1712" s="181">
        <v>877.46</v>
      </c>
      <c r="G1712" s="172">
        <v>15</v>
      </c>
    </row>
    <row r="1713" spans="1:7" ht="30">
      <c r="A1713" s="183" t="s">
        <v>4958</v>
      </c>
      <c r="B1713" s="182" t="s">
        <v>4957</v>
      </c>
      <c r="C1713" s="179" t="s">
        <v>111</v>
      </c>
      <c r="D1713" s="181">
        <v>518.82000000000005</v>
      </c>
      <c r="E1713" s="181">
        <v>45.43</v>
      </c>
      <c r="F1713" s="181">
        <v>564.25</v>
      </c>
      <c r="G1713" s="172">
        <v>15</v>
      </c>
    </row>
    <row r="1714" spans="1:7" ht="30">
      <c r="A1714" s="183" t="s">
        <v>4956</v>
      </c>
      <c r="B1714" s="182" t="s">
        <v>4955</v>
      </c>
      <c r="C1714" s="179" t="s">
        <v>112</v>
      </c>
      <c r="D1714" s="181">
        <v>5.82</v>
      </c>
      <c r="E1714" s="181">
        <v>9.57</v>
      </c>
      <c r="F1714" s="181">
        <v>15.39</v>
      </c>
      <c r="G1714" s="172">
        <v>15</v>
      </c>
    </row>
    <row r="1715" spans="1:7" ht="30">
      <c r="A1715" s="183" t="s">
        <v>4954</v>
      </c>
      <c r="B1715" s="182" t="s">
        <v>4953</v>
      </c>
      <c r="C1715" s="179" t="s">
        <v>112</v>
      </c>
      <c r="D1715" s="181">
        <v>18.8</v>
      </c>
      <c r="E1715" s="181">
        <v>19.16</v>
      </c>
      <c r="F1715" s="181">
        <v>37.96</v>
      </c>
      <c r="G1715" s="172">
        <v>15</v>
      </c>
    </row>
    <row r="1716" spans="1:7" ht="30">
      <c r="A1716" s="183" t="s">
        <v>4952</v>
      </c>
      <c r="B1716" s="182" t="s">
        <v>4951</v>
      </c>
      <c r="C1716" s="179" t="s">
        <v>112</v>
      </c>
      <c r="D1716" s="181">
        <v>58.87</v>
      </c>
      <c r="E1716" s="181">
        <v>9.57</v>
      </c>
      <c r="F1716" s="181">
        <v>68.44</v>
      </c>
      <c r="G1716" s="172">
        <v>15</v>
      </c>
    </row>
    <row r="1717" spans="1:7">
      <c r="A1717" s="183" t="s">
        <v>4950</v>
      </c>
      <c r="B1717" s="182" t="s">
        <v>4949</v>
      </c>
      <c r="C1717" s="179"/>
      <c r="D1717" s="181"/>
      <c r="E1717" s="181"/>
      <c r="F1717" s="181"/>
    </row>
    <row r="1718" spans="1:7">
      <c r="A1718" s="183" t="s">
        <v>4948</v>
      </c>
      <c r="B1718" s="182" t="s">
        <v>4947</v>
      </c>
      <c r="C1718" s="179" t="s">
        <v>111</v>
      </c>
      <c r="D1718" s="181"/>
      <c r="E1718" s="181">
        <v>90.84</v>
      </c>
      <c r="F1718" s="181">
        <v>90.84</v>
      </c>
      <c r="G1718" s="172">
        <v>15</v>
      </c>
    </row>
    <row r="1719" spans="1:7">
      <c r="A1719" s="183" t="s">
        <v>4946</v>
      </c>
      <c r="B1719" s="182" t="s">
        <v>4945</v>
      </c>
      <c r="C1719" s="179" t="s">
        <v>112</v>
      </c>
      <c r="D1719" s="181">
        <v>4.99</v>
      </c>
      <c r="E1719" s="181">
        <v>4.54</v>
      </c>
      <c r="F1719" s="181">
        <v>9.5299999999999994</v>
      </c>
      <c r="G1719" s="172">
        <v>15</v>
      </c>
    </row>
    <row r="1720" spans="1:7" ht="30">
      <c r="A1720" s="183" t="s">
        <v>4944</v>
      </c>
      <c r="B1720" s="182" t="s">
        <v>4943</v>
      </c>
      <c r="C1720" s="179" t="s">
        <v>112</v>
      </c>
      <c r="D1720" s="181">
        <v>6.2</v>
      </c>
      <c r="E1720" s="181">
        <v>4.54</v>
      </c>
      <c r="F1720" s="181">
        <v>10.74</v>
      </c>
      <c r="G1720" s="172">
        <v>15</v>
      </c>
    </row>
    <row r="1721" spans="1:7" ht="30">
      <c r="A1721" s="183" t="s">
        <v>4942</v>
      </c>
      <c r="B1721" s="182" t="s">
        <v>4941</v>
      </c>
      <c r="C1721" s="179" t="s">
        <v>112</v>
      </c>
      <c r="D1721" s="181">
        <v>13.84</v>
      </c>
      <c r="E1721" s="181">
        <v>4.54</v>
      </c>
      <c r="F1721" s="181">
        <v>18.38</v>
      </c>
      <c r="G1721" s="172">
        <v>15</v>
      </c>
    </row>
    <row r="1722" spans="1:7" ht="30">
      <c r="A1722" s="183" t="s">
        <v>4940</v>
      </c>
      <c r="B1722" s="182" t="s">
        <v>4939</v>
      </c>
      <c r="C1722" s="179" t="s">
        <v>112</v>
      </c>
      <c r="D1722" s="181">
        <v>1.45</v>
      </c>
      <c r="E1722" s="181">
        <v>0.33</v>
      </c>
      <c r="F1722" s="181">
        <v>1.78</v>
      </c>
      <c r="G1722" s="172">
        <v>15</v>
      </c>
    </row>
    <row r="1723" spans="1:7">
      <c r="A1723" s="183" t="s">
        <v>4938</v>
      </c>
      <c r="B1723" s="182" t="s">
        <v>4937</v>
      </c>
      <c r="C1723" s="179"/>
      <c r="D1723" s="181"/>
      <c r="E1723" s="181"/>
      <c r="F1723" s="181"/>
    </row>
    <row r="1724" spans="1:7">
      <c r="A1724" s="183" t="s">
        <v>4936</v>
      </c>
      <c r="B1724" s="182" t="s">
        <v>4935</v>
      </c>
      <c r="C1724" s="179"/>
      <c r="D1724" s="181"/>
      <c r="E1724" s="181"/>
      <c r="F1724" s="181"/>
    </row>
    <row r="1725" spans="1:7">
      <c r="A1725" s="183" t="s">
        <v>4934</v>
      </c>
      <c r="B1725" s="182" t="s">
        <v>4933</v>
      </c>
      <c r="C1725" s="179" t="s">
        <v>112</v>
      </c>
      <c r="D1725" s="181">
        <v>8.64</v>
      </c>
      <c r="E1725" s="181">
        <v>39</v>
      </c>
      <c r="F1725" s="181">
        <v>47.64</v>
      </c>
      <c r="G1725" s="172">
        <v>15</v>
      </c>
    </row>
    <row r="1726" spans="1:7">
      <c r="A1726" s="183" t="s">
        <v>4932</v>
      </c>
      <c r="B1726" s="182" t="s">
        <v>4931</v>
      </c>
      <c r="C1726" s="179" t="s">
        <v>112</v>
      </c>
      <c r="D1726" s="181">
        <v>4.92</v>
      </c>
      <c r="E1726" s="181">
        <v>39</v>
      </c>
      <c r="F1726" s="181">
        <v>43.92</v>
      </c>
      <c r="G1726" s="172">
        <v>15</v>
      </c>
    </row>
    <row r="1727" spans="1:7">
      <c r="A1727" s="183" t="s">
        <v>4930</v>
      </c>
      <c r="B1727" s="182" t="s">
        <v>4929</v>
      </c>
      <c r="C1727" s="179" t="s">
        <v>112</v>
      </c>
      <c r="D1727" s="181">
        <v>7.26</v>
      </c>
      <c r="E1727" s="181">
        <v>9.94</v>
      </c>
      <c r="F1727" s="181">
        <v>17.2</v>
      </c>
      <c r="G1727" s="172">
        <v>15</v>
      </c>
    </row>
    <row r="1728" spans="1:7">
      <c r="A1728" s="183" t="s">
        <v>4928</v>
      </c>
      <c r="B1728" s="182" t="s">
        <v>4927</v>
      </c>
      <c r="C1728" s="179" t="s">
        <v>118</v>
      </c>
      <c r="D1728" s="181">
        <v>29.55</v>
      </c>
      <c r="E1728" s="181">
        <v>27.92</v>
      </c>
      <c r="F1728" s="181">
        <v>57.47</v>
      </c>
      <c r="G1728" s="172">
        <v>15</v>
      </c>
    </row>
    <row r="1729" spans="1:7" ht="30">
      <c r="A1729" s="183" t="s">
        <v>4926</v>
      </c>
      <c r="B1729" s="182" t="s">
        <v>4925</v>
      </c>
      <c r="C1729" s="179" t="s">
        <v>112</v>
      </c>
      <c r="D1729" s="181">
        <v>8.25</v>
      </c>
      <c r="E1729" s="181">
        <v>10.68</v>
      </c>
      <c r="F1729" s="181">
        <v>18.93</v>
      </c>
      <c r="G1729" s="172">
        <v>15</v>
      </c>
    </row>
    <row r="1730" spans="1:7">
      <c r="A1730" s="183" t="s">
        <v>4924</v>
      </c>
      <c r="B1730" s="182" t="s">
        <v>4923</v>
      </c>
      <c r="C1730" s="179"/>
      <c r="D1730" s="181"/>
      <c r="E1730" s="181"/>
      <c r="F1730" s="181"/>
    </row>
    <row r="1731" spans="1:7">
      <c r="A1731" s="183" t="s">
        <v>4922</v>
      </c>
      <c r="B1731" s="182" t="s">
        <v>4921</v>
      </c>
      <c r="C1731" s="179" t="s">
        <v>112</v>
      </c>
      <c r="D1731" s="181">
        <v>3.04</v>
      </c>
      <c r="E1731" s="181">
        <v>13.43</v>
      </c>
      <c r="F1731" s="181">
        <v>16.47</v>
      </c>
      <c r="G1731" s="172">
        <v>15</v>
      </c>
    </row>
    <row r="1732" spans="1:7">
      <c r="A1732" s="183" t="s">
        <v>4920</v>
      </c>
      <c r="B1732" s="182" t="s">
        <v>4919</v>
      </c>
      <c r="C1732" s="179" t="s">
        <v>112</v>
      </c>
      <c r="D1732" s="181">
        <v>5.68</v>
      </c>
      <c r="E1732" s="181">
        <v>13.43</v>
      </c>
      <c r="F1732" s="181">
        <v>19.11</v>
      </c>
      <c r="G1732" s="172">
        <v>15</v>
      </c>
    </row>
    <row r="1733" spans="1:7">
      <c r="A1733" s="183" t="s">
        <v>4918</v>
      </c>
      <c r="B1733" s="182" t="s">
        <v>4917</v>
      </c>
      <c r="C1733" s="179"/>
      <c r="D1733" s="181"/>
      <c r="E1733" s="181"/>
      <c r="F1733" s="181"/>
    </row>
    <row r="1734" spans="1:7">
      <c r="A1734" s="183" t="s">
        <v>4916</v>
      </c>
      <c r="B1734" s="182" t="s">
        <v>4915</v>
      </c>
      <c r="C1734" s="179" t="s">
        <v>112</v>
      </c>
      <c r="D1734" s="181">
        <v>4.5599999999999996</v>
      </c>
      <c r="E1734" s="181">
        <v>29.58</v>
      </c>
      <c r="F1734" s="181">
        <v>34.14</v>
      </c>
      <c r="G1734" s="172">
        <v>15</v>
      </c>
    </row>
    <row r="1735" spans="1:7">
      <c r="A1735" s="183" t="s">
        <v>4914</v>
      </c>
      <c r="B1735" s="182" t="s">
        <v>4913</v>
      </c>
      <c r="C1735" s="179" t="s">
        <v>112</v>
      </c>
      <c r="D1735" s="181">
        <v>9.17</v>
      </c>
      <c r="E1735" s="181">
        <v>25.12</v>
      </c>
      <c r="F1735" s="181">
        <v>34.29</v>
      </c>
      <c r="G1735" s="172">
        <v>15</v>
      </c>
    </row>
    <row r="1736" spans="1:7">
      <c r="A1736" s="183" t="s">
        <v>4912</v>
      </c>
      <c r="B1736" s="182" t="s">
        <v>4911</v>
      </c>
      <c r="C1736" s="179" t="s">
        <v>112</v>
      </c>
      <c r="D1736" s="181">
        <v>18.87</v>
      </c>
      <c r="E1736" s="181">
        <v>13.96</v>
      </c>
      <c r="F1736" s="181">
        <v>32.83</v>
      </c>
      <c r="G1736" s="172">
        <v>15</v>
      </c>
    </row>
    <row r="1737" spans="1:7">
      <c r="A1737" s="183" t="s">
        <v>4910</v>
      </c>
      <c r="B1737" s="182" t="s">
        <v>4909</v>
      </c>
      <c r="C1737" s="179" t="s">
        <v>112</v>
      </c>
      <c r="D1737" s="181">
        <v>18.21</v>
      </c>
      <c r="E1737" s="181">
        <v>23.98</v>
      </c>
      <c r="F1737" s="181">
        <v>42.19</v>
      </c>
      <c r="G1737" s="172">
        <v>15</v>
      </c>
    </row>
    <row r="1738" spans="1:7" ht="30">
      <c r="A1738" s="183" t="s">
        <v>4908</v>
      </c>
      <c r="B1738" s="182" t="s">
        <v>4907</v>
      </c>
      <c r="C1738" s="179" t="s">
        <v>112</v>
      </c>
      <c r="D1738" s="181">
        <v>16.239999999999998</v>
      </c>
      <c r="E1738" s="181">
        <v>17.79</v>
      </c>
      <c r="F1738" s="181">
        <v>34.03</v>
      </c>
      <c r="G1738" s="172">
        <v>15</v>
      </c>
    </row>
    <row r="1739" spans="1:7" ht="30">
      <c r="A1739" s="183" t="s">
        <v>4906</v>
      </c>
      <c r="B1739" s="182" t="s">
        <v>4905</v>
      </c>
      <c r="C1739" s="179" t="s">
        <v>112</v>
      </c>
      <c r="D1739" s="181">
        <v>40.479999999999997</v>
      </c>
      <c r="E1739" s="181">
        <v>17.79</v>
      </c>
      <c r="F1739" s="181">
        <v>58.27</v>
      </c>
      <c r="G1739" s="172">
        <v>15</v>
      </c>
    </row>
    <row r="1740" spans="1:7">
      <c r="A1740" s="183" t="s">
        <v>4904</v>
      </c>
      <c r="B1740" s="182" t="s">
        <v>4903</v>
      </c>
      <c r="C1740" s="179" t="s">
        <v>112</v>
      </c>
      <c r="D1740" s="181">
        <v>31.22</v>
      </c>
      <c r="E1740" s="181">
        <v>23.98</v>
      </c>
      <c r="F1740" s="181">
        <v>55.2</v>
      </c>
      <c r="G1740" s="172">
        <v>15</v>
      </c>
    </row>
    <row r="1741" spans="1:7">
      <c r="A1741" s="183" t="s">
        <v>4902</v>
      </c>
      <c r="B1741" s="182" t="s">
        <v>4901</v>
      </c>
      <c r="C1741" s="179"/>
      <c r="D1741" s="181"/>
      <c r="E1741" s="181"/>
      <c r="F1741" s="181"/>
    </row>
    <row r="1742" spans="1:7">
      <c r="A1742" s="183" t="s">
        <v>4900</v>
      </c>
      <c r="B1742" s="182" t="s">
        <v>4899</v>
      </c>
      <c r="C1742" s="179" t="s">
        <v>112</v>
      </c>
      <c r="D1742" s="181">
        <v>8.39</v>
      </c>
      <c r="E1742" s="181">
        <v>17.79</v>
      </c>
      <c r="F1742" s="181">
        <v>26.18</v>
      </c>
      <c r="G1742" s="172">
        <v>15</v>
      </c>
    </row>
    <row r="1743" spans="1:7">
      <c r="A1743" s="183" t="s">
        <v>4898</v>
      </c>
      <c r="B1743" s="182" t="s">
        <v>4897</v>
      </c>
      <c r="C1743" s="179" t="s">
        <v>118</v>
      </c>
      <c r="D1743" s="181">
        <v>3.2</v>
      </c>
      <c r="E1743" s="181">
        <v>3.31</v>
      </c>
      <c r="F1743" s="181">
        <v>6.51</v>
      </c>
      <c r="G1743" s="172">
        <v>15</v>
      </c>
    </row>
    <row r="1744" spans="1:7">
      <c r="A1744" s="183" t="s">
        <v>4896</v>
      </c>
      <c r="B1744" s="182" t="s">
        <v>4895</v>
      </c>
      <c r="C1744" s="179" t="s">
        <v>112</v>
      </c>
      <c r="D1744" s="181">
        <v>10.93</v>
      </c>
      <c r="E1744" s="181">
        <v>20.059999999999999</v>
      </c>
      <c r="F1744" s="181">
        <v>30.99</v>
      </c>
      <c r="G1744" s="172">
        <v>15</v>
      </c>
    </row>
    <row r="1745" spans="1:7">
      <c r="A1745" s="183" t="s">
        <v>4894</v>
      </c>
      <c r="B1745" s="182" t="s">
        <v>4893</v>
      </c>
      <c r="C1745" s="179" t="s">
        <v>118</v>
      </c>
      <c r="D1745" s="181">
        <v>2.89</v>
      </c>
      <c r="E1745" s="181">
        <v>2.65</v>
      </c>
      <c r="F1745" s="181">
        <v>5.54</v>
      </c>
      <c r="G1745" s="172">
        <v>15</v>
      </c>
    </row>
    <row r="1746" spans="1:7">
      <c r="A1746" s="183" t="s">
        <v>4892</v>
      </c>
      <c r="B1746" s="182" t="s">
        <v>4891</v>
      </c>
      <c r="C1746" s="179"/>
      <c r="D1746" s="181"/>
      <c r="E1746" s="181"/>
      <c r="F1746" s="181"/>
    </row>
    <row r="1747" spans="1:7">
      <c r="A1747" s="183" t="s">
        <v>4890</v>
      </c>
      <c r="B1747" s="182" t="s">
        <v>4889</v>
      </c>
      <c r="C1747" s="179" t="s">
        <v>112</v>
      </c>
      <c r="D1747" s="181">
        <v>4.6100000000000003</v>
      </c>
      <c r="E1747" s="181">
        <v>23.98</v>
      </c>
      <c r="F1747" s="181">
        <v>28.59</v>
      </c>
      <c r="G1747" s="172">
        <v>15</v>
      </c>
    </row>
    <row r="1748" spans="1:7">
      <c r="A1748" s="183" t="s">
        <v>4888</v>
      </c>
      <c r="B1748" s="182" t="s">
        <v>4887</v>
      </c>
      <c r="C1748" s="179"/>
      <c r="D1748" s="181"/>
      <c r="E1748" s="181"/>
      <c r="F1748" s="181"/>
    </row>
    <row r="1749" spans="1:7">
      <c r="A1749" s="183" t="s">
        <v>4886</v>
      </c>
      <c r="B1749" s="182" t="s">
        <v>4885</v>
      </c>
      <c r="C1749" s="179" t="s">
        <v>106</v>
      </c>
      <c r="D1749" s="181">
        <v>4.45</v>
      </c>
      <c r="E1749" s="181"/>
      <c r="F1749" s="181">
        <v>4.45</v>
      </c>
      <c r="G1749" s="172">
        <v>15</v>
      </c>
    </row>
    <row r="1750" spans="1:7">
      <c r="A1750" s="183" t="s">
        <v>4884</v>
      </c>
      <c r="B1750" s="182" t="s">
        <v>4883</v>
      </c>
      <c r="C1750" s="179" t="s">
        <v>106</v>
      </c>
      <c r="D1750" s="181">
        <v>4.5</v>
      </c>
      <c r="E1750" s="181"/>
      <c r="F1750" s="181">
        <v>4.5</v>
      </c>
      <c r="G1750" s="172">
        <v>15</v>
      </c>
    </row>
    <row r="1751" spans="1:7" ht="45">
      <c r="A1751" s="183" t="s">
        <v>4882</v>
      </c>
      <c r="B1751" s="182" t="s">
        <v>4881</v>
      </c>
      <c r="C1751" s="179" t="s">
        <v>112</v>
      </c>
      <c r="D1751" s="181">
        <v>182.76</v>
      </c>
      <c r="E1751" s="181">
        <v>221.69</v>
      </c>
      <c r="F1751" s="181">
        <v>404.45</v>
      </c>
      <c r="G1751" s="172">
        <v>15</v>
      </c>
    </row>
    <row r="1752" spans="1:7" ht="45">
      <c r="A1752" s="183" t="s">
        <v>4880</v>
      </c>
      <c r="B1752" s="182" t="s">
        <v>4879</v>
      </c>
      <c r="C1752" s="179" t="s">
        <v>112</v>
      </c>
      <c r="D1752" s="181">
        <v>676.18</v>
      </c>
      <c r="E1752" s="181">
        <v>257.04000000000002</v>
      </c>
      <c r="F1752" s="181">
        <v>933.22</v>
      </c>
      <c r="G1752" s="172">
        <v>15</v>
      </c>
    </row>
    <row r="1753" spans="1:7">
      <c r="A1753" s="183" t="s">
        <v>4878</v>
      </c>
      <c r="B1753" s="182" t="s">
        <v>4877</v>
      </c>
      <c r="C1753" s="179"/>
      <c r="D1753" s="181"/>
      <c r="E1753" s="181"/>
      <c r="F1753" s="181"/>
    </row>
    <row r="1754" spans="1:7">
      <c r="A1754" s="183" t="s">
        <v>4876</v>
      </c>
      <c r="B1754" s="182" t="s">
        <v>4875</v>
      </c>
      <c r="C1754" s="179" t="s">
        <v>118</v>
      </c>
      <c r="D1754" s="181">
        <v>1.6</v>
      </c>
      <c r="E1754" s="181">
        <v>1.81</v>
      </c>
      <c r="F1754" s="181">
        <v>3.41</v>
      </c>
      <c r="G1754" s="172">
        <v>15</v>
      </c>
    </row>
    <row r="1755" spans="1:7">
      <c r="A1755" s="183" t="s">
        <v>4874</v>
      </c>
      <c r="B1755" s="182" t="s">
        <v>4873</v>
      </c>
      <c r="C1755" s="179" t="s">
        <v>118</v>
      </c>
      <c r="D1755" s="181">
        <v>1.05</v>
      </c>
      <c r="E1755" s="181">
        <v>3.6</v>
      </c>
      <c r="F1755" s="181">
        <v>4.6500000000000004</v>
      </c>
      <c r="G1755" s="172">
        <v>15</v>
      </c>
    </row>
    <row r="1756" spans="1:7" ht="30">
      <c r="A1756" s="183" t="s">
        <v>4872</v>
      </c>
      <c r="B1756" s="182" t="s">
        <v>4871</v>
      </c>
      <c r="C1756" s="179"/>
      <c r="D1756" s="181"/>
      <c r="E1756" s="181"/>
      <c r="F1756" s="181"/>
    </row>
    <row r="1757" spans="1:7">
      <c r="A1757" s="183" t="s">
        <v>4870</v>
      </c>
      <c r="B1757" s="182" t="s">
        <v>4869</v>
      </c>
      <c r="C1757" s="179" t="s">
        <v>112</v>
      </c>
      <c r="D1757" s="181">
        <v>7.96</v>
      </c>
      <c r="E1757" s="181">
        <v>23.98</v>
      </c>
      <c r="F1757" s="181">
        <v>31.94</v>
      </c>
      <c r="G1757" s="172">
        <v>15</v>
      </c>
    </row>
    <row r="1758" spans="1:7">
      <c r="A1758" s="183" t="s">
        <v>4868</v>
      </c>
      <c r="B1758" s="182" t="s">
        <v>4867</v>
      </c>
      <c r="C1758" s="179" t="s">
        <v>112</v>
      </c>
      <c r="D1758" s="181">
        <v>13.55</v>
      </c>
      <c r="E1758" s="181">
        <v>23.98</v>
      </c>
      <c r="F1758" s="181">
        <v>37.53</v>
      </c>
      <c r="G1758" s="172">
        <v>15</v>
      </c>
    </row>
    <row r="1759" spans="1:7">
      <c r="A1759" s="183" t="s">
        <v>4866</v>
      </c>
      <c r="B1759" s="182" t="s">
        <v>4865</v>
      </c>
      <c r="C1759" s="179" t="s">
        <v>112</v>
      </c>
      <c r="D1759" s="181">
        <v>14.67</v>
      </c>
      <c r="E1759" s="181">
        <v>23.98</v>
      </c>
      <c r="F1759" s="181">
        <v>38.65</v>
      </c>
      <c r="G1759" s="172">
        <v>15</v>
      </c>
    </row>
    <row r="1760" spans="1:7">
      <c r="A1760" s="183" t="s">
        <v>4864</v>
      </c>
      <c r="B1760" s="182" t="s">
        <v>4863</v>
      </c>
      <c r="C1760" s="179" t="s">
        <v>112</v>
      </c>
      <c r="D1760" s="181">
        <v>11.97</v>
      </c>
      <c r="E1760" s="181">
        <v>23.98</v>
      </c>
      <c r="F1760" s="181">
        <v>35.950000000000003</v>
      </c>
      <c r="G1760" s="172">
        <v>15</v>
      </c>
    </row>
    <row r="1761" spans="1:7">
      <c r="A1761" s="183" t="s">
        <v>4862</v>
      </c>
      <c r="B1761" s="182" t="s">
        <v>4861</v>
      </c>
      <c r="C1761" s="179" t="s">
        <v>112</v>
      </c>
      <c r="D1761" s="181">
        <v>94.38</v>
      </c>
      <c r="E1761" s="181">
        <v>50.25</v>
      </c>
      <c r="F1761" s="181">
        <v>144.63</v>
      </c>
      <c r="G1761" s="172">
        <v>15</v>
      </c>
    </row>
    <row r="1762" spans="1:7">
      <c r="A1762" s="183" t="s">
        <v>4860</v>
      </c>
      <c r="B1762" s="182" t="s">
        <v>4859</v>
      </c>
      <c r="C1762" s="179" t="s">
        <v>112</v>
      </c>
      <c r="D1762" s="181">
        <v>19.32</v>
      </c>
      <c r="E1762" s="181">
        <v>23.98</v>
      </c>
      <c r="F1762" s="181">
        <v>43.3</v>
      </c>
      <c r="G1762" s="172">
        <v>15</v>
      </c>
    </row>
    <row r="1763" spans="1:7">
      <c r="A1763" s="183" t="s">
        <v>4858</v>
      </c>
      <c r="B1763" s="182" t="s">
        <v>4857</v>
      </c>
      <c r="C1763" s="179" t="s">
        <v>112</v>
      </c>
      <c r="D1763" s="181">
        <v>12.15</v>
      </c>
      <c r="E1763" s="181">
        <v>33.5</v>
      </c>
      <c r="F1763" s="181">
        <v>45.65</v>
      </c>
      <c r="G1763" s="172">
        <v>15</v>
      </c>
    </row>
    <row r="1764" spans="1:7" ht="45">
      <c r="A1764" s="183" t="s">
        <v>4856</v>
      </c>
      <c r="B1764" s="182" t="s">
        <v>4855</v>
      </c>
      <c r="C1764" s="179" t="s">
        <v>112</v>
      </c>
      <c r="D1764" s="181">
        <v>258.02999999999997</v>
      </c>
      <c r="E1764" s="181"/>
      <c r="F1764" s="181">
        <v>258.02999999999997</v>
      </c>
      <c r="G1764" s="172">
        <v>15</v>
      </c>
    </row>
    <row r="1765" spans="1:7" ht="45">
      <c r="A1765" s="183" t="s">
        <v>4854</v>
      </c>
      <c r="B1765" s="182" t="s">
        <v>4853</v>
      </c>
      <c r="C1765" s="179" t="s">
        <v>112</v>
      </c>
      <c r="D1765" s="181">
        <v>511.6</v>
      </c>
      <c r="E1765" s="181"/>
      <c r="F1765" s="181">
        <v>511.6</v>
      </c>
      <c r="G1765" s="172">
        <v>15</v>
      </c>
    </row>
    <row r="1766" spans="1:7">
      <c r="A1766" s="183" t="s">
        <v>4852</v>
      </c>
      <c r="B1766" s="182" t="s">
        <v>4851</v>
      </c>
      <c r="C1766" s="179"/>
      <c r="D1766" s="181"/>
      <c r="E1766" s="181"/>
      <c r="F1766" s="181"/>
    </row>
    <row r="1767" spans="1:7">
      <c r="A1767" s="183" t="s">
        <v>4850</v>
      </c>
      <c r="B1767" s="182" t="s">
        <v>4849</v>
      </c>
      <c r="C1767" s="179" t="s">
        <v>112</v>
      </c>
      <c r="D1767" s="181">
        <v>18.829999999999998</v>
      </c>
      <c r="E1767" s="181">
        <v>33.5</v>
      </c>
      <c r="F1767" s="181">
        <v>52.33</v>
      </c>
      <c r="G1767" s="172">
        <v>15</v>
      </c>
    </row>
    <row r="1768" spans="1:7">
      <c r="A1768" s="183" t="s">
        <v>4848</v>
      </c>
      <c r="B1768" s="182" t="s">
        <v>4847</v>
      </c>
      <c r="C1768" s="179"/>
      <c r="D1768" s="181"/>
      <c r="E1768" s="181"/>
      <c r="F1768" s="181"/>
    </row>
    <row r="1769" spans="1:7">
      <c r="A1769" s="183" t="s">
        <v>4846</v>
      </c>
      <c r="B1769" s="182" t="s">
        <v>4845</v>
      </c>
      <c r="C1769" s="179" t="s">
        <v>112</v>
      </c>
      <c r="D1769" s="181">
        <v>19.27</v>
      </c>
      <c r="E1769" s="181">
        <v>33.5</v>
      </c>
      <c r="F1769" s="181">
        <v>52.77</v>
      </c>
      <c r="G1769" s="172">
        <v>15</v>
      </c>
    </row>
    <row r="1770" spans="1:7">
      <c r="A1770" s="183" t="s">
        <v>4844</v>
      </c>
      <c r="B1770" s="182" t="s">
        <v>4843</v>
      </c>
      <c r="C1770" s="179"/>
      <c r="D1770" s="181"/>
      <c r="E1770" s="181"/>
      <c r="F1770" s="181"/>
    </row>
    <row r="1771" spans="1:7">
      <c r="A1771" s="183" t="s">
        <v>4842</v>
      </c>
      <c r="B1771" s="182" t="s">
        <v>4841</v>
      </c>
      <c r="C1771" s="179"/>
      <c r="D1771" s="181"/>
      <c r="E1771" s="181"/>
      <c r="F1771" s="181"/>
    </row>
    <row r="1772" spans="1:7">
      <c r="A1772" s="183" t="s">
        <v>4840</v>
      </c>
      <c r="B1772" s="182" t="s">
        <v>192</v>
      </c>
      <c r="C1772" s="179" t="s">
        <v>111</v>
      </c>
      <c r="D1772" s="181">
        <v>184.22</v>
      </c>
      <c r="E1772" s="181">
        <v>56.78</v>
      </c>
      <c r="F1772" s="181">
        <v>241</v>
      </c>
      <c r="G1772" s="172">
        <v>15</v>
      </c>
    </row>
    <row r="1773" spans="1:7" ht="30">
      <c r="A1773" s="183" t="s">
        <v>4839</v>
      </c>
      <c r="B1773" s="182" t="s">
        <v>4838</v>
      </c>
      <c r="C1773" s="179" t="s">
        <v>112</v>
      </c>
      <c r="D1773" s="181"/>
      <c r="E1773" s="181">
        <v>2.27</v>
      </c>
      <c r="F1773" s="181">
        <v>2.27</v>
      </c>
      <c r="G1773" s="172">
        <v>15</v>
      </c>
    </row>
    <row r="1774" spans="1:7">
      <c r="A1774" s="183" t="s">
        <v>4837</v>
      </c>
      <c r="B1774" s="182" t="s">
        <v>4836</v>
      </c>
      <c r="C1774" s="179"/>
      <c r="D1774" s="181"/>
      <c r="E1774" s="181"/>
      <c r="F1774" s="181"/>
    </row>
    <row r="1775" spans="1:7">
      <c r="A1775" s="183" t="s">
        <v>4835</v>
      </c>
      <c r="B1775" s="182" t="s">
        <v>4834</v>
      </c>
      <c r="C1775" s="179" t="s">
        <v>112</v>
      </c>
      <c r="D1775" s="181">
        <v>10.41</v>
      </c>
      <c r="E1775" s="181">
        <v>3.84</v>
      </c>
      <c r="F1775" s="181">
        <v>14.25</v>
      </c>
      <c r="G1775" s="172">
        <v>15</v>
      </c>
    </row>
    <row r="1776" spans="1:7">
      <c r="A1776" s="183" t="s">
        <v>4833</v>
      </c>
      <c r="B1776" s="182" t="s">
        <v>4832</v>
      </c>
      <c r="C1776" s="179" t="s">
        <v>112</v>
      </c>
      <c r="D1776" s="181">
        <v>9.74</v>
      </c>
      <c r="E1776" s="181">
        <v>5.75</v>
      </c>
      <c r="F1776" s="181">
        <v>15.49</v>
      </c>
      <c r="G1776" s="172">
        <v>15</v>
      </c>
    </row>
    <row r="1777" spans="1:7">
      <c r="A1777" s="183" t="s">
        <v>4831</v>
      </c>
      <c r="B1777" s="182" t="s">
        <v>4830</v>
      </c>
      <c r="C1777" s="179" t="s">
        <v>112</v>
      </c>
      <c r="D1777" s="181">
        <v>115.47</v>
      </c>
      <c r="E1777" s="181">
        <v>7.3</v>
      </c>
      <c r="F1777" s="181">
        <v>122.77</v>
      </c>
      <c r="G1777" s="172">
        <v>15</v>
      </c>
    </row>
    <row r="1778" spans="1:7">
      <c r="A1778" s="183" t="s">
        <v>4829</v>
      </c>
      <c r="B1778" s="182" t="s">
        <v>4828</v>
      </c>
      <c r="C1778" s="179" t="s">
        <v>112</v>
      </c>
      <c r="D1778" s="181">
        <v>18.27</v>
      </c>
      <c r="E1778" s="181">
        <v>5.75</v>
      </c>
      <c r="F1778" s="181">
        <v>24.02</v>
      </c>
      <c r="G1778" s="172">
        <v>15</v>
      </c>
    </row>
    <row r="1779" spans="1:7">
      <c r="A1779" s="183" t="s">
        <v>4827</v>
      </c>
      <c r="B1779" s="182" t="s">
        <v>4826</v>
      </c>
      <c r="C1779" s="179" t="s">
        <v>112</v>
      </c>
      <c r="D1779" s="181">
        <v>53.37</v>
      </c>
      <c r="E1779" s="181">
        <v>7.3</v>
      </c>
      <c r="F1779" s="181">
        <v>60.67</v>
      </c>
      <c r="G1779" s="172">
        <v>15</v>
      </c>
    </row>
    <row r="1780" spans="1:7">
      <c r="A1780" s="183" t="s">
        <v>4825</v>
      </c>
      <c r="B1780" s="182" t="s">
        <v>4824</v>
      </c>
      <c r="C1780" s="179" t="s">
        <v>112</v>
      </c>
      <c r="D1780" s="181">
        <v>13.83</v>
      </c>
      <c r="E1780" s="181">
        <v>5.75</v>
      </c>
      <c r="F1780" s="181">
        <v>19.579999999999998</v>
      </c>
      <c r="G1780" s="172">
        <v>15</v>
      </c>
    </row>
    <row r="1781" spans="1:7">
      <c r="A1781" s="183" t="s">
        <v>4823</v>
      </c>
      <c r="B1781" s="182" t="s">
        <v>4822</v>
      </c>
      <c r="C1781" s="179" t="s">
        <v>112</v>
      </c>
      <c r="D1781" s="181">
        <v>53.69</v>
      </c>
      <c r="E1781" s="181">
        <v>7.3</v>
      </c>
      <c r="F1781" s="181">
        <v>60.99</v>
      </c>
      <c r="G1781" s="172">
        <v>15</v>
      </c>
    </row>
    <row r="1782" spans="1:7">
      <c r="A1782" s="183" t="s">
        <v>4821</v>
      </c>
      <c r="B1782" s="182" t="s">
        <v>126</v>
      </c>
      <c r="C1782" s="179" t="s">
        <v>112</v>
      </c>
      <c r="D1782" s="181">
        <v>16.489999999999998</v>
      </c>
      <c r="E1782" s="181"/>
      <c r="F1782" s="181">
        <v>16.489999999999998</v>
      </c>
      <c r="G1782" s="172">
        <v>15</v>
      </c>
    </row>
    <row r="1783" spans="1:7">
      <c r="A1783" s="183" t="s">
        <v>4820</v>
      </c>
      <c r="B1783" s="182" t="s">
        <v>4819</v>
      </c>
      <c r="C1783" s="179"/>
      <c r="D1783" s="181"/>
      <c r="E1783" s="181"/>
      <c r="F1783" s="181"/>
    </row>
    <row r="1784" spans="1:7">
      <c r="A1784" s="183" t="s">
        <v>4818</v>
      </c>
      <c r="B1784" s="182" t="s">
        <v>4817</v>
      </c>
      <c r="C1784" s="179" t="s">
        <v>108</v>
      </c>
      <c r="D1784" s="181">
        <v>55.65</v>
      </c>
      <c r="E1784" s="181">
        <v>4.2</v>
      </c>
      <c r="F1784" s="181">
        <v>59.85</v>
      </c>
      <c r="G1784" s="172">
        <v>15</v>
      </c>
    </row>
    <row r="1785" spans="1:7">
      <c r="A1785" s="183" t="s">
        <v>4816</v>
      </c>
      <c r="B1785" s="182" t="s">
        <v>191</v>
      </c>
      <c r="C1785" s="179" t="s">
        <v>108</v>
      </c>
      <c r="D1785" s="181">
        <v>41.32</v>
      </c>
      <c r="E1785" s="181">
        <v>4.2</v>
      </c>
      <c r="F1785" s="181">
        <v>45.52</v>
      </c>
      <c r="G1785" s="172">
        <v>15</v>
      </c>
    </row>
    <row r="1786" spans="1:7">
      <c r="A1786" s="183" t="s">
        <v>4815</v>
      </c>
      <c r="B1786" s="182" t="s">
        <v>4814</v>
      </c>
      <c r="C1786" s="179" t="s">
        <v>108</v>
      </c>
      <c r="D1786" s="181">
        <v>51.63</v>
      </c>
      <c r="E1786" s="181">
        <v>4.2</v>
      </c>
      <c r="F1786" s="181">
        <v>55.83</v>
      </c>
      <c r="G1786" s="172">
        <v>15</v>
      </c>
    </row>
    <row r="1787" spans="1:7">
      <c r="A1787" s="183" t="s">
        <v>4813</v>
      </c>
      <c r="B1787" s="182" t="s">
        <v>4812</v>
      </c>
      <c r="C1787" s="179" t="s">
        <v>108</v>
      </c>
      <c r="D1787" s="181">
        <v>59.48</v>
      </c>
      <c r="E1787" s="181">
        <v>4.2</v>
      </c>
      <c r="F1787" s="181">
        <v>63.68</v>
      </c>
      <c r="G1787" s="172">
        <v>15</v>
      </c>
    </row>
    <row r="1788" spans="1:7">
      <c r="A1788" s="183" t="s">
        <v>4811</v>
      </c>
      <c r="B1788" s="182" t="s">
        <v>4810</v>
      </c>
      <c r="C1788" s="179"/>
      <c r="D1788" s="181"/>
      <c r="E1788" s="181"/>
      <c r="F1788" s="181"/>
    </row>
    <row r="1789" spans="1:7">
      <c r="A1789" s="183" t="s">
        <v>4809</v>
      </c>
      <c r="B1789" s="182" t="s">
        <v>4808</v>
      </c>
      <c r="C1789" s="179" t="s">
        <v>108</v>
      </c>
      <c r="D1789" s="181">
        <v>107</v>
      </c>
      <c r="E1789" s="181">
        <v>36.53</v>
      </c>
      <c r="F1789" s="181">
        <v>143.53</v>
      </c>
      <c r="G1789" s="172">
        <v>15</v>
      </c>
    </row>
    <row r="1790" spans="1:7">
      <c r="A1790" s="183" t="s">
        <v>4807</v>
      </c>
      <c r="B1790" s="182" t="s">
        <v>4806</v>
      </c>
      <c r="C1790" s="179" t="s">
        <v>108</v>
      </c>
      <c r="D1790" s="181">
        <v>148.43</v>
      </c>
      <c r="E1790" s="181">
        <v>36.53</v>
      </c>
      <c r="F1790" s="181">
        <v>184.96</v>
      </c>
      <c r="G1790" s="172">
        <v>15</v>
      </c>
    </row>
    <row r="1791" spans="1:7">
      <c r="A1791" s="183" t="s">
        <v>4805</v>
      </c>
      <c r="B1791" s="182" t="s">
        <v>4804</v>
      </c>
      <c r="C1791" s="179" t="s">
        <v>108</v>
      </c>
      <c r="D1791" s="181">
        <v>232.84</v>
      </c>
      <c r="E1791" s="181">
        <v>36.53</v>
      </c>
      <c r="F1791" s="181">
        <v>269.37</v>
      </c>
      <c r="G1791" s="172">
        <v>15</v>
      </c>
    </row>
    <row r="1792" spans="1:7">
      <c r="A1792" s="183" t="s">
        <v>4803</v>
      </c>
      <c r="B1792" s="182" t="s">
        <v>4802</v>
      </c>
      <c r="C1792" s="179" t="s">
        <v>108</v>
      </c>
      <c r="D1792" s="181">
        <v>352.27</v>
      </c>
      <c r="E1792" s="181">
        <v>36.53</v>
      </c>
      <c r="F1792" s="181">
        <v>388.8</v>
      </c>
      <c r="G1792" s="172">
        <v>15</v>
      </c>
    </row>
    <row r="1793" spans="1:7">
      <c r="A1793" s="183" t="s">
        <v>4801</v>
      </c>
      <c r="B1793" s="182" t="s">
        <v>4800</v>
      </c>
      <c r="C1793" s="179" t="s">
        <v>108</v>
      </c>
      <c r="D1793" s="181">
        <v>137.41999999999999</v>
      </c>
      <c r="E1793" s="181">
        <v>36.53</v>
      </c>
      <c r="F1793" s="181">
        <v>173.95</v>
      </c>
      <c r="G1793" s="172">
        <v>15</v>
      </c>
    </row>
    <row r="1794" spans="1:7">
      <c r="A1794" s="183" t="s">
        <v>4799</v>
      </c>
      <c r="B1794" s="182" t="s">
        <v>4798</v>
      </c>
      <c r="C1794" s="179" t="s">
        <v>108</v>
      </c>
      <c r="D1794" s="181">
        <v>92.97</v>
      </c>
      <c r="E1794" s="181">
        <v>36.53</v>
      </c>
      <c r="F1794" s="181">
        <v>129.5</v>
      </c>
      <c r="G1794" s="172">
        <v>15</v>
      </c>
    </row>
    <row r="1795" spans="1:7">
      <c r="A1795" s="183" t="s">
        <v>4797</v>
      </c>
      <c r="B1795" s="182" t="s">
        <v>4796</v>
      </c>
      <c r="C1795" s="179" t="s">
        <v>108</v>
      </c>
      <c r="D1795" s="181">
        <v>416.35</v>
      </c>
      <c r="E1795" s="181">
        <v>36.53</v>
      </c>
      <c r="F1795" s="181">
        <v>452.88</v>
      </c>
      <c r="G1795" s="172">
        <v>15</v>
      </c>
    </row>
    <row r="1796" spans="1:7">
      <c r="A1796" s="183" t="s">
        <v>4795</v>
      </c>
      <c r="B1796" s="182" t="s">
        <v>4794</v>
      </c>
      <c r="C1796" s="179" t="s">
        <v>108</v>
      </c>
      <c r="D1796" s="181">
        <v>135.31</v>
      </c>
      <c r="E1796" s="181">
        <v>36.53</v>
      </c>
      <c r="F1796" s="181">
        <v>171.84</v>
      </c>
      <c r="G1796" s="172">
        <v>15</v>
      </c>
    </row>
    <row r="1797" spans="1:7">
      <c r="A1797" s="183" t="s">
        <v>4793</v>
      </c>
      <c r="B1797" s="182" t="s">
        <v>4792</v>
      </c>
      <c r="C1797" s="179"/>
      <c r="D1797" s="181"/>
      <c r="E1797" s="181"/>
      <c r="F1797" s="181"/>
    </row>
    <row r="1798" spans="1:7">
      <c r="A1798" s="183" t="s">
        <v>4791</v>
      </c>
      <c r="B1798" s="182" t="s">
        <v>4790</v>
      </c>
      <c r="C1798" s="179" t="s">
        <v>118</v>
      </c>
      <c r="D1798" s="181">
        <v>29.15</v>
      </c>
      <c r="E1798" s="181">
        <v>36.53</v>
      </c>
      <c r="F1798" s="181">
        <v>65.680000000000007</v>
      </c>
      <c r="G1798" s="172">
        <v>15</v>
      </c>
    </row>
    <row r="1799" spans="1:7" ht="30">
      <c r="A1799" s="183" t="s">
        <v>4789</v>
      </c>
      <c r="B1799" s="182" t="s">
        <v>4788</v>
      </c>
      <c r="C1799" s="179" t="s">
        <v>118</v>
      </c>
      <c r="D1799" s="181">
        <v>39.32</v>
      </c>
      <c r="E1799" s="181">
        <v>36.53</v>
      </c>
      <c r="F1799" s="181">
        <v>75.849999999999994</v>
      </c>
      <c r="G1799" s="172">
        <v>15</v>
      </c>
    </row>
    <row r="1800" spans="1:7" ht="30">
      <c r="A1800" s="183" t="s">
        <v>4787</v>
      </c>
      <c r="B1800" s="182" t="s">
        <v>4786</v>
      </c>
      <c r="C1800" s="179" t="s">
        <v>118</v>
      </c>
      <c r="D1800" s="181">
        <v>43.77</v>
      </c>
      <c r="E1800" s="181">
        <v>36.53</v>
      </c>
      <c r="F1800" s="181">
        <v>80.3</v>
      </c>
      <c r="G1800" s="172">
        <v>15</v>
      </c>
    </row>
    <row r="1801" spans="1:7" ht="30">
      <c r="A1801" s="183" t="s">
        <v>4785</v>
      </c>
      <c r="B1801" s="182" t="s">
        <v>4784</v>
      </c>
      <c r="C1801" s="179" t="s">
        <v>118</v>
      </c>
      <c r="D1801" s="181">
        <v>158.12</v>
      </c>
      <c r="E1801" s="181">
        <v>58.53</v>
      </c>
      <c r="F1801" s="181">
        <v>216.65</v>
      </c>
      <c r="G1801" s="172">
        <v>15</v>
      </c>
    </row>
    <row r="1802" spans="1:7" ht="30">
      <c r="A1802" s="183" t="s">
        <v>4783</v>
      </c>
      <c r="B1802" s="182" t="s">
        <v>4782</v>
      </c>
      <c r="C1802" s="179" t="s">
        <v>112</v>
      </c>
      <c r="D1802" s="181">
        <v>238.41</v>
      </c>
      <c r="E1802" s="181"/>
      <c r="F1802" s="181">
        <v>238.41</v>
      </c>
      <c r="G1802" s="172">
        <v>15</v>
      </c>
    </row>
    <row r="1803" spans="1:7" ht="30">
      <c r="A1803" s="183" t="s">
        <v>4781</v>
      </c>
      <c r="B1803" s="182" t="s">
        <v>4780</v>
      </c>
      <c r="C1803" s="179" t="s">
        <v>112</v>
      </c>
      <c r="D1803" s="181">
        <v>248.96</v>
      </c>
      <c r="E1803" s="181"/>
      <c r="F1803" s="181">
        <v>248.96</v>
      </c>
      <c r="G1803" s="172">
        <v>15</v>
      </c>
    </row>
    <row r="1804" spans="1:7" ht="30">
      <c r="A1804" s="183" t="s">
        <v>4779</v>
      </c>
      <c r="B1804" s="182" t="s">
        <v>4778</v>
      </c>
      <c r="C1804" s="179" t="s">
        <v>112</v>
      </c>
      <c r="D1804" s="181">
        <v>220.89</v>
      </c>
      <c r="E1804" s="181"/>
      <c r="F1804" s="181">
        <v>220.89</v>
      </c>
      <c r="G1804" s="172">
        <v>15</v>
      </c>
    </row>
    <row r="1805" spans="1:7" ht="30">
      <c r="A1805" s="183" t="s">
        <v>4777</v>
      </c>
      <c r="B1805" s="182" t="s">
        <v>4776</v>
      </c>
      <c r="C1805" s="179" t="s">
        <v>118</v>
      </c>
      <c r="D1805" s="181">
        <v>46.11</v>
      </c>
      <c r="E1805" s="181"/>
      <c r="F1805" s="181">
        <v>46.11</v>
      </c>
      <c r="G1805" s="172">
        <v>15</v>
      </c>
    </row>
    <row r="1806" spans="1:7" ht="45">
      <c r="A1806" s="183" t="s">
        <v>4775</v>
      </c>
      <c r="B1806" s="182" t="s">
        <v>4774</v>
      </c>
      <c r="C1806" s="179" t="s">
        <v>112</v>
      </c>
      <c r="D1806" s="181">
        <v>330.25</v>
      </c>
      <c r="E1806" s="181"/>
      <c r="F1806" s="181">
        <v>330.25</v>
      </c>
      <c r="G1806" s="172">
        <v>15</v>
      </c>
    </row>
    <row r="1807" spans="1:7" ht="30">
      <c r="A1807" s="183" t="s">
        <v>4773</v>
      </c>
      <c r="B1807" s="182" t="s">
        <v>4772</v>
      </c>
      <c r="C1807" s="179" t="s">
        <v>112</v>
      </c>
      <c r="D1807" s="181">
        <v>397.36</v>
      </c>
      <c r="E1807" s="181">
        <v>75.28</v>
      </c>
      <c r="F1807" s="181">
        <v>472.64</v>
      </c>
      <c r="G1807" s="172">
        <v>15</v>
      </c>
    </row>
    <row r="1808" spans="1:7" ht="30">
      <c r="A1808" s="183" t="s">
        <v>4771</v>
      </c>
      <c r="B1808" s="182" t="s">
        <v>4770</v>
      </c>
      <c r="C1808" s="179" t="s">
        <v>112</v>
      </c>
      <c r="D1808" s="181">
        <v>238.03</v>
      </c>
      <c r="E1808" s="181"/>
      <c r="F1808" s="181">
        <v>238.03</v>
      </c>
      <c r="G1808" s="172">
        <v>15</v>
      </c>
    </row>
    <row r="1809" spans="1:7" ht="30">
      <c r="A1809" s="183" t="s">
        <v>4769</v>
      </c>
      <c r="B1809" s="182" t="s">
        <v>4768</v>
      </c>
      <c r="C1809" s="179" t="s">
        <v>112</v>
      </c>
      <c r="D1809" s="181">
        <v>1521.18</v>
      </c>
      <c r="E1809" s="181">
        <v>112.41</v>
      </c>
      <c r="F1809" s="181">
        <v>1633.59</v>
      </c>
      <c r="G1809" s="172">
        <v>15</v>
      </c>
    </row>
    <row r="1810" spans="1:7" ht="30">
      <c r="A1810" s="183" t="s">
        <v>4767</v>
      </c>
      <c r="B1810" s="182" t="s">
        <v>4766</v>
      </c>
      <c r="C1810" s="179" t="s">
        <v>112</v>
      </c>
      <c r="D1810" s="181">
        <v>1030.8900000000001</v>
      </c>
      <c r="E1810" s="181">
        <v>112.41</v>
      </c>
      <c r="F1810" s="181">
        <v>1143.3</v>
      </c>
      <c r="G1810" s="172">
        <v>15</v>
      </c>
    </row>
    <row r="1811" spans="1:7">
      <c r="A1811" s="183" t="s">
        <v>4765</v>
      </c>
      <c r="B1811" s="182" t="s">
        <v>4764</v>
      </c>
      <c r="C1811" s="179" t="s">
        <v>112</v>
      </c>
      <c r="D1811" s="181">
        <v>549.91999999999996</v>
      </c>
      <c r="E1811" s="181">
        <v>44.08</v>
      </c>
      <c r="F1811" s="181">
        <v>594</v>
      </c>
      <c r="G1811" s="172">
        <v>15</v>
      </c>
    </row>
    <row r="1812" spans="1:7">
      <c r="A1812" s="183" t="s">
        <v>4763</v>
      </c>
      <c r="B1812" s="182" t="s">
        <v>4762</v>
      </c>
      <c r="C1812" s="179" t="s">
        <v>112</v>
      </c>
      <c r="D1812" s="181">
        <v>777.74</v>
      </c>
      <c r="E1812" s="181">
        <v>38.340000000000003</v>
      </c>
      <c r="F1812" s="181">
        <v>816.08</v>
      </c>
      <c r="G1812" s="172">
        <v>15</v>
      </c>
    </row>
    <row r="1813" spans="1:7" ht="30">
      <c r="A1813" s="183" t="s">
        <v>4761</v>
      </c>
      <c r="B1813" s="182" t="s">
        <v>4760</v>
      </c>
      <c r="C1813" s="179" t="s">
        <v>108</v>
      </c>
      <c r="D1813" s="181">
        <v>578.41999999999996</v>
      </c>
      <c r="E1813" s="181">
        <v>150.68</v>
      </c>
      <c r="F1813" s="181">
        <v>729.1</v>
      </c>
      <c r="G1813" s="172">
        <v>15</v>
      </c>
    </row>
    <row r="1814" spans="1:7">
      <c r="A1814" s="183" t="s">
        <v>4759</v>
      </c>
      <c r="B1814" s="182" t="s">
        <v>4758</v>
      </c>
      <c r="C1814" s="179" t="s">
        <v>112</v>
      </c>
      <c r="D1814" s="181">
        <v>1443.69</v>
      </c>
      <c r="E1814" s="181">
        <v>90.74</v>
      </c>
      <c r="F1814" s="181">
        <v>1534.43</v>
      </c>
      <c r="G1814" s="172">
        <v>15</v>
      </c>
    </row>
    <row r="1815" spans="1:7">
      <c r="A1815" s="183" t="s">
        <v>4757</v>
      </c>
      <c r="B1815" s="182" t="s">
        <v>4756</v>
      </c>
      <c r="C1815" s="179" t="s">
        <v>112</v>
      </c>
      <c r="D1815" s="181">
        <v>97.95</v>
      </c>
      <c r="E1815" s="181">
        <v>110.65</v>
      </c>
      <c r="F1815" s="181">
        <v>208.6</v>
      </c>
      <c r="G1815" s="172">
        <v>15</v>
      </c>
    </row>
    <row r="1816" spans="1:7">
      <c r="A1816" s="183" t="s">
        <v>4755</v>
      </c>
      <c r="B1816" s="182" t="s">
        <v>4754</v>
      </c>
      <c r="C1816" s="179" t="s">
        <v>118</v>
      </c>
      <c r="D1816" s="181">
        <v>199.86</v>
      </c>
      <c r="E1816" s="181">
        <v>59.01</v>
      </c>
      <c r="F1816" s="181">
        <v>258.87</v>
      </c>
      <c r="G1816" s="172">
        <v>15</v>
      </c>
    </row>
    <row r="1817" spans="1:7">
      <c r="A1817" s="183" t="s">
        <v>4753</v>
      </c>
      <c r="B1817" s="182" t="s">
        <v>4752</v>
      </c>
      <c r="C1817" s="179"/>
      <c r="D1817" s="181"/>
      <c r="E1817" s="181"/>
      <c r="F1817" s="181"/>
    </row>
    <row r="1818" spans="1:7" ht="30">
      <c r="A1818" s="183" t="s">
        <v>4751</v>
      </c>
      <c r="B1818" s="182" t="s">
        <v>4750</v>
      </c>
      <c r="C1818" s="179" t="s">
        <v>108</v>
      </c>
      <c r="D1818" s="181">
        <v>106.7</v>
      </c>
      <c r="E1818" s="181">
        <v>176.66</v>
      </c>
      <c r="F1818" s="181">
        <v>283.36</v>
      </c>
      <c r="G1818" s="172">
        <v>15</v>
      </c>
    </row>
    <row r="1819" spans="1:7" ht="30">
      <c r="A1819" s="183" t="s">
        <v>4749</v>
      </c>
      <c r="B1819" s="182" t="s">
        <v>4748</v>
      </c>
      <c r="C1819" s="179" t="s">
        <v>108</v>
      </c>
      <c r="D1819" s="181">
        <v>573.62</v>
      </c>
      <c r="E1819" s="181">
        <v>217.06</v>
      </c>
      <c r="F1819" s="181">
        <v>790.68</v>
      </c>
      <c r="G1819" s="172">
        <v>15</v>
      </c>
    </row>
    <row r="1820" spans="1:7" ht="30">
      <c r="A1820" s="183" t="s">
        <v>4747</v>
      </c>
      <c r="B1820" s="182" t="s">
        <v>4746</v>
      </c>
      <c r="C1820" s="179" t="s">
        <v>108</v>
      </c>
      <c r="D1820" s="181">
        <v>2322.64</v>
      </c>
      <c r="E1820" s="181">
        <v>393.72</v>
      </c>
      <c r="F1820" s="181">
        <v>2716.36</v>
      </c>
      <c r="G1820" s="172">
        <v>15</v>
      </c>
    </row>
    <row r="1821" spans="1:7" ht="30">
      <c r="A1821" s="183" t="s">
        <v>4745</v>
      </c>
      <c r="B1821" s="182" t="s">
        <v>4744</v>
      </c>
      <c r="C1821" s="179" t="s">
        <v>108</v>
      </c>
      <c r="D1821" s="181">
        <v>3014.32</v>
      </c>
      <c r="E1821" s="181">
        <v>1070</v>
      </c>
      <c r="F1821" s="181">
        <v>4084.32</v>
      </c>
      <c r="G1821" s="172">
        <v>15</v>
      </c>
    </row>
    <row r="1822" spans="1:7" ht="30">
      <c r="A1822" s="183" t="s">
        <v>4743</v>
      </c>
      <c r="B1822" s="182" t="s">
        <v>4742</v>
      </c>
      <c r="C1822" s="179" t="s">
        <v>108</v>
      </c>
      <c r="D1822" s="181">
        <v>6194.88</v>
      </c>
      <c r="E1822" s="181">
        <v>2140</v>
      </c>
      <c r="F1822" s="181">
        <v>8334.8799999999992</v>
      </c>
      <c r="G1822" s="172">
        <v>15</v>
      </c>
    </row>
    <row r="1823" spans="1:7" ht="30">
      <c r="A1823" s="183" t="s">
        <v>4741</v>
      </c>
      <c r="B1823" s="182" t="s">
        <v>4740</v>
      </c>
      <c r="C1823" s="179" t="s">
        <v>108</v>
      </c>
      <c r="D1823" s="181">
        <v>9129.0400000000009</v>
      </c>
      <c r="E1823" s="181">
        <v>2483.2800000000002</v>
      </c>
      <c r="F1823" s="181">
        <v>11612.32</v>
      </c>
      <c r="G1823" s="172">
        <v>15</v>
      </c>
    </row>
    <row r="1824" spans="1:7">
      <c r="A1824" s="183" t="s">
        <v>4739</v>
      </c>
      <c r="B1824" s="182" t="s">
        <v>4738</v>
      </c>
      <c r="C1824" s="179"/>
      <c r="D1824" s="181"/>
      <c r="E1824" s="181"/>
      <c r="F1824" s="181"/>
    </row>
    <row r="1825" spans="1:7" ht="30">
      <c r="A1825" s="183" t="s">
        <v>4737</v>
      </c>
      <c r="B1825" s="182" t="s">
        <v>4736</v>
      </c>
      <c r="C1825" s="179" t="s">
        <v>112</v>
      </c>
      <c r="D1825" s="181">
        <v>8.6999999999999993</v>
      </c>
      <c r="E1825" s="181">
        <v>8.82</v>
      </c>
      <c r="F1825" s="181">
        <v>17.52</v>
      </c>
      <c r="G1825" s="172">
        <v>15</v>
      </c>
    </row>
    <row r="1826" spans="1:7" ht="30">
      <c r="A1826" s="183" t="s">
        <v>4735</v>
      </c>
      <c r="B1826" s="182" t="s">
        <v>4734</v>
      </c>
      <c r="C1826" s="179" t="s">
        <v>112</v>
      </c>
      <c r="D1826" s="181">
        <v>68.400000000000006</v>
      </c>
      <c r="E1826" s="181">
        <v>12.22</v>
      </c>
      <c r="F1826" s="181">
        <v>80.62</v>
      </c>
      <c r="G1826" s="172">
        <v>15</v>
      </c>
    </row>
    <row r="1827" spans="1:7" ht="30">
      <c r="A1827" s="183" t="s">
        <v>4733</v>
      </c>
      <c r="B1827" s="182" t="s">
        <v>4732</v>
      </c>
      <c r="C1827" s="179" t="s">
        <v>118</v>
      </c>
      <c r="D1827" s="181">
        <v>10.55</v>
      </c>
      <c r="E1827" s="181"/>
      <c r="F1827" s="181">
        <v>10.55</v>
      </c>
      <c r="G1827" s="172">
        <v>15</v>
      </c>
    </row>
    <row r="1828" spans="1:7">
      <c r="A1828" s="183" t="s">
        <v>4731</v>
      </c>
      <c r="B1828" s="182" t="s">
        <v>4730</v>
      </c>
      <c r="C1828" s="179" t="s">
        <v>112</v>
      </c>
      <c r="D1828" s="181">
        <v>1.51</v>
      </c>
      <c r="E1828" s="181">
        <v>18.53</v>
      </c>
      <c r="F1828" s="181">
        <v>20.04</v>
      </c>
      <c r="G1828" s="172">
        <v>15</v>
      </c>
    </row>
    <row r="1829" spans="1:7">
      <c r="A1829" s="183" t="s">
        <v>4729</v>
      </c>
      <c r="B1829" s="182" t="s">
        <v>4728</v>
      </c>
      <c r="C1829" s="179" t="s">
        <v>112</v>
      </c>
      <c r="D1829" s="181">
        <v>1.6</v>
      </c>
      <c r="E1829" s="181">
        <v>24.84</v>
      </c>
      <c r="F1829" s="181">
        <v>26.44</v>
      </c>
      <c r="G1829" s="172">
        <v>15</v>
      </c>
    </row>
    <row r="1830" spans="1:7" ht="45">
      <c r="A1830" s="183" t="s">
        <v>4727</v>
      </c>
      <c r="B1830" s="182" t="s">
        <v>4726</v>
      </c>
      <c r="C1830" s="179" t="s">
        <v>108</v>
      </c>
      <c r="D1830" s="181">
        <v>553.55999999999995</v>
      </c>
      <c r="E1830" s="181">
        <v>44.38</v>
      </c>
      <c r="F1830" s="181">
        <v>597.94000000000005</v>
      </c>
      <c r="G1830" s="172">
        <v>15</v>
      </c>
    </row>
    <row r="1831" spans="1:7">
      <c r="A1831" s="183" t="s">
        <v>4725</v>
      </c>
      <c r="B1831" s="182" t="s">
        <v>4724</v>
      </c>
      <c r="C1831" s="179" t="s">
        <v>112</v>
      </c>
      <c r="D1831" s="181">
        <v>1525.79</v>
      </c>
      <c r="E1831" s="181">
        <v>25.18</v>
      </c>
      <c r="F1831" s="181">
        <v>1550.97</v>
      </c>
      <c r="G1831" s="172">
        <v>15</v>
      </c>
    </row>
    <row r="1832" spans="1:7">
      <c r="A1832" s="183" t="s">
        <v>4723</v>
      </c>
      <c r="B1832" s="182" t="s">
        <v>4722</v>
      </c>
      <c r="C1832" s="179"/>
      <c r="D1832" s="181"/>
      <c r="E1832" s="181"/>
      <c r="F1832" s="181"/>
    </row>
    <row r="1833" spans="1:7">
      <c r="A1833" s="183" t="s">
        <v>4721</v>
      </c>
      <c r="B1833" s="182" t="s">
        <v>4720</v>
      </c>
      <c r="C1833" s="179"/>
      <c r="D1833" s="181"/>
      <c r="E1833" s="181"/>
      <c r="F1833" s="181"/>
    </row>
    <row r="1834" spans="1:7">
      <c r="A1834" s="183" t="s">
        <v>4719</v>
      </c>
      <c r="B1834" s="182" t="s">
        <v>4718</v>
      </c>
      <c r="C1834" s="179" t="s">
        <v>112</v>
      </c>
      <c r="D1834" s="181">
        <v>39.270000000000003</v>
      </c>
      <c r="E1834" s="181">
        <v>7.56</v>
      </c>
      <c r="F1834" s="181">
        <v>46.83</v>
      </c>
      <c r="G1834" s="172">
        <v>15</v>
      </c>
    </row>
    <row r="1835" spans="1:7">
      <c r="A1835" s="183" t="s">
        <v>4717</v>
      </c>
      <c r="B1835" s="182" t="s">
        <v>4716</v>
      </c>
      <c r="C1835" s="179" t="s">
        <v>117</v>
      </c>
      <c r="D1835" s="181">
        <v>2179.4299999999998</v>
      </c>
      <c r="E1835" s="181">
        <v>181.26</v>
      </c>
      <c r="F1835" s="181">
        <v>2360.69</v>
      </c>
      <c r="G1835" s="172">
        <v>15</v>
      </c>
    </row>
    <row r="1836" spans="1:7">
      <c r="A1836" s="183" t="s">
        <v>4715</v>
      </c>
      <c r="B1836" s="182" t="s">
        <v>4714</v>
      </c>
      <c r="C1836" s="179" t="s">
        <v>117</v>
      </c>
      <c r="D1836" s="181">
        <v>1765.63</v>
      </c>
      <c r="E1836" s="181">
        <v>181.26</v>
      </c>
      <c r="F1836" s="181">
        <v>1946.89</v>
      </c>
      <c r="G1836" s="172">
        <v>15</v>
      </c>
    </row>
    <row r="1837" spans="1:7" ht="30">
      <c r="A1837" s="183" t="s">
        <v>4713</v>
      </c>
      <c r="B1837" s="182" t="s">
        <v>4712</v>
      </c>
      <c r="C1837" s="179" t="s">
        <v>112</v>
      </c>
      <c r="D1837" s="181">
        <v>182.01</v>
      </c>
      <c r="E1837" s="181">
        <v>37.299999999999997</v>
      </c>
      <c r="F1837" s="181">
        <v>219.31</v>
      </c>
      <c r="G1837" s="172">
        <v>15</v>
      </c>
    </row>
    <row r="1838" spans="1:7">
      <c r="A1838" s="183" t="s">
        <v>4711</v>
      </c>
      <c r="B1838" s="182" t="s">
        <v>4710</v>
      </c>
      <c r="C1838" s="179"/>
      <c r="D1838" s="181"/>
      <c r="E1838" s="181"/>
      <c r="F1838" s="181"/>
    </row>
    <row r="1839" spans="1:7" ht="30">
      <c r="A1839" s="183" t="s">
        <v>4709</v>
      </c>
      <c r="B1839" s="182" t="s">
        <v>4708</v>
      </c>
      <c r="C1839" s="179" t="s">
        <v>108</v>
      </c>
      <c r="D1839" s="181">
        <v>4699.9799999999996</v>
      </c>
      <c r="E1839" s="181">
        <v>106.65</v>
      </c>
      <c r="F1839" s="181">
        <v>4806.63</v>
      </c>
      <c r="G1839" s="172">
        <v>15</v>
      </c>
    </row>
    <row r="1840" spans="1:7">
      <c r="A1840" s="183" t="s">
        <v>4707</v>
      </c>
      <c r="B1840" s="182" t="s">
        <v>4706</v>
      </c>
      <c r="C1840" s="179"/>
      <c r="D1840" s="181"/>
      <c r="E1840" s="181"/>
      <c r="F1840" s="181"/>
    </row>
    <row r="1841" spans="1:7">
      <c r="A1841" s="183" t="s">
        <v>4705</v>
      </c>
      <c r="B1841" s="182" t="s">
        <v>4704</v>
      </c>
      <c r="C1841" s="179" t="s">
        <v>118</v>
      </c>
      <c r="D1841" s="181">
        <v>122.74</v>
      </c>
      <c r="E1841" s="181">
        <v>109.32</v>
      </c>
      <c r="F1841" s="181">
        <v>232.06</v>
      </c>
      <c r="G1841" s="172">
        <v>15</v>
      </c>
    </row>
    <row r="1842" spans="1:7">
      <c r="A1842" s="183" t="s">
        <v>4703</v>
      </c>
      <c r="B1842" s="182" t="s">
        <v>4702</v>
      </c>
      <c r="C1842" s="179" t="s">
        <v>108</v>
      </c>
      <c r="D1842" s="181">
        <v>553.41999999999996</v>
      </c>
      <c r="E1842" s="181">
        <v>24.33</v>
      </c>
      <c r="F1842" s="181">
        <v>577.75</v>
      </c>
      <c r="G1842" s="172">
        <v>15</v>
      </c>
    </row>
    <row r="1843" spans="1:7">
      <c r="A1843" s="183" t="s">
        <v>4701</v>
      </c>
      <c r="B1843" s="182" t="s">
        <v>4700</v>
      </c>
      <c r="C1843" s="179" t="s">
        <v>112</v>
      </c>
      <c r="D1843" s="181">
        <v>172.2</v>
      </c>
      <c r="E1843" s="181">
        <v>68.14</v>
      </c>
      <c r="F1843" s="181">
        <v>240.34</v>
      </c>
      <c r="G1843" s="172">
        <v>15</v>
      </c>
    </row>
    <row r="1844" spans="1:7" ht="30">
      <c r="A1844" s="183" t="s">
        <v>4699</v>
      </c>
      <c r="B1844" s="182" t="s">
        <v>4698</v>
      </c>
      <c r="C1844" s="179" t="s">
        <v>108</v>
      </c>
      <c r="D1844" s="181">
        <v>615.77</v>
      </c>
      <c r="E1844" s="181">
        <v>34.22</v>
      </c>
      <c r="F1844" s="181">
        <v>649.99</v>
      </c>
      <c r="G1844" s="172">
        <v>15</v>
      </c>
    </row>
    <row r="1845" spans="1:7" ht="30">
      <c r="A1845" s="183" t="s">
        <v>4697</v>
      </c>
      <c r="B1845" s="182" t="s">
        <v>4696</v>
      </c>
      <c r="C1845" s="179" t="s">
        <v>108</v>
      </c>
      <c r="D1845" s="181">
        <v>876.02</v>
      </c>
      <c r="E1845" s="181">
        <v>51.33</v>
      </c>
      <c r="F1845" s="181">
        <v>927.35</v>
      </c>
      <c r="G1845" s="172">
        <v>15</v>
      </c>
    </row>
    <row r="1846" spans="1:7">
      <c r="A1846" s="183" t="s">
        <v>4695</v>
      </c>
      <c r="B1846" s="182" t="s">
        <v>4694</v>
      </c>
      <c r="C1846" s="179"/>
      <c r="D1846" s="181"/>
      <c r="E1846" s="181"/>
      <c r="F1846" s="181"/>
    </row>
    <row r="1847" spans="1:7">
      <c r="A1847" s="183" t="s">
        <v>4693</v>
      </c>
      <c r="B1847" s="182" t="s">
        <v>4692</v>
      </c>
      <c r="C1847" s="179" t="s">
        <v>117</v>
      </c>
      <c r="D1847" s="181">
        <v>5706.39</v>
      </c>
      <c r="E1847" s="181">
        <v>241.68</v>
      </c>
      <c r="F1847" s="181">
        <v>5948.07</v>
      </c>
      <c r="G1847" s="172">
        <v>15</v>
      </c>
    </row>
    <row r="1848" spans="1:7">
      <c r="A1848" s="183" t="s">
        <v>4691</v>
      </c>
      <c r="B1848" s="182" t="s">
        <v>4690</v>
      </c>
      <c r="C1848" s="179" t="s">
        <v>117</v>
      </c>
      <c r="D1848" s="181">
        <v>2997.79</v>
      </c>
      <c r="E1848" s="181">
        <v>241.68</v>
      </c>
      <c r="F1848" s="181">
        <v>3239.47</v>
      </c>
      <c r="G1848" s="172">
        <v>15</v>
      </c>
    </row>
    <row r="1849" spans="1:7">
      <c r="A1849" s="183" t="s">
        <v>4689</v>
      </c>
      <c r="B1849" s="182" t="s">
        <v>4688</v>
      </c>
      <c r="C1849" s="179" t="s">
        <v>117</v>
      </c>
      <c r="D1849" s="181">
        <v>1788.24</v>
      </c>
      <c r="E1849" s="181">
        <v>241.68</v>
      </c>
      <c r="F1849" s="181">
        <v>2029.92</v>
      </c>
      <c r="G1849" s="172">
        <v>15</v>
      </c>
    </row>
    <row r="1850" spans="1:7">
      <c r="A1850" s="183" t="s">
        <v>4687</v>
      </c>
      <c r="B1850" s="182" t="s">
        <v>4686</v>
      </c>
      <c r="C1850" s="179" t="s">
        <v>117</v>
      </c>
      <c r="D1850" s="181">
        <v>3866.98</v>
      </c>
      <c r="E1850" s="181">
        <v>241.68</v>
      </c>
      <c r="F1850" s="181">
        <v>4108.66</v>
      </c>
      <c r="G1850" s="172">
        <v>15</v>
      </c>
    </row>
    <row r="1851" spans="1:7">
      <c r="A1851" s="183" t="s">
        <v>4685</v>
      </c>
      <c r="B1851" s="182" t="s">
        <v>4684</v>
      </c>
      <c r="C1851" s="179"/>
      <c r="D1851" s="181"/>
      <c r="E1851" s="181"/>
      <c r="F1851" s="181"/>
    </row>
    <row r="1852" spans="1:7">
      <c r="A1852" s="183" t="s">
        <v>4683</v>
      </c>
      <c r="B1852" s="182" t="s">
        <v>4682</v>
      </c>
      <c r="C1852" s="179" t="s">
        <v>117</v>
      </c>
      <c r="D1852" s="181">
        <v>6196.64</v>
      </c>
      <c r="E1852" s="181">
        <v>384.15</v>
      </c>
      <c r="F1852" s="181">
        <v>6580.79</v>
      </c>
      <c r="G1852" s="172">
        <v>15</v>
      </c>
    </row>
    <row r="1853" spans="1:7">
      <c r="A1853" s="183" t="s">
        <v>4681</v>
      </c>
      <c r="B1853" s="182" t="s">
        <v>4680</v>
      </c>
      <c r="C1853" s="179" t="s">
        <v>117</v>
      </c>
      <c r="D1853" s="181">
        <v>8467.59</v>
      </c>
      <c r="E1853" s="181">
        <v>384.15</v>
      </c>
      <c r="F1853" s="181">
        <v>8851.74</v>
      </c>
      <c r="G1853" s="172">
        <v>15</v>
      </c>
    </row>
    <row r="1854" spans="1:7">
      <c r="A1854" s="183" t="s">
        <v>4679</v>
      </c>
      <c r="B1854" s="182" t="s">
        <v>4678</v>
      </c>
      <c r="C1854" s="179" t="s">
        <v>108</v>
      </c>
      <c r="D1854" s="181">
        <v>2809.84</v>
      </c>
      <c r="E1854" s="181">
        <v>56.73</v>
      </c>
      <c r="F1854" s="181">
        <v>2866.57</v>
      </c>
      <c r="G1854" s="172">
        <v>15</v>
      </c>
    </row>
    <row r="1855" spans="1:7">
      <c r="A1855" s="183" t="s">
        <v>4677</v>
      </c>
      <c r="B1855" s="182" t="s">
        <v>4676</v>
      </c>
      <c r="C1855" s="179" t="s">
        <v>108</v>
      </c>
      <c r="D1855" s="181">
        <v>2052.89</v>
      </c>
      <c r="E1855" s="181">
        <v>56.73</v>
      </c>
      <c r="F1855" s="181">
        <v>2109.62</v>
      </c>
      <c r="G1855" s="172">
        <v>15</v>
      </c>
    </row>
    <row r="1856" spans="1:7">
      <c r="A1856" s="183" t="s">
        <v>4675</v>
      </c>
      <c r="B1856" s="182" t="s">
        <v>4674</v>
      </c>
      <c r="C1856" s="179"/>
      <c r="D1856" s="181"/>
      <c r="E1856" s="181"/>
      <c r="F1856" s="181"/>
    </row>
    <row r="1857" spans="1:7">
      <c r="A1857" s="183" t="s">
        <v>4673</v>
      </c>
      <c r="B1857" s="182" t="s">
        <v>4672</v>
      </c>
      <c r="C1857" s="179" t="s">
        <v>112</v>
      </c>
      <c r="D1857" s="181">
        <v>13.32</v>
      </c>
      <c r="E1857" s="181"/>
      <c r="F1857" s="181">
        <v>13.32</v>
      </c>
      <c r="G1857" s="172">
        <v>15</v>
      </c>
    </row>
    <row r="1858" spans="1:7" ht="30">
      <c r="A1858" s="183" t="s">
        <v>4671</v>
      </c>
      <c r="B1858" s="182" t="s">
        <v>4670</v>
      </c>
      <c r="C1858" s="179" t="s">
        <v>108</v>
      </c>
      <c r="D1858" s="181">
        <v>1235.07</v>
      </c>
      <c r="E1858" s="181">
        <v>37.76</v>
      </c>
      <c r="F1858" s="181">
        <v>1272.83</v>
      </c>
      <c r="G1858" s="172">
        <v>15</v>
      </c>
    </row>
    <row r="1859" spans="1:7">
      <c r="A1859" s="183" t="s">
        <v>4669</v>
      </c>
      <c r="B1859" s="182" t="s">
        <v>4668</v>
      </c>
      <c r="C1859" s="179"/>
      <c r="D1859" s="181"/>
      <c r="E1859" s="181"/>
      <c r="F1859" s="181"/>
    </row>
    <row r="1860" spans="1:7">
      <c r="A1860" s="183" t="s">
        <v>4667</v>
      </c>
      <c r="B1860" s="182" t="s">
        <v>4666</v>
      </c>
      <c r="C1860" s="179"/>
      <c r="D1860" s="181"/>
      <c r="E1860" s="181"/>
      <c r="F1860" s="181"/>
    </row>
    <row r="1861" spans="1:7">
      <c r="A1861" s="183" t="s">
        <v>4665</v>
      </c>
      <c r="B1861" s="182" t="s">
        <v>4664</v>
      </c>
      <c r="C1861" s="179" t="s">
        <v>117</v>
      </c>
      <c r="D1861" s="181">
        <v>160305.66</v>
      </c>
      <c r="E1861" s="181">
        <v>295.58</v>
      </c>
      <c r="F1861" s="181">
        <v>160601.24</v>
      </c>
      <c r="G1861" s="172">
        <v>15</v>
      </c>
    </row>
    <row r="1862" spans="1:7">
      <c r="A1862" s="183" t="s">
        <v>4663</v>
      </c>
      <c r="B1862" s="182" t="s">
        <v>4662</v>
      </c>
      <c r="C1862" s="179" t="s">
        <v>117</v>
      </c>
      <c r="D1862" s="181">
        <v>136088.1</v>
      </c>
      <c r="E1862" s="181">
        <v>295.58</v>
      </c>
      <c r="F1862" s="181">
        <v>136383.67999999999</v>
      </c>
      <c r="G1862" s="172">
        <v>15</v>
      </c>
    </row>
    <row r="1863" spans="1:7">
      <c r="A1863" s="183" t="s">
        <v>4661</v>
      </c>
      <c r="B1863" s="182" t="s">
        <v>4660</v>
      </c>
      <c r="C1863" s="179"/>
      <c r="D1863" s="181"/>
      <c r="E1863" s="181"/>
      <c r="F1863" s="181"/>
    </row>
    <row r="1864" spans="1:7" ht="30">
      <c r="A1864" s="183" t="s">
        <v>4659</v>
      </c>
      <c r="B1864" s="182" t="s">
        <v>4658</v>
      </c>
      <c r="C1864" s="179" t="s">
        <v>108</v>
      </c>
      <c r="D1864" s="181">
        <v>137.44999999999999</v>
      </c>
      <c r="E1864" s="181">
        <v>193.21</v>
      </c>
      <c r="F1864" s="181">
        <v>330.66</v>
      </c>
      <c r="G1864" s="172">
        <v>15</v>
      </c>
    </row>
    <row r="1865" spans="1:7" ht="30">
      <c r="A1865" s="183" t="s">
        <v>4657</v>
      </c>
      <c r="B1865" s="182" t="s">
        <v>4656</v>
      </c>
      <c r="C1865" s="179" t="s">
        <v>108</v>
      </c>
      <c r="D1865" s="181">
        <v>238.26</v>
      </c>
      <c r="E1865" s="181">
        <v>193.21</v>
      </c>
      <c r="F1865" s="181">
        <v>431.47</v>
      </c>
      <c r="G1865" s="172">
        <v>15</v>
      </c>
    </row>
    <row r="1866" spans="1:7" ht="30">
      <c r="A1866" s="183" t="s">
        <v>4655</v>
      </c>
      <c r="B1866" s="182" t="s">
        <v>4654</v>
      </c>
      <c r="C1866" s="179" t="s">
        <v>108</v>
      </c>
      <c r="D1866" s="181">
        <v>1158.6199999999999</v>
      </c>
      <c r="E1866" s="181">
        <v>223.32</v>
      </c>
      <c r="F1866" s="181">
        <v>1381.94</v>
      </c>
      <c r="G1866" s="172">
        <v>15</v>
      </c>
    </row>
    <row r="1867" spans="1:7" ht="30">
      <c r="A1867" s="183" t="s">
        <v>4653</v>
      </c>
      <c r="B1867" s="182" t="s">
        <v>4652</v>
      </c>
      <c r="C1867" s="179" t="s">
        <v>108</v>
      </c>
      <c r="D1867" s="181">
        <v>2683.2</v>
      </c>
      <c r="E1867" s="181">
        <v>223.32</v>
      </c>
      <c r="F1867" s="181">
        <v>2906.52</v>
      </c>
      <c r="G1867" s="172">
        <v>15</v>
      </c>
    </row>
    <row r="1868" spans="1:7" ht="30">
      <c r="A1868" s="183" t="s">
        <v>4651</v>
      </c>
      <c r="B1868" s="182" t="s">
        <v>4650</v>
      </c>
      <c r="C1868" s="179" t="s">
        <v>108</v>
      </c>
      <c r="D1868" s="181">
        <v>1875.84</v>
      </c>
      <c r="E1868" s="181">
        <v>223.32</v>
      </c>
      <c r="F1868" s="181">
        <v>2099.16</v>
      </c>
      <c r="G1868" s="172">
        <v>15</v>
      </c>
    </row>
    <row r="1869" spans="1:7" ht="30">
      <c r="A1869" s="183" t="s">
        <v>4649</v>
      </c>
      <c r="B1869" s="182" t="s">
        <v>4648</v>
      </c>
      <c r="C1869" s="179" t="s">
        <v>108</v>
      </c>
      <c r="D1869" s="181">
        <v>606</v>
      </c>
      <c r="E1869" s="181">
        <v>167.49</v>
      </c>
      <c r="F1869" s="181">
        <v>773.49</v>
      </c>
      <c r="G1869" s="172">
        <v>15</v>
      </c>
    </row>
    <row r="1870" spans="1:7" ht="30">
      <c r="A1870" s="183" t="s">
        <v>4647</v>
      </c>
      <c r="B1870" s="182" t="s">
        <v>4646</v>
      </c>
      <c r="C1870" s="179" t="s">
        <v>108</v>
      </c>
      <c r="D1870" s="181">
        <v>1704.1</v>
      </c>
      <c r="E1870" s="181">
        <v>232.48</v>
      </c>
      <c r="F1870" s="181">
        <v>1936.58</v>
      </c>
      <c r="G1870" s="172">
        <v>15</v>
      </c>
    </row>
    <row r="1871" spans="1:7" ht="30">
      <c r="A1871" s="183" t="s">
        <v>4645</v>
      </c>
      <c r="B1871" s="182" t="s">
        <v>4644</v>
      </c>
      <c r="C1871" s="179" t="s">
        <v>108</v>
      </c>
      <c r="D1871" s="181">
        <v>1093.29</v>
      </c>
      <c r="E1871" s="181">
        <v>223.32</v>
      </c>
      <c r="F1871" s="181">
        <v>1316.61</v>
      </c>
      <c r="G1871" s="172">
        <v>15</v>
      </c>
    </row>
    <row r="1872" spans="1:7" ht="30">
      <c r="A1872" s="183" t="s">
        <v>4643</v>
      </c>
      <c r="B1872" s="182" t="s">
        <v>4642</v>
      </c>
      <c r="C1872" s="179" t="s">
        <v>108</v>
      </c>
      <c r="D1872" s="181">
        <v>126.74</v>
      </c>
      <c r="E1872" s="181">
        <v>111.66</v>
      </c>
      <c r="F1872" s="181">
        <v>238.4</v>
      </c>
      <c r="G1872" s="172">
        <v>15</v>
      </c>
    </row>
    <row r="1873" spans="1:7" ht="30">
      <c r="A1873" s="183" t="s">
        <v>4641</v>
      </c>
      <c r="B1873" s="182" t="s">
        <v>4640</v>
      </c>
      <c r="C1873" s="179" t="s">
        <v>108</v>
      </c>
      <c r="D1873" s="181">
        <v>196.9</v>
      </c>
      <c r="E1873" s="181">
        <v>193.21</v>
      </c>
      <c r="F1873" s="181">
        <v>390.11</v>
      </c>
      <c r="G1873" s="172">
        <v>15</v>
      </c>
    </row>
    <row r="1874" spans="1:7">
      <c r="A1874" s="183" t="s">
        <v>4639</v>
      </c>
      <c r="B1874" s="182" t="s">
        <v>4638</v>
      </c>
      <c r="C1874" s="179" t="s">
        <v>108</v>
      </c>
      <c r="D1874" s="181">
        <v>745.33</v>
      </c>
      <c r="E1874" s="181">
        <v>223.32</v>
      </c>
      <c r="F1874" s="181">
        <v>968.65</v>
      </c>
      <c r="G1874" s="172">
        <v>15</v>
      </c>
    </row>
    <row r="1875" spans="1:7">
      <c r="A1875" s="183" t="s">
        <v>4637</v>
      </c>
      <c r="B1875" s="182" t="s">
        <v>4636</v>
      </c>
      <c r="C1875" s="179"/>
      <c r="D1875" s="181"/>
      <c r="E1875" s="181"/>
      <c r="F1875" s="181"/>
    </row>
    <row r="1876" spans="1:7">
      <c r="A1876" s="183" t="s">
        <v>4635</v>
      </c>
      <c r="B1876" s="182" t="s">
        <v>165</v>
      </c>
      <c r="C1876" s="179" t="s">
        <v>108</v>
      </c>
      <c r="D1876" s="181">
        <v>35.49</v>
      </c>
      <c r="E1876" s="181">
        <v>16.75</v>
      </c>
      <c r="F1876" s="181">
        <v>52.24</v>
      </c>
      <c r="G1876" s="172">
        <v>15</v>
      </c>
    </row>
    <row r="1877" spans="1:7">
      <c r="A1877" s="183" t="s">
        <v>4634</v>
      </c>
      <c r="B1877" s="182" t="s">
        <v>166</v>
      </c>
      <c r="C1877" s="179" t="s">
        <v>108</v>
      </c>
      <c r="D1877" s="181">
        <v>52.85</v>
      </c>
      <c r="E1877" s="181">
        <v>16.75</v>
      </c>
      <c r="F1877" s="181">
        <v>69.599999999999994</v>
      </c>
      <c r="G1877" s="172">
        <v>15</v>
      </c>
    </row>
    <row r="1878" spans="1:7">
      <c r="A1878" s="183" t="s">
        <v>4633</v>
      </c>
      <c r="B1878" s="182" t="s">
        <v>167</v>
      </c>
      <c r="C1878" s="179" t="s">
        <v>108</v>
      </c>
      <c r="D1878" s="181">
        <v>90.4</v>
      </c>
      <c r="E1878" s="181">
        <v>16.75</v>
      </c>
      <c r="F1878" s="181">
        <v>107.15</v>
      </c>
      <c r="G1878" s="172">
        <v>15</v>
      </c>
    </row>
    <row r="1879" spans="1:7">
      <c r="A1879" s="183" t="s">
        <v>4632</v>
      </c>
      <c r="B1879" s="182" t="s">
        <v>168</v>
      </c>
      <c r="C1879" s="179" t="s">
        <v>108</v>
      </c>
      <c r="D1879" s="181">
        <v>122.77</v>
      </c>
      <c r="E1879" s="181">
        <v>16.75</v>
      </c>
      <c r="F1879" s="181">
        <v>139.52000000000001</v>
      </c>
      <c r="G1879" s="172">
        <v>15</v>
      </c>
    </row>
    <row r="1880" spans="1:7">
      <c r="A1880" s="183" t="s">
        <v>4631</v>
      </c>
      <c r="B1880" s="182" t="s">
        <v>4630</v>
      </c>
      <c r="C1880" s="179"/>
      <c r="D1880" s="181"/>
      <c r="E1880" s="181"/>
      <c r="F1880" s="181"/>
    </row>
    <row r="1881" spans="1:7">
      <c r="A1881" s="183" t="s">
        <v>4629</v>
      </c>
      <c r="B1881" s="182" t="s">
        <v>4628</v>
      </c>
      <c r="C1881" s="179" t="s">
        <v>108</v>
      </c>
      <c r="D1881" s="181">
        <v>45.84</v>
      </c>
      <c r="E1881" s="181">
        <v>11.16</v>
      </c>
      <c r="F1881" s="181">
        <v>57</v>
      </c>
      <c r="G1881" s="172">
        <v>15</v>
      </c>
    </row>
    <row r="1882" spans="1:7">
      <c r="A1882" s="183" t="s">
        <v>4627</v>
      </c>
      <c r="B1882" s="182" t="s">
        <v>4626</v>
      </c>
      <c r="C1882" s="179" t="s">
        <v>108</v>
      </c>
      <c r="D1882" s="181">
        <v>90.26</v>
      </c>
      <c r="E1882" s="181">
        <v>11.16</v>
      </c>
      <c r="F1882" s="181">
        <v>101.42</v>
      </c>
      <c r="G1882" s="172">
        <v>15</v>
      </c>
    </row>
    <row r="1883" spans="1:7">
      <c r="A1883" s="183" t="s">
        <v>4625</v>
      </c>
      <c r="B1883" s="182" t="s">
        <v>4624</v>
      </c>
      <c r="C1883" s="179" t="s">
        <v>108</v>
      </c>
      <c r="D1883" s="181">
        <v>80.510000000000005</v>
      </c>
      <c r="E1883" s="181">
        <v>41.87</v>
      </c>
      <c r="F1883" s="181">
        <v>122.38</v>
      </c>
      <c r="G1883" s="172">
        <v>15</v>
      </c>
    </row>
    <row r="1884" spans="1:7">
      <c r="A1884" s="183" t="s">
        <v>4623</v>
      </c>
      <c r="B1884" s="182" t="s">
        <v>4622</v>
      </c>
      <c r="C1884" s="179" t="s">
        <v>108</v>
      </c>
      <c r="D1884" s="181">
        <v>154.82</v>
      </c>
      <c r="E1884" s="181">
        <v>11.16</v>
      </c>
      <c r="F1884" s="181">
        <v>165.98</v>
      </c>
      <c r="G1884" s="172">
        <v>15</v>
      </c>
    </row>
    <row r="1885" spans="1:7">
      <c r="A1885" s="183" t="s">
        <v>4621</v>
      </c>
      <c r="B1885" s="182" t="s">
        <v>4620</v>
      </c>
      <c r="C1885" s="179" t="s">
        <v>108</v>
      </c>
      <c r="D1885" s="181">
        <v>210.25</v>
      </c>
      <c r="E1885" s="181">
        <v>11.16</v>
      </c>
      <c r="F1885" s="181">
        <v>221.41</v>
      </c>
      <c r="G1885" s="172">
        <v>15</v>
      </c>
    </row>
    <row r="1886" spans="1:7">
      <c r="A1886" s="183" t="s">
        <v>4619</v>
      </c>
      <c r="B1886" s="182" t="s">
        <v>4618</v>
      </c>
      <c r="C1886" s="179"/>
      <c r="D1886" s="181"/>
      <c r="E1886" s="181"/>
      <c r="F1886" s="181"/>
    </row>
    <row r="1887" spans="1:7" ht="30">
      <c r="A1887" s="183" t="s">
        <v>4617</v>
      </c>
      <c r="B1887" s="182" t="s">
        <v>4616</v>
      </c>
      <c r="C1887" s="179" t="s">
        <v>117</v>
      </c>
      <c r="D1887" s="181">
        <v>526.51</v>
      </c>
      <c r="E1887" s="181">
        <v>27.92</v>
      </c>
      <c r="F1887" s="181">
        <v>554.42999999999995</v>
      </c>
      <c r="G1887" s="172">
        <v>15</v>
      </c>
    </row>
    <row r="1888" spans="1:7" ht="30">
      <c r="A1888" s="183" t="s">
        <v>4615</v>
      </c>
      <c r="B1888" s="182" t="s">
        <v>4614</v>
      </c>
      <c r="C1888" s="179" t="s">
        <v>117</v>
      </c>
      <c r="D1888" s="181">
        <v>446.04</v>
      </c>
      <c r="E1888" s="181">
        <v>27.92</v>
      </c>
      <c r="F1888" s="181">
        <v>473.96</v>
      </c>
      <c r="G1888" s="172">
        <v>15</v>
      </c>
    </row>
    <row r="1889" spans="1:7">
      <c r="A1889" s="183" t="s">
        <v>4613</v>
      </c>
      <c r="B1889" s="182" t="s">
        <v>4612</v>
      </c>
      <c r="C1889" s="179"/>
      <c r="D1889" s="181"/>
      <c r="E1889" s="181"/>
      <c r="F1889" s="181"/>
    </row>
    <row r="1890" spans="1:7" ht="30">
      <c r="A1890" s="183" t="s">
        <v>4611</v>
      </c>
      <c r="B1890" s="182" t="s">
        <v>4610</v>
      </c>
      <c r="C1890" s="179" t="s">
        <v>108</v>
      </c>
      <c r="D1890" s="181">
        <v>246.51</v>
      </c>
      <c r="E1890" s="181">
        <v>26.18</v>
      </c>
      <c r="F1890" s="181">
        <v>272.69</v>
      </c>
      <c r="G1890" s="172">
        <v>15</v>
      </c>
    </row>
    <row r="1891" spans="1:7" ht="30">
      <c r="A1891" s="183" t="s">
        <v>4609</v>
      </c>
      <c r="B1891" s="182" t="s">
        <v>4608</v>
      </c>
      <c r="C1891" s="179" t="s">
        <v>108</v>
      </c>
      <c r="D1891" s="181">
        <v>217.19</v>
      </c>
      <c r="E1891" s="181">
        <v>26.18</v>
      </c>
      <c r="F1891" s="181">
        <v>243.37</v>
      </c>
      <c r="G1891" s="172">
        <v>15</v>
      </c>
    </row>
    <row r="1892" spans="1:7" ht="30">
      <c r="A1892" s="183" t="s">
        <v>4607</v>
      </c>
      <c r="B1892" s="182" t="s">
        <v>4606</v>
      </c>
      <c r="C1892" s="179" t="s">
        <v>108</v>
      </c>
      <c r="D1892" s="181">
        <v>252.64</v>
      </c>
      <c r="E1892" s="181">
        <v>26.18</v>
      </c>
      <c r="F1892" s="181">
        <v>278.82</v>
      </c>
      <c r="G1892" s="172">
        <v>15</v>
      </c>
    </row>
    <row r="1893" spans="1:7" ht="30">
      <c r="A1893" s="183" t="s">
        <v>4605</v>
      </c>
      <c r="B1893" s="182" t="s">
        <v>4604</v>
      </c>
      <c r="C1893" s="179" t="s">
        <v>108</v>
      </c>
      <c r="D1893" s="181">
        <v>217.23</v>
      </c>
      <c r="E1893" s="181">
        <v>26.18</v>
      </c>
      <c r="F1893" s="181">
        <v>243.41</v>
      </c>
      <c r="G1893" s="172">
        <v>15</v>
      </c>
    </row>
    <row r="1894" spans="1:7">
      <c r="A1894" s="183" t="s">
        <v>4603</v>
      </c>
      <c r="B1894" s="182" t="s">
        <v>4602</v>
      </c>
      <c r="C1894" s="179"/>
      <c r="D1894" s="181"/>
      <c r="E1894" s="181"/>
      <c r="F1894" s="181"/>
    </row>
    <row r="1895" spans="1:7" ht="30">
      <c r="A1895" s="183" t="s">
        <v>4601</v>
      </c>
      <c r="B1895" s="182" t="s">
        <v>4600</v>
      </c>
      <c r="C1895" s="179" t="s">
        <v>108</v>
      </c>
      <c r="D1895" s="181">
        <v>208932.47</v>
      </c>
      <c r="E1895" s="181">
        <v>2148.88</v>
      </c>
      <c r="F1895" s="181">
        <v>211081.35</v>
      </c>
      <c r="G1895" s="172">
        <v>15</v>
      </c>
    </row>
    <row r="1896" spans="1:7" ht="30">
      <c r="A1896" s="183" t="s">
        <v>4599</v>
      </c>
      <c r="B1896" s="182" t="s">
        <v>4598</v>
      </c>
      <c r="C1896" s="179" t="s">
        <v>108</v>
      </c>
      <c r="D1896" s="181">
        <v>236344.09</v>
      </c>
      <c r="E1896" s="181">
        <v>2148.88</v>
      </c>
      <c r="F1896" s="181">
        <v>238492.97</v>
      </c>
      <c r="G1896" s="172">
        <v>15</v>
      </c>
    </row>
    <row r="1897" spans="1:7" ht="30">
      <c r="A1897" s="183" t="s">
        <v>4597</v>
      </c>
      <c r="B1897" s="182" t="s">
        <v>4596</v>
      </c>
      <c r="C1897" s="179" t="s">
        <v>108</v>
      </c>
      <c r="D1897" s="181">
        <v>104026.06</v>
      </c>
      <c r="E1897" s="181">
        <v>2148.88</v>
      </c>
      <c r="F1897" s="181">
        <v>106174.94</v>
      </c>
      <c r="G1897" s="172">
        <v>15</v>
      </c>
    </row>
    <row r="1898" spans="1:7" ht="30">
      <c r="A1898" s="183" t="s">
        <v>4595</v>
      </c>
      <c r="B1898" s="182" t="s">
        <v>4594</v>
      </c>
      <c r="C1898" s="179" t="s">
        <v>108</v>
      </c>
      <c r="D1898" s="181">
        <v>122412.5</v>
      </c>
      <c r="E1898" s="181">
        <v>2148.88</v>
      </c>
      <c r="F1898" s="181">
        <v>124561.38</v>
      </c>
      <c r="G1898" s="172">
        <v>15</v>
      </c>
    </row>
    <row r="1899" spans="1:7" ht="30">
      <c r="A1899" s="183" t="s">
        <v>4593</v>
      </c>
      <c r="B1899" s="182" t="s">
        <v>4592</v>
      </c>
      <c r="C1899" s="179" t="s">
        <v>108</v>
      </c>
      <c r="D1899" s="181">
        <v>97275.09</v>
      </c>
      <c r="E1899" s="181">
        <v>1146.7</v>
      </c>
      <c r="F1899" s="181">
        <v>98421.79</v>
      </c>
      <c r="G1899" s="172">
        <v>15</v>
      </c>
    </row>
    <row r="1900" spans="1:7" ht="30">
      <c r="A1900" s="183" t="s">
        <v>4591</v>
      </c>
      <c r="B1900" s="182" t="s">
        <v>4590</v>
      </c>
      <c r="C1900" s="179" t="s">
        <v>108</v>
      </c>
      <c r="D1900" s="181">
        <v>148281.94</v>
      </c>
      <c r="E1900" s="181">
        <v>2148.88</v>
      </c>
      <c r="F1900" s="181">
        <v>150430.82</v>
      </c>
      <c r="G1900" s="172">
        <v>15</v>
      </c>
    </row>
    <row r="1901" spans="1:7" ht="30">
      <c r="A1901" s="183" t="s">
        <v>4589</v>
      </c>
      <c r="B1901" s="182" t="s">
        <v>4588</v>
      </c>
      <c r="C1901" s="179" t="s">
        <v>108</v>
      </c>
      <c r="D1901" s="181">
        <v>486239.34</v>
      </c>
      <c r="E1901" s="181">
        <v>2378.2199999999998</v>
      </c>
      <c r="F1901" s="181">
        <v>488617.56</v>
      </c>
      <c r="G1901" s="172">
        <v>15</v>
      </c>
    </row>
    <row r="1902" spans="1:7" ht="30">
      <c r="A1902" s="183" t="s">
        <v>4587</v>
      </c>
      <c r="B1902" s="182" t="s">
        <v>4586</v>
      </c>
      <c r="C1902" s="179" t="s">
        <v>108</v>
      </c>
      <c r="D1902" s="181">
        <v>150540.10999999999</v>
      </c>
      <c r="E1902" s="181">
        <v>2148.88</v>
      </c>
      <c r="F1902" s="181">
        <v>152688.99</v>
      </c>
      <c r="G1902" s="172">
        <v>15</v>
      </c>
    </row>
    <row r="1903" spans="1:7" ht="30">
      <c r="A1903" s="183" t="s">
        <v>4585</v>
      </c>
      <c r="B1903" s="182" t="s">
        <v>4584</v>
      </c>
      <c r="C1903" s="179" t="s">
        <v>108</v>
      </c>
      <c r="D1903" s="181">
        <v>441400.69</v>
      </c>
      <c r="E1903" s="181">
        <v>2357.08</v>
      </c>
      <c r="F1903" s="181">
        <v>443757.77</v>
      </c>
      <c r="G1903" s="172">
        <v>15</v>
      </c>
    </row>
    <row r="1904" spans="1:7" ht="30">
      <c r="A1904" s="183" t="s">
        <v>4583</v>
      </c>
      <c r="B1904" s="182" t="s">
        <v>4582</v>
      </c>
      <c r="C1904" s="179" t="s">
        <v>108</v>
      </c>
      <c r="D1904" s="181">
        <v>403212.47</v>
      </c>
      <c r="E1904" s="181">
        <v>2378.2199999999998</v>
      </c>
      <c r="F1904" s="181">
        <v>405590.69</v>
      </c>
      <c r="G1904" s="172">
        <v>15</v>
      </c>
    </row>
    <row r="1905" spans="1:7">
      <c r="A1905" s="183" t="s">
        <v>4581</v>
      </c>
      <c r="B1905" s="182" t="s">
        <v>4580</v>
      </c>
      <c r="C1905" s="179"/>
      <c r="D1905" s="181"/>
      <c r="E1905" s="181"/>
      <c r="F1905" s="181"/>
    </row>
    <row r="1906" spans="1:7" ht="30">
      <c r="A1906" s="183" t="s">
        <v>4579</v>
      </c>
      <c r="B1906" s="182" t="s">
        <v>4578</v>
      </c>
      <c r="C1906" s="179" t="s">
        <v>108</v>
      </c>
      <c r="D1906" s="181">
        <v>41849.94</v>
      </c>
      <c r="E1906" s="181">
        <v>1146.7</v>
      </c>
      <c r="F1906" s="181">
        <v>42996.639999999999</v>
      </c>
      <c r="G1906" s="172">
        <v>15</v>
      </c>
    </row>
    <row r="1907" spans="1:7" ht="30">
      <c r="A1907" s="183" t="s">
        <v>4577</v>
      </c>
      <c r="B1907" s="182" t="s">
        <v>4576</v>
      </c>
      <c r="C1907" s="179" t="s">
        <v>108</v>
      </c>
      <c r="D1907" s="181">
        <v>30571.95</v>
      </c>
      <c r="E1907" s="181">
        <v>1146.7</v>
      </c>
      <c r="F1907" s="181">
        <v>31718.65</v>
      </c>
      <c r="G1907" s="172">
        <v>15</v>
      </c>
    </row>
    <row r="1908" spans="1:7" ht="30">
      <c r="A1908" s="183" t="s">
        <v>4575</v>
      </c>
      <c r="B1908" s="182" t="s">
        <v>150</v>
      </c>
      <c r="C1908" s="179" t="s">
        <v>108</v>
      </c>
      <c r="D1908" s="181">
        <v>83399.78</v>
      </c>
      <c r="E1908" s="181">
        <v>1834.72</v>
      </c>
      <c r="F1908" s="181">
        <v>85234.5</v>
      </c>
      <c r="G1908" s="172">
        <v>15</v>
      </c>
    </row>
    <row r="1909" spans="1:7" ht="30">
      <c r="A1909" s="183" t="s">
        <v>4574</v>
      </c>
      <c r="B1909" s="182" t="s">
        <v>4573</v>
      </c>
      <c r="C1909" s="179" t="s">
        <v>108</v>
      </c>
      <c r="D1909" s="181">
        <v>128335.28</v>
      </c>
      <c r="E1909" s="181">
        <v>1834.72</v>
      </c>
      <c r="F1909" s="181">
        <v>130170</v>
      </c>
      <c r="G1909" s="172">
        <v>15</v>
      </c>
    </row>
    <row r="1910" spans="1:7" ht="30">
      <c r="A1910" s="183" t="s">
        <v>4572</v>
      </c>
      <c r="B1910" s="182" t="s">
        <v>4571</v>
      </c>
      <c r="C1910" s="179" t="s">
        <v>108</v>
      </c>
      <c r="D1910" s="181">
        <v>5228.5600000000004</v>
      </c>
      <c r="E1910" s="181">
        <v>458.68</v>
      </c>
      <c r="F1910" s="181">
        <v>5687.24</v>
      </c>
      <c r="G1910" s="172">
        <v>15</v>
      </c>
    </row>
    <row r="1911" spans="1:7" ht="30">
      <c r="A1911" s="183" t="s">
        <v>4570</v>
      </c>
      <c r="B1911" s="182" t="s">
        <v>4569</v>
      </c>
      <c r="C1911" s="179" t="s">
        <v>108</v>
      </c>
      <c r="D1911" s="181">
        <v>6609.29</v>
      </c>
      <c r="E1911" s="181">
        <v>458.68</v>
      </c>
      <c r="F1911" s="181">
        <v>7067.97</v>
      </c>
      <c r="G1911" s="172">
        <v>15</v>
      </c>
    </row>
    <row r="1912" spans="1:7" ht="30">
      <c r="A1912" s="183" t="s">
        <v>4568</v>
      </c>
      <c r="B1912" s="182" t="s">
        <v>4567</v>
      </c>
      <c r="C1912" s="179" t="s">
        <v>108</v>
      </c>
      <c r="D1912" s="181">
        <v>22019.39</v>
      </c>
      <c r="E1912" s="181">
        <v>1146.7</v>
      </c>
      <c r="F1912" s="181">
        <v>23166.09</v>
      </c>
      <c r="G1912" s="172">
        <v>15</v>
      </c>
    </row>
    <row r="1913" spans="1:7" ht="30">
      <c r="A1913" s="183" t="s">
        <v>4566</v>
      </c>
      <c r="B1913" s="182" t="s">
        <v>4565</v>
      </c>
      <c r="C1913" s="179" t="s">
        <v>108</v>
      </c>
      <c r="D1913" s="181">
        <v>49804.98</v>
      </c>
      <c r="E1913" s="181">
        <v>1146.7</v>
      </c>
      <c r="F1913" s="181">
        <v>50951.68</v>
      </c>
      <c r="G1913" s="172">
        <v>15</v>
      </c>
    </row>
    <row r="1914" spans="1:7" ht="30">
      <c r="A1914" s="183" t="s">
        <v>4564</v>
      </c>
      <c r="B1914" s="182" t="s">
        <v>4563</v>
      </c>
      <c r="C1914" s="179" t="s">
        <v>108</v>
      </c>
      <c r="D1914" s="181">
        <v>24879.35</v>
      </c>
      <c r="E1914" s="181">
        <v>1146.7</v>
      </c>
      <c r="F1914" s="181">
        <v>26026.05</v>
      </c>
      <c r="G1914" s="172">
        <v>15</v>
      </c>
    </row>
    <row r="1915" spans="1:7" ht="30">
      <c r="A1915" s="183" t="s">
        <v>4562</v>
      </c>
      <c r="B1915" s="182" t="s">
        <v>4561</v>
      </c>
      <c r="C1915" s="179" t="s">
        <v>108</v>
      </c>
      <c r="D1915" s="181">
        <v>101494.45</v>
      </c>
      <c r="E1915" s="181">
        <v>1834.72</v>
      </c>
      <c r="F1915" s="181">
        <v>103329.17</v>
      </c>
      <c r="G1915" s="172">
        <v>15</v>
      </c>
    </row>
    <row r="1916" spans="1:7" ht="30">
      <c r="A1916" s="183" t="s">
        <v>4560</v>
      </c>
      <c r="B1916" s="182" t="s">
        <v>4559</v>
      </c>
      <c r="C1916" s="179" t="s">
        <v>108</v>
      </c>
      <c r="D1916" s="181">
        <v>17831.259999999998</v>
      </c>
      <c r="E1916" s="181">
        <v>458.68</v>
      </c>
      <c r="F1916" s="181">
        <v>18289.939999999999</v>
      </c>
      <c r="G1916" s="172">
        <v>15</v>
      </c>
    </row>
    <row r="1917" spans="1:7" ht="30">
      <c r="A1917" s="183" t="s">
        <v>4558</v>
      </c>
      <c r="B1917" s="182" t="s">
        <v>147</v>
      </c>
      <c r="C1917" s="179" t="s">
        <v>108</v>
      </c>
      <c r="D1917" s="181">
        <v>76339.47</v>
      </c>
      <c r="E1917" s="181">
        <v>1834.72</v>
      </c>
      <c r="F1917" s="181">
        <v>78174.19</v>
      </c>
      <c r="G1917" s="172">
        <v>15</v>
      </c>
    </row>
    <row r="1918" spans="1:7" ht="30">
      <c r="A1918" s="183" t="s">
        <v>4557</v>
      </c>
      <c r="B1918" s="182" t="s">
        <v>4556</v>
      </c>
      <c r="C1918" s="179" t="s">
        <v>108</v>
      </c>
      <c r="D1918" s="181">
        <v>96209.63</v>
      </c>
      <c r="E1918" s="181">
        <v>1834.72</v>
      </c>
      <c r="F1918" s="181">
        <v>98044.35</v>
      </c>
      <c r="G1918" s="172">
        <v>15</v>
      </c>
    </row>
    <row r="1919" spans="1:7" ht="30">
      <c r="A1919" s="183" t="s">
        <v>4555</v>
      </c>
      <c r="B1919" s="182" t="s">
        <v>4554</v>
      </c>
      <c r="C1919" s="179" t="s">
        <v>108</v>
      </c>
      <c r="D1919" s="181">
        <v>140333.71</v>
      </c>
      <c r="E1919" s="181">
        <v>1834.72</v>
      </c>
      <c r="F1919" s="181">
        <v>142168.43</v>
      </c>
      <c r="G1919" s="172">
        <v>15</v>
      </c>
    </row>
    <row r="1920" spans="1:7" ht="30">
      <c r="A1920" s="183" t="s">
        <v>4553</v>
      </c>
      <c r="B1920" s="182" t="s">
        <v>149</v>
      </c>
      <c r="C1920" s="179" t="s">
        <v>108</v>
      </c>
      <c r="D1920" s="181">
        <v>75853.789999999994</v>
      </c>
      <c r="E1920" s="181">
        <v>1146.7</v>
      </c>
      <c r="F1920" s="181">
        <v>77000.490000000005</v>
      </c>
      <c r="G1920" s="172">
        <v>15</v>
      </c>
    </row>
    <row r="1921" spans="1:7" ht="30">
      <c r="A1921" s="183" t="s">
        <v>4552</v>
      </c>
      <c r="B1921" s="182" t="s">
        <v>148</v>
      </c>
      <c r="C1921" s="179" t="s">
        <v>108</v>
      </c>
      <c r="D1921" s="181">
        <v>39766.17</v>
      </c>
      <c r="E1921" s="181">
        <v>1146.7</v>
      </c>
      <c r="F1921" s="181">
        <v>40912.870000000003</v>
      </c>
      <c r="G1921" s="172">
        <v>15</v>
      </c>
    </row>
    <row r="1922" spans="1:7" ht="30">
      <c r="A1922" s="183" t="s">
        <v>4551</v>
      </c>
      <c r="B1922" s="182" t="s">
        <v>4550</v>
      </c>
      <c r="C1922" s="179" t="s">
        <v>108</v>
      </c>
      <c r="D1922" s="181">
        <v>140664.21</v>
      </c>
      <c r="E1922" s="181">
        <v>1834.72</v>
      </c>
      <c r="F1922" s="181">
        <v>142498.93</v>
      </c>
      <c r="G1922" s="172">
        <v>15</v>
      </c>
    </row>
    <row r="1923" spans="1:7" ht="30">
      <c r="A1923" s="183" t="s">
        <v>4549</v>
      </c>
      <c r="B1923" s="182" t="s">
        <v>4548</v>
      </c>
      <c r="C1923" s="179" t="s">
        <v>108</v>
      </c>
      <c r="D1923" s="181">
        <v>43329.58</v>
      </c>
      <c r="E1923" s="181">
        <v>1146.7</v>
      </c>
      <c r="F1923" s="181">
        <v>44476.28</v>
      </c>
      <c r="G1923" s="172">
        <v>15</v>
      </c>
    </row>
    <row r="1924" spans="1:7" ht="30">
      <c r="A1924" s="183" t="s">
        <v>4547</v>
      </c>
      <c r="B1924" s="182" t="s">
        <v>4546</v>
      </c>
      <c r="C1924" s="179" t="s">
        <v>108</v>
      </c>
      <c r="D1924" s="181">
        <v>48989.06</v>
      </c>
      <c r="E1924" s="181">
        <v>1146.7</v>
      </c>
      <c r="F1924" s="181">
        <v>50135.76</v>
      </c>
      <c r="G1924" s="172">
        <v>15</v>
      </c>
    </row>
    <row r="1925" spans="1:7">
      <c r="A1925" s="183" t="s">
        <v>4545</v>
      </c>
      <c r="B1925" s="182" t="s">
        <v>4544</v>
      </c>
      <c r="C1925" s="179"/>
      <c r="D1925" s="181"/>
      <c r="E1925" s="181"/>
      <c r="F1925" s="181"/>
    </row>
    <row r="1926" spans="1:7">
      <c r="A1926" s="183" t="s">
        <v>4543</v>
      </c>
      <c r="B1926" s="182" t="s">
        <v>4542</v>
      </c>
      <c r="C1926" s="179" t="s">
        <v>118</v>
      </c>
      <c r="D1926" s="181">
        <v>70.680000000000007</v>
      </c>
      <c r="E1926" s="181">
        <v>22.33</v>
      </c>
      <c r="F1926" s="181">
        <v>93.01</v>
      </c>
      <c r="G1926" s="172">
        <v>15</v>
      </c>
    </row>
    <row r="1927" spans="1:7">
      <c r="A1927" s="183" t="s">
        <v>4541</v>
      </c>
      <c r="B1927" s="182" t="s">
        <v>136</v>
      </c>
      <c r="C1927" s="179" t="s">
        <v>108</v>
      </c>
      <c r="D1927" s="181">
        <v>48.66</v>
      </c>
      <c r="E1927" s="181">
        <v>11.16</v>
      </c>
      <c r="F1927" s="181">
        <v>59.82</v>
      </c>
      <c r="G1927" s="172">
        <v>15</v>
      </c>
    </row>
    <row r="1928" spans="1:7">
      <c r="A1928" s="183" t="s">
        <v>4540</v>
      </c>
      <c r="B1928" s="182" t="s">
        <v>4539</v>
      </c>
      <c r="C1928" s="179" t="s">
        <v>108</v>
      </c>
      <c r="D1928" s="181">
        <v>22.96</v>
      </c>
      <c r="E1928" s="181">
        <v>11.16</v>
      </c>
      <c r="F1928" s="181">
        <v>34.119999999999997</v>
      </c>
      <c r="G1928" s="172">
        <v>15</v>
      </c>
    </row>
    <row r="1929" spans="1:7">
      <c r="A1929" s="183" t="s">
        <v>4538</v>
      </c>
      <c r="B1929" s="182" t="s">
        <v>4537</v>
      </c>
      <c r="C1929" s="179" t="s">
        <v>108</v>
      </c>
      <c r="D1929" s="181">
        <v>3.13</v>
      </c>
      <c r="E1929" s="181">
        <v>8.3800000000000008</v>
      </c>
      <c r="F1929" s="181">
        <v>11.51</v>
      </c>
      <c r="G1929" s="172">
        <v>15</v>
      </c>
    </row>
    <row r="1930" spans="1:7">
      <c r="A1930" s="183" t="s">
        <v>4536</v>
      </c>
      <c r="B1930" s="182" t="s">
        <v>4535</v>
      </c>
      <c r="C1930" s="179" t="s">
        <v>108</v>
      </c>
      <c r="D1930" s="181">
        <v>26.46</v>
      </c>
      <c r="E1930" s="181">
        <v>11.16</v>
      </c>
      <c r="F1930" s="181">
        <v>37.619999999999997</v>
      </c>
      <c r="G1930" s="172">
        <v>15</v>
      </c>
    </row>
    <row r="1931" spans="1:7" ht="30">
      <c r="A1931" s="183" t="s">
        <v>4534</v>
      </c>
      <c r="B1931" s="182" t="s">
        <v>4533</v>
      </c>
      <c r="C1931" s="179" t="s">
        <v>108</v>
      </c>
      <c r="D1931" s="181">
        <v>843.89</v>
      </c>
      <c r="E1931" s="181">
        <v>1.1399999999999999</v>
      </c>
      <c r="F1931" s="181">
        <v>845.03</v>
      </c>
      <c r="G1931" s="172">
        <v>15</v>
      </c>
    </row>
    <row r="1932" spans="1:7">
      <c r="A1932" s="183" t="s">
        <v>4532</v>
      </c>
      <c r="B1932" s="182" t="s">
        <v>169</v>
      </c>
      <c r="C1932" s="179" t="s">
        <v>108</v>
      </c>
      <c r="D1932" s="181">
        <v>541.12</v>
      </c>
      <c r="E1932" s="181">
        <v>27.92</v>
      </c>
      <c r="F1932" s="181">
        <v>569.04</v>
      </c>
      <c r="G1932" s="172">
        <v>15</v>
      </c>
    </row>
    <row r="1933" spans="1:7">
      <c r="A1933" s="183" t="s">
        <v>4531</v>
      </c>
      <c r="B1933" s="182" t="s">
        <v>4530</v>
      </c>
      <c r="C1933" s="179" t="s">
        <v>108</v>
      </c>
      <c r="D1933" s="181">
        <v>247.58</v>
      </c>
      <c r="E1933" s="181">
        <v>27.92</v>
      </c>
      <c r="F1933" s="181">
        <v>275.5</v>
      </c>
      <c r="G1933" s="172">
        <v>15</v>
      </c>
    </row>
    <row r="1934" spans="1:7">
      <c r="A1934" s="183" t="s">
        <v>4529</v>
      </c>
      <c r="B1934" s="182" t="s">
        <v>4528</v>
      </c>
      <c r="C1934" s="179" t="s">
        <v>108</v>
      </c>
      <c r="D1934" s="181">
        <v>314.39</v>
      </c>
      <c r="E1934" s="181">
        <v>157.08000000000001</v>
      </c>
      <c r="F1934" s="181">
        <v>471.47</v>
      </c>
      <c r="G1934" s="172">
        <v>15</v>
      </c>
    </row>
    <row r="1935" spans="1:7">
      <c r="A1935" s="183" t="s">
        <v>4527</v>
      </c>
      <c r="B1935" s="182" t="s">
        <v>4526</v>
      </c>
      <c r="C1935" s="179" t="s">
        <v>123</v>
      </c>
      <c r="D1935" s="181">
        <v>611.67999999999995</v>
      </c>
      <c r="E1935" s="181">
        <v>1.1399999999999999</v>
      </c>
      <c r="F1935" s="181">
        <v>612.82000000000005</v>
      </c>
      <c r="G1935" s="172">
        <v>15</v>
      </c>
    </row>
    <row r="1936" spans="1:7">
      <c r="A1936" s="183" t="s">
        <v>4525</v>
      </c>
      <c r="B1936" s="182" t="s">
        <v>4524</v>
      </c>
      <c r="C1936" s="179" t="s">
        <v>108</v>
      </c>
      <c r="D1936" s="181">
        <v>31.9</v>
      </c>
      <c r="E1936" s="181">
        <v>55.83</v>
      </c>
      <c r="F1936" s="181">
        <v>87.73</v>
      </c>
      <c r="G1936" s="172">
        <v>15</v>
      </c>
    </row>
    <row r="1937" spans="1:7">
      <c r="A1937" s="183" t="s">
        <v>4523</v>
      </c>
      <c r="B1937" s="182" t="s">
        <v>4522</v>
      </c>
      <c r="C1937" s="179" t="s">
        <v>123</v>
      </c>
      <c r="D1937" s="181">
        <v>466.94</v>
      </c>
      <c r="E1937" s="181">
        <v>1.1399999999999999</v>
      </c>
      <c r="F1937" s="181">
        <v>468.08</v>
      </c>
      <c r="G1937" s="172">
        <v>15</v>
      </c>
    </row>
    <row r="1938" spans="1:7">
      <c r="A1938" s="183" t="s">
        <v>4521</v>
      </c>
      <c r="B1938" s="182" t="s">
        <v>4520</v>
      </c>
      <c r="C1938" s="179" t="s">
        <v>108</v>
      </c>
      <c r="D1938" s="181"/>
      <c r="E1938" s="181">
        <v>314.16000000000003</v>
      </c>
      <c r="F1938" s="181">
        <v>314.16000000000003</v>
      </c>
      <c r="G1938" s="172">
        <v>15</v>
      </c>
    </row>
    <row r="1939" spans="1:7">
      <c r="A1939" s="183" t="s">
        <v>4519</v>
      </c>
      <c r="B1939" s="182" t="s">
        <v>4518</v>
      </c>
      <c r="C1939" s="179" t="s">
        <v>119</v>
      </c>
      <c r="D1939" s="181">
        <v>26.99</v>
      </c>
      <c r="E1939" s="181">
        <v>0.91</v>
      </c>
      <c r="F1939" s="181">
        <v>27.9</v>
      </c>
      <c r="G1939" s="172">
        <v>15</v>
      </c>
    </row>
    <row r="1940" spans="1:7">
      <c r="A1940" s="183" t="s">
        <v>4517</v>
      </c>
      <c r="B1940" s="182" t="s">
        <v>4516</v>
      </c>
      <c r="C1940" s="179" t="s">
        <v>119</v>
      </c>
      <c r="D1940" s="181">
        <v>26.99</v>
      </c>
      <c r="E1940" s="181">
        <v>1.36</v>
      </c>
      <c r="F1940" s="181">
        <v>28.35</v>
      </c>
      <c r="G1940" s="172">
        <v>15</v>
      </c>
    </row>
    <row r="1941" spans="1:7" ht="30">
      <c r="A1941" s="183" t="s">
        <v>4515</v>
      </c>
      <c r="B1941" s="182" t="s">
        <v>4514</v>
      </c>
      <c r="C1941" s="179" t="s">
        <v>112</v>
      </c>
      <c r="D1941" s="181">
        <v>924</v>
      </c>
      <c r="E1941" s="181">
        <v>11.36</v>
      </c>
      <c r="F1941" s="181">
        <v>935.36</v>
      </c>
      <c r="G1941" s="172">
        <v>15</v>
      </c>
    </row>
    <row r="1942" spans="1:7" ht="30">
      <c r="A1942" s="183" t="s">
        <v>4513</v>
      </c>
      <c r="B1942" s="182" t="s">
        <v>4512</v>
      </c>
      <c r="C1942" s="179" t="s">
        <v>112</v>
      </c>
      <c r="D1942" s="181">
        <v>1152.01</v>
      </c>
      <c r="E1942" s="181">
        <v>11.36</v>
      </c>
      <c r="F1942" s="181">
        <v>1163.3699999999999</v>
      </c>
      <c r="G1942" s="172">
        <v>15</v>
      </c>
    </row>
    <row r="1943" spans="1:7">
      <c r="A1943" s="183" t="s">
        <v>4511</v>
      </c>
      <c r="B1943" s="182" t="s">
        <v>214</v>
      </c>
      <c r="C1943" s="179" t="s">
        <v>123</v>
      </c>
      <c r="D1943" s="181">
        <v>40.33</v>
      </c>
      <c r="E1943" s="181">
        <v>1.1399999999999999</v>
      </c>
      <c r="F1943" s="181">
        <v>41.47</v>
      </c>
      <c r="G1943" s="172">
        <v>15</v>
      </c>
    </row>
    <row r="1944" spans="1:7">
      <c r="A1944" s="183" t="s">
        <v>4510</v>
      </c>
      <c r="B1944" s="182" t="s">
        <v>130</v>
      </c>
      <c r="C1944" s="179" t="s">
        <v>108</v>
      </c>
      <c r="D1944" s="181">
        <v>19.309999999999999</v>
      </c>
      <c r="E1944" s="181">
        <v>78.540000000000006</v>
      </c>
      <c r="F1944" s="181">
        <v>97.85</v>
      </c>
      <c r="G1944" s="172">
        <v>15</v>
      </c>
    </row>
    <row r="1945" spans="1:7">
      <c r="A1945" s="183" t="s">
        <v>4509</v>
      </c>
      <c r="B1945" s="182" t="s">
        <v>4508</v>
      </c>
      <c r="C1945" s="179" t="s">
        <v>108</v>
      </c>
      <c r="D1945" s="181">
        <v>73.819999999999993</v>
      </c>
      <c r="E1945" s="181">
        <v>1.1399999999999999</v>
      </c>
      <c r="F1945" s="181">
        <v>74.959999999999994</v>
      </c>
      <c r="G1945" s="172">
        <v>15</v>
      </c>
    </row>
    <row r="1946" spans="1:7">
      <c r="A1946" s="183" t="s">
        <v>4507</v>
      </c>
      <c r="B1946" s="182" t="s">
        <v>4506</v>
      </c>
      <c r="C1946" s="179" t="s">
        <v>108</v>
      </c>
      <c r="D1946" s="181">
        <v>244.76</v>
      </c>
      <c r="E1946" s="181">
        <v>157.08000000000001</v>
      </c>
      <c r="F1946" s="181">
        <v>401.84</v>
      </c>
      <c r="G1946" s="172">
        <v>15</v>
      </c>
    </row>
    <row r="1947" spans="1:7">
      <c r="A1947" s="183" t="s">
        <v>4505</v>
      </c>
      <c r="B1947" s="182" t="s">
        <v>4504</v>
      </c>
      <c r="C1947" s="179" t="s">
        <v>108</v>
      </c>
      <c r="D1947" s="181">
        <v>674.35</v>
      </c>
      <c r="E1947" s="181">
        <v>1.1399999999999999</v>
      </c>
      <c r="F1947" s="181">
        <v>675.49</v>
      </c>
      <c r="G1947" s="172">
        <v>15</v>
      </c>
    </row>
    <row r="1948" spans="1:7" ht="30">
      <c r="A1948" s="183" t="s">
        <v>4503</v>
      </c>
      <c r="B1948" s="182" t="s">
        <v>4502</v>
      </c>
      <c r="C1948" s="179" t="s">
        <v>108</v>
      </c>
      <c r="D1948" s="181">
        <v>531.53</v>
      </c>
      <c r="E1948" s="181">
        <v>157.08000000000001</v>
      </c>
      <c r="F1948" s="181">
        <v>688.61</v>
      </c>
      <c r="G1948" s="172">
        <v>15</v>
      </c>
    </row>
    <row r="1949" spans="1:7">
      <c r="A1949" s="183" t="s">
        <v>4501</v>
      </c>
      <c r="B1949" s="182" t="s">
        <v>4500</v>
      </c>
      <c r="C1949" s="179" t="s">
        <v>108</v>
      </c>
      <c r="D1949" s="181">
        <v>2877.81</v>
      </c>
      <c r="E1949" s="181">
        <v>55.83</v>
      </c>
      <c r="F1949" s="181">
        <v>2933.64</v>
      </c>
      <c r="G1949" s="172">
        <v>15</v>
      </c>
    </row>
    <row r="1950" spans="1:7">
      <c r="A1950" s="183" t="s">
        <v>4499</v>
      </c>
      <c r="B1950" s="182" t="s">
        <v>4498</v>
      </c>
      <c r="C1950" s="179" t="s">
        <v>108</v>
      </c>
      <c r="D1950" s="181">
        <v>4351.99</v>
      </c>
      <c r="E1950" s="181">
        <v>55.83</v>
      </c>
      <c r="F1950" s="181">
        <v>4407.82</v>
      </c>
      <c r="G1950" s="172">
        <v>15</v>
      </c>
    </row>
    <row r="1951" spans="1:7">
      <c r="A1951" s="183" t="s">
        <v>4497</v>
      </c>
      <c r="B1951" s="182" t="s">
        <v>4496</v>
      </c>
      <c r="C1951" s="179" t="s">
        <v>108</v>
      </c>
      <c r="D1951" s="181">
        <v>5658.79</v>
      </c>
      <c r="E1951" s="181">
        <v>55.83</v>
      </c>
      <c r="F1951" s="181">
        <v>5714.62</v>
      </c>
      <c r="G1951" s="172">
        <v>15</v>
      </c>
    </row>
    <row r="1952" spans="1:7">
      <c r="A1952" s="183" t="s">
        <v>4495</v>
      </c>
      <c r="B1952" s="182" t="s">
        <v>4494</v>
      </c>
      <c r="C1952" s="179"/>
      <c r="D1952" s="181"/>
      <c r="E1952" s="181"/>
      <c r="F1952" s="181"/>
    </row>
    <row r="1953" spans="1:7">
      <c r="A1953" s="183" t="s">
        <v>4493</v>
      </c>
      <c r="B1953" s="182" t="s">
        <v>4492</v>
      </c>
      <c r="C1953" s="179"/>
      <c r="D1953" s="181"/>
      <c r="E1953" s="181"/>
      <c r="F1953" s="181"/>
    </row>
    <row r="1954" spans="1:7">
      <c r="A1954" s="183" t="s">
        <v>4491</v>
      </c>
      <c r="B1954" s="182" t="s">
        <v>4490</v>
      </c>
      <c r="C1954" s="179" t="s">
        <v>108</v>
      </c>
      <c r="D1954" s="181">
        <v>47.63</v>
      </c>
      <c r="E1954" s="181">
        <v>96.11</v>
      </c>
      <c r="F1954" s="181">
        <v>143.74</v>
      </c>
      <c r="G1954" s="172">
        <v>15</v>
      </c>
    </row>
    <row r="1955" spans="1:7">
      <c r="A1955" s="183" t="s">
        <v>4489</v>
      </c>
      <c r="B1955" s="182" t="s">
        <v>4488</v>
      </c>
      <c r="C1955" s="179" t="s">
        <v>108</v>
      </c>
      <c r="D1955" s="181">
        <v>135.71</v>
      </c>
      <c r="E1955" s="181">
        <v>134.1</v>
      </c>
      <c r="F1955" s="181">
        <v>269.81</v>
      </c>
      <c r="G1955" s="172">
        <v>15</v>
      </c>
    </row>
    <row r="1956" spans="1:7">
      <c r="A1956" s="183" t="s">
        <v>4487</v>
      </c>
      <c r="B1956" s="182" t="s">
        <v>4486</v>
      </c>
      <c r="C1956" s="179" t="s">
        <v>108</v>
      </c>
      <c r="D1956" s="181">
        <v>296.14</v>
      </c>
      <c r="E1956" s="181">
        <v>172.08</v>
      </c>
      <c r="F1956" s="181">
        <v>468.22</v>
      </c>
      <c r="G1956" s="172">
        <v>15</v>
      </c>
    </row>
    <row r="1957" spans="1:7">
      <c r="A1957" s="183" t="s">
        <v>4485</v>
      </c>
      <c r="B1957" s="182" t="s">
        <v>4484</v>
      </c>
      <c r="C1957" s="179" t="s">
        <v>108</v>
      </c>
      <c r="D1957" s="181">
        <v>478.78</v>
      </c>
      <c r="E1957" s="181">
        <v>213.38</v>
      </c>
      <c r="F1957" s="181">
        <v>692.16</v>
      </c>
      <c r="G1957" s="172">
        <v>15</v>
      </c>
    </row>
    <row r="1958" spans="1:7">
      <c r="A1958" s="183" t="s">
        <v>4483</v>
      </c>
      <c r="B1958" s="182" t="s">
        <v>4482</v>
      </c>
      <c r="C1958" s="179" t="s">
        <v>108</v>
      </c>
      <c r="D1958" s="181">
        <v>1442.35</v>
      </c>
      <c r="E1958" s="181">
        <v>286.04000000000002</v>
      </c>
      <c r="F1958" s="181">
        <v>1728.39</v>
      </c>
      <c r="G1958" s="172">
        <v>15</v>
      </c>
    </row>
    <row r="1959" spans="1:7" ht="30">
      <c r="A1959" s="183" t="s">
        <v>4481</v>
      </c>
      <c r="B1959" s="182" t="s">
        <v>4480</v>
      </c>
      <c r="C1959" s="179"/>
      <c r="D1959" s="181"/>
      <c r="E1959" s="181"/>
      <c r="F1959" s="181"/>
    </row>
    <row r="1960" spans="1:7">
      <c r="A1960" s="183" t="s">
        <v>4479</v>
      </c>
      <c r="B1960" s="182" t="s">
        <v>4478</v>
      </c>
      <c r="C1960" s="179" t="s">
        <v>108</v>
      </c>
      <c r="D1960" s="181">
        <v>61.73</v>
      </c>
      <c r="E1960" s="181">
        <v>83.75</v>
      </c>
      <c r="F1960" s="181">
        <v>145.47999999999999</v>
      </c>
      <c r="G1960" s="172">
        <v>15</v>
      </c>
    </row>
    <row r="1961" spans="1:7">
      <c r="A1961" s="183" t="s">
        <v>4477</v>
      </c>
      <c r="B1961" s="182" t="s">
        <v>4476</v>
      </c>
      <c r="C1961" s="179" t="s">
        <v>108</v>
      </c>
      <c r="D1961" s="181">
        <v>130.09</v>
      </c>
      <c r="E1961" s="181">
        <v>111.66</v>
      </c>
      <c r="F1961" s="181">
        <v>241.75</v>
      </c>
      <c r="G1961" s="172">
        <v>15</v>
      </c>
    </row>
    <row r="1962" spans="1:7">
      <c r="A1962" s="183" t="s">
        <v>4475</v>
      </c>
      <c r="B1962" s="182" t="s">
        <v>4474</v>
      </c>
      <c r="C1962" s="179" t="s">
        <v>108</v>
      </c>
      <c r="D1962" s="181">
        <v>281.12</v>
      </c>
      <c r="E1962" s="181">
        <v>139.58000000000001</v>
      </c>
      <c r="F1962" s="181">
        <v>420.7</v>
      </c>
      <c r="G1962" s="172">
        <v>15</v>
      </c>
    </row>
    <row r="1963" spans="1:7">
      <c r="A1963" s="183" t="s">
        <v>4473</v>
      </c>
      <c r="B1963" s="182" t="s">
        <v>4472</v>
      </c>
      <c r="C1963" s="179" t="s">
        <v>108</v>
      </c>
      <c r="D1963" s="181">
        <v>530.62</v>
      </c>
      <c r="E1963" s="181">
        <v>167.49</v>
      </c>
      <c r="F1963" s="181">
        <v>698.11</v>
      </c>
      <c r="G1963" s="172">
        <v>15</v>
      </c>
    </row>
    <row r="1964" spans="1:7">
      <c r="A1964" s="183" t="s">
        <v>4471</v>
      </c>
      <c r="B1964" s="182" t="s">
        <v>4470</v>
      </c>
      <c r="C1964" s="179"/>
      <c r="D1964" s="181"/>
      <c r="E1964" s="181"/>
      <c r="F1964" s="181"/>
    </row>
    <row r="1965" spans="1:7" ht="30">
      <c r="A1965" s="183" t="s">
        <v>4469</v>
      </c>
      <c r="B1965" s="182" t="s">
        <v>4468</v>
      </c>
      <c r="C1965" s="179" t="s">
        <v>108</v>
      </c>
      <c r="D1965" s="181">
        <v>404.34</v>
      </c>
      <c r="E1965" s="181">
        <v>166.94</v>
      </c>
      <c r="F1965" s="181">
        <v>571.28</v>
      </c>
      <c r="G1965" s="172">
        <v>15</v>
      </c>
    </row>
    <row r="1966" spans="1:7" ht="30">
      <c r="A1966" s="183" t="s">
        <v>4467</v>
      </c>
      <c r="B1966" s="182" t="s">
        <v>4466</v>
      </c>
      <c r="C1966" s="179" t="s">
        <v>108</v>
      </c>
      <c r="D1966" s="181">
        <v>445.36</v>
      </c>
      <c r="E1966" s="181">
        <v>166.94</v>
      </c>
      <c r="F1966" s="181">
        <v>612.29999999999995</v>
      </c>
      <c r="G1966" s="172">
        <v>15</v>
      </c>
    </row>
    <row r="1967" spans="1:7" ht="30">
      <c r="A1967" s="183" t="s">
        <v>4465</v>
      </c>
      <c r="B1967" s="182" t="s">
        <v>4464</v>
      </c>
      <c r="C1967" s="179" t="s">
        <v>108</v>
      </c>
      <c r="D1967" s="181">
        <v>623.98</v>
      </c>
      <c r="E1967" s="181">
        <v>208.68</v>
      </c>
      <c r="F1967" s="181">
        <v>832.66</v>
      </c>
      <c r="G1967" s="172">
        <v>15</v>
      </c>
    </row>
    <row r="1968" spans="1:7" ht="30">
      <c r="A1968" s="183" t="s">
        <v>4463</v>
      </c>
      <c r="B1968" s="182" t="s">
        <v>4462</v>
      </c>
      <c r="C1968" s="179" t="s">
        <v>108</v>
      </c>
      <c r="D1968" s="181">
        <v>686.88</v>
      </c>
      <c r="E1968" s="181">
        <v>208.68</v>
      </c>
      <c r="F1968" s="181">
        <v>895.56</v>
      </c>
      <c r="G1968" s="172">
        <v>15</v>
      </c>
    </row>
    <row r="1969" spans="1:7" ht="30">
      <c r="A1969" s="183" t="s">
        <v>4461</v>
      </c>
      <c r="B1969" s="182" t="s">
        <v>4460</v>
      </c>
      <c r="C1969" s="179" t="s">
        <v>108</v>
      </c>
      <c r="D1969" s="181">
        <v>906.48</v>
      </c>
      <c r="E1969" s="181">
        <v>250.41</v>
      </c>
      <c r="F1969" s="181">
        <v>1156.8900000000001</v>
      </c>
      <c r="G1969" s="172">
        <v>15</v>
      </c>
    </row>
    <row r="1970" spans="1:7" ht="30">
      <c r="A1970" s="183" t="s">
        <v>4459</v>
      </c>
      <c r="B1970" s="182" t="s">
        <v>4458</v>
      </c>
      <c r="C1970" s="179" t="s">
        <v>108</v>
      </c>
      <c r="D1970" s="181">
        <v>1252.52</v>
      </c>
      <c r="E1970" s="181">
        <v>250.41</v>
      </c>
      <c r="F1970" s="181">
        <v>1502.93</v>
      </c>
      <c r="G1970" s="172">
        <v>15</v>
      </c>
    </row>
    <row r="1971" spans="1:7">
      <c r="A1971" s="183" t="s">
        <v>4457</v>
      </c>
      <c r="B1971" s="182" t="s">
        <v>4456</v>
      </c>
      <c r="C1971" s="179"/>
      <c r="D1971" s="181"/>
      <c r="E1971" s="181"/>
      <c r="F1971" s="181"/>
    </row>
    <row r="1972" spans="1:7" ht="30">
      <c r="A1972" s="183" t="s">
        <v>4455</v>
      </c>
      <c r="B1972" s="182" t="s">
        <v>4454</v>
      </c>
      <c r="C1972" s="179" t="s">
        <v>108</v>
      </c>
      <c r="D1972" s="181">
        <v>516.55999999999995</v>
      </c>
      <c r="E1972" s="181">
        <v>125.21</v>
      </c>
      <c r="F1972" s="181">
        <v>641.77</v>
      </c>
      <c r="G1972" s="172">
        <v>15</v>
      </c>
    </row>
    <row r="1973" spans="1:7" ht="30">
      <c r="A1973" s="183" t="s">
        <v>4453</v>
      </c>
      <c r="B1973" s="182" t="s">
        <v>4452</v>
      </c>
      <c r="C1973" s="179" t="s">
        <v>108</v>
      </c>
      <c r="D1973" s="181">
        <v>612.97</v>
      </c>
      <c r="E1973" s="181">
        <v>125.21</v>
      </c>
      <c r="F1973" s="181">
        <v>738.18</v>
      </c>
      <c r="G1973" s="172">
        <v>15</v>
      </c>
    </row>
    <row r="1974" spans="1:7" ht="30">
      <c r="A1974" s="183" t="s">
        <v>4451</v>
      </c>
      <c r="B1974" s="182" t="s">
        <v>4450</v>
      </c>
      <c r="C1974" s="179" t="s">
        <v>108</v>
      </c>
      <c r="D1974" s="181">
        <v>702.72</v>
      </c>
      <c r="E1974" s="181">
        <v>166.94</v>
      </c>
      <c r="F1974" s="181">
        <v>869.66</v>
      </c>
      <c r="G1974" s="172">
        <v>15</v>
      </c>
    </row>
    <row r="1975" spans="1:7" ht="30">
      <c r="A1975" s="183" t="s">
        <v>4449</v>
      </c>
      <c r="B1975" s="182" t="s">
        <v>4448</v>
      </c>
      <c r="C1975" s="179" t="s">
        <v>108</v>
      </c>
      <c r="D1975" s="181">
        <v>995.49</v>
      </c>
      <c r="E1975" s="181">
        <v>166.94</v>
      </c>
      <c r="F1975" s="181">
        <v>1162.43</v>
      </c>
      <c r="G1975" s="172">
        <v>15</v>
      </c>
    </row>
    <row r="1976" spans="1:7" ht="30">
      <c r="A1976" s="183" t="s">
        <v>4447</v>
      </c>
      <c r="B1976" s="182" t="s">
        <v>4446</v>
      </c>
      <c r="C1976" s="179" t="s">
        <v>108</v>
      </c>
      <c r="D1976" s="181">
        <v>1100.3399999999999</v>
      </c>
      <c r="E1976" s="181">
        <v>208.68</v>
      </c>
      <c r="F1976" s="181">
        <v>1309.02</v>
      </c>
      <c r="G1976" s="172">
        <v>15</v>
      </c>
    </row>
    <row r="1977" spans="1:7" ht="30">
      <c r="A1977" s="183" t="s">
        <v>4445</v>
      </c>
      <c r="B1977" s="182" t="s">
        <v>4444</v>
      </c>
      <c r="C1977" s="179" t="s">
        <v>108</v>
      </c>
      <c r="D1977" s="181">
        <v>1909.25</v>
      </c>
      <c r="E1977" s="181">
        <v>208.68</v>
      </c>
      <c r="F1977" s="181">
        <v>2117.9299999999998</v>
      </c>
      <c r="G1977" s="172">
        <v>15</v>
      </c>
    </row>
    <row r="1978" spans="1:7">
      <c r="A1978" s="183" t="s">
        <v>4443</v>
      </c>
      <c r="B1978" s="182" t="s">
        <v>4442</v>
      </c>
      <c r="C1978" s="179"/>
      <c r="D1978" s="181"/>
      <c r="E1978" s="181"/>
      <c r="F1978" s="181"/>
    </row>
    <row r="1979" spans="1:7" ht="30">
      <c r="A1979" s="183" t="s">
        <v>4441</v>
      </c>
      <c r="B1979" s="182" t="s">
        <v>4440</v>
      </c>
      <c r="C1979" s="179" t="s">
        <v>112</v>
      </c>
      <c r="D1979" s="181">
        <v>2926.42</v>
      </c>
      <c r="E1979" s="181">
        <v>147.79</v>
      </c>
      <c r="F1979" s="181">
        <v>3074.21</v>
      </c>
      <c r="G1979" s="172">
        <v>15</v>
      </c>
    </row>
    <row r="1980" spans="1:7">
      <c r="A1980" s="183" t="s">
        <v>4439</v>
      </c>
      <c r="B1980" s="182" t="s">
        <v>4438</v>
      </c>
      <c r="C1980" s="179"/>
      <c r="D1980" s="181"/>
      <c r="E1980" s="181"/>
      <c r="F1980" s="181"/>
    </row>
    <row r="1981" spans="1:7">
      <c r="A1981" s="183" t="s">
        <v>4437</v>
      </c>
      <c r="B1981" s="182" t="s">
        <v>4436</v>
      </c>
      <c r="C1981" s="179" t="s">
        <v>106</v>
      </c>
      <c r="D1981" s="181">
        <v>122.88</v>
      </c>
      <c r="E1981" s="181">
        <v>9.94</v>
      </c>
      <c r="F1981" s="181">
        <v>132.82</v>
      </c>
      <c r="G1981" s="172">
        <v>15</v>
      </c>
    </row>
    <row r="1982" spans="1:7">
      <c r="A1982" s="183" t="s">
        <v>4435</v>
      </c>
      <c r="B1982" s="182" t="s">
        <v>4434</v>
      </c>
      <c r="C1982" s="179"/>
      <c r="D1982" s="181"/>
      <c r="E1982" s="181"/>
      <c r="F1982" s="181"/>
    </row>
    <row r="1983" spans="1:7">
      <c r="A1983" s="183" t="s">
        <v>4433</v>
      </c>
      <c r="B1983" s="182" t="s">
        <v>4432</v>
      </c>
      <c r="C1983" s="179" t="s">
        <v>108</v>
      </c>
      <c r="D1983" s="181">
        <v>53.87</v>
      </c>
      <c r="E1983" s="181">
        <v>16.75</v>
      </c>
      <c r="F1983" s="181">
        <v>70.62</v>
      </c>
      <c r="G1983" s="172">
        <v>15</v>
      </c>
    </row>
    <row r="1984" spans="1:7">
      <c r="A1984" s="183" t="s">
        <v>4431</v>
      </c>
      <c r="B1984" s="182" t="s">
        <v>4430</v>
      </c>
      <c r="C1984" s="179" t="s">
        <v>108</v>
      </c>
      <c r="D1984" s="181">
        <v>60.1</v>
      </c>
      <c r="E1984" s="181">
        <v>27.92</v>
      </c>
      <c r="F1984" s="181">
        <v>88.02</v>
      </c>
      <c r="G1984" s="172">
        <v>15</v>
      </c>
    </row>
    <row r="1985" spans="1:7">
      <c r="A1985" s="183" t="s">
        <v>4429</v>
      </c>
      <c r="B1985" s="182" t="s">
        <v>4428</v>
      </c>
      <c r="C1985" s="179" t="s">
        <v>108</v>
      </c>
      <c r="D1985" s="181">
        <v>77.8</v>
      </c>
      <c r="E1985" s="181">
        <v>55.83</v>
      </c>
      <c r="F1985" s="181">
        <v>133.63</v>
      </c>
      <c r="G1985" s="172">
        <v>15</v>
      </c>
    </row>
    <row r="1986" spans="1:7">
      <c r="A1986" s="183" t="s">
        <v>4427</v>
      </c>
      <c r="B1986" s="182" t="s">
        <v>4426</v>
      </c>
      <c r="C1986" s="179" t="s">
        <v>108</v>
      </c>
      <c r="D1986" s="181">
        <v>230.92</v>
      </c>
      <c r="E1986" s="181">
        <v>55.83</v>
      </c>
      <c r="F1986" s="181">
        <v>286.75</v>
      </c>
      <c r="G1986" s="172">
        <v>15</v>
      </c>
    </row>
    <row r="1987" spans="1:7">
      <c r="A1987" s="183" t="s">
        <v>4425</v>
      </c>
      <c r="B1987" s="182" t="s">
        <v>4424</v>
      </c>
      <c r="C1987" s="179" t="s">
        <v>108</v>
      </c>
      <c r="D1987" s="181">
        <v>323.55</v>
      </c>
      <c r="E1987" s="181">
        <v>55.83</v>
      </c>
      <c r="F1987" s="181">
        <v>379.38</v>
      </c>
      <c r="G1987" s="172">
        <v>15</v>
      </c>
    </row>
    <row r="1988" spans="1:7">
      <c r="A1988" s="183" t="s">
        <v>4423</v>
      </c>
      <c r="B1988" s="182" t="s">
        <v>4422</v>
      </c>
      <c r="C1988" s="179" t="s">
        <v>108</v>
      </c>
      <c r="D1988" s="181">
        <v>1406.33</v>
      </c>
      <c r="E1988" s="181">
        <v>66.989999999999995</v>
      </c>
      <c r="F1988" s="181">
        <v>1473.32</v>
      </c>
      <c r="G1988" s="172">
        <v>15</v>
      </c>
    </row>
    <row r="1989" spans="1:7">
      <c r="A1989" s="183" t="s">
        <v>4421</v>
      </c>
      <c r="B1989" s="182" t="s">
        <v>4420</v>
      </c>
      <c r="C1989" s="179" t="s">
        <v>108</v>
      </c>
      <c r="D1989" s="181">
        <v>471.13</v>
      </c>
      <c r="E1989" s="181">
        <v>66.989999999999995</v>
      </c>
      <c r="F1989" s="181">
        <v>538.12</v>
      </c>
      <c r="G1989" s="172">
        <v>15</v>
      </c>
    </row>
    <row r="1990" spans="1:7">
      <c r="A1990" s="183" t="s">
        <v>4419</v>
      </c>
      <c r="B1990" s="182" t="s">
        <v>4418</v>
      </c>
      <c r="C1990" s="179"/>
      <c r="D1990" s="181"/>
      <c r="E1990" s="181"/>
      <c r="F1990" s="181"/>
    </row>
    <row r="1991" spans="1:7">
      <c r="A1991" s="183" t="s">
        <v>4417</v>
      </c>
      <c r="B1991" s="182" t="s">
        <v>4416</v>
      </c>
      <c r="C1991" s="179" t="s">
        <v>108</v>
      </c>
      <c r="D1991" s="181">
        <v>34.79</v>
      </c>
      <c r="E1991" s="181">
        <v>11.16</v>
      </c>
      <c r="F1991" s="181">
        <v>45.95</v>
      </c>
      <c r="G1991" s="172">
        <v>15</v>
      </c>
    </row>
    <row r="1992" spans="1:7">
      <c r="A1992" s="183" t="s">
        <v>4415</v>
      </c>
      <c r="B1992" s="182" t="s">
        <v>4414</v>
      </c>
      <c r="C1992" s="179" t="s">
        <v>108</v>
      </c>
      <c r="D1992" s="181">
        <v>76.599999999999994</v>
      </c>
      <c r="E1992" s="181">
        <v>11.16</v>
      </c>
      <c r="F1992" s="181">
        <v>87.76</v>
      </c>
      <c r="G1992" s="172">
        <v>15</v>
      </c>
    </row>
    <row r="1993" spans="1:7">
      <c r="A1993" s="183" t="s">
        <v>4413</v>
      </c>
      <c r="B1993" s="182" t="s">
        <v>4412</v>
      </c>
      <c r="C1993" s="179" t="s">
        <v>108</v>
      </c>
      <c r="D1993" s="181">
        <v>109.53</v>
      </c>
      <c r="E1993" s="181">
        <v>11.16</v>
      </c>
      <c r="F1993" s="181">
        <v>120.69</v>
      </c>
      <c r="G1993" s="172">
        <v>15</v>
      </c>
    </row>
    <row r="1994" spans="1:7">
      <c r="A1994" s="183" t="s">
        <v>4411</v>
      </c>
      <c r="B1994" s="182" t="s">
        <v>4410</v>
      </c>
      <c r="C1994" s="179" t="s">
        <v>108</v>
      </c>
      <c r="D1994" s="181">
        <v>178.27</v>
      </c>
      <c r="E1994" s="181">
        <v>11.16</v>
      </c>
      <c r="F1994" s="181">
        <v>189.43</v>
      </c>
      <c r="G1994" s="172">
        <v>15</v>
      </c>
    </row>
    <row r="1995" spans="1:7">
      <c r="A1995" s="183" t="s">
        <v>4409</v>
      </c>
      <c r="B1995" s="182" t="s">
        <v>4408</v>
      </c>
      <c r="C1995" s="179" t="s">
        <v>108</v>
      </c>
      <c r="D1995" s="181">
        <v>195.46</v>
      </c>
      <c r="E1995" s="181">
        <v>11.16</v>
      </c>
      <c r="F1995" s="181">
        <v>206.62</v>
      </c>
      <c r="G1995" s="172">
        <v>15</v>
      </c>
    </row>
    <row r="1996" spans="1:7">
      <c r="A1996" s="183" t="s">
        <v>4407</v>
      </c>
      <c r="B1996" s="182" t="s">
        <v>4406</v>
      </c>
      <c r="C1996" s="179" t="s">
        <v>108</v>
      </c>
      <c r="D1996" s="181">
        <v>354.61</v>
      </c>
      <c r="E1996" s="181">
        <v>11.16</v>
      </c>
      <c r="F1996" s="181">
        <v>365.77</v>
      </c>
      <c r="G1996" s="172">
        <v>15</v>
      </c>
    </row>
    <row r="1997" spans="1:7">
      <c r="A1997" s="183" t="s">
        <v>4405</v>
      </c>
      <c r="B1997" s="182" t="s">
        <v>4404</v>
      </c>
      <c r="C1997" s="179" t="s">
        <v>108</v>
      </c>
      <c r="D1997" s="181">
        <v>4.3600000000000003</v>
      </c>
      <c r="E1997" s="181">
        <v>11.16</v>
      </c>
      <c r="F1997" s="181">
        <v>15.52</v>
      </c>
      <c r="G1997" s="172">
        <v>15</v>
      </c>
    </row>
    <row r="1998" spans="1:7">
      <c r="A1998" s="183" t="s">
        <v>4403</v>
      </c>
      <c r="B1998" s="182" t="s">
        <v>4402</v>
      </c>
      <c r="C1998" s="179" t="s">
        <v>108</v>
      </c>
      <c r="D1998" s="181">
        <v>5.63</v>
      </c>
      <c r="E1998" s="181">
        <v>11.16</v>
      </c>
      <c r="F1998" s="181">
        <v>16.79</v>
      </c>
      <c r="G1998" s="172">
        <v>15</v>
      </c>
    </row>
    <row r="1999" spans="1:7">
      <c r="A1999" s="183" t="s">
        <v>4401</v>
      </c>
      <c r="B1999" s="182" t="s">
        <v>4400</v>
      </c>
      <c r="C1999" s="179" t="s">
        <v>108</v>
      </c>
      <c r="D1999" s="181">
        <v>36.97</v>
      </c>
      <c r="E1999" s="181">
        <v>2.8</v>
      </c>
      <c r="F1999" s="181">
        <v>39.770000000000003</v>
      </c>
      <c r="G1999" s="172">
        <v>15</v>
      </c>
    </row>
    <row r="2000" spans="1:7">
      <c r="A2000" s="183" t="s">
        <v>4399</v>
      </c>
      <c r="B2000" s="182" t="s">
        <v>4398</v>
      </c>
      <c r="C2000" s="179"/>
      <c r="D2000" s="181"/>
      <c r="E2000" s="181"/>
      <c r="F2000" s="181"/>
    </row>
    <row r="2001" spans="1:7" ht="30">
      <c r="A2001" s="183" t="s">
        <v>4397</v>
      </c>
      <c r="B2001" s="182" t="s">
        <v>4396</v>
      </c>
      <c r="C2001" s="179" t="s">
        <v>108</v>
      </c>
      <c r="D2001" s="181">
        <v>28095.62</v>
      </c>
      <c r="E2001" s="181">
        <v>350.29</v>
      </c>
      <c r="F2001" s="181">
        <v>28445.91</v>
      </c>
      <c r="G2001" s="172">
        <v>15</v>
      </c>
    </row>
    <row r="2002" spans="1:7" ht="30">
      <c r="A2002" s="183" t="s">
        <v>4395</v>
      </c>
      <c r="B2002" s="182" t="s">
        <v>4394</v>
      </c>
      <c r="C2002" s="179" t="s">
        <v>108</v>
      </c>
      <c r="D2002" s="181">
        <v>26893.599999999999</v>
      </c>
      <c r="E2002" s="181">
        <v>314.16000000000003</v>
      </c>
      <c r="F2002" s="181">
        <v>27207.759999999998</v>
      </c>
      <c r="G2002" s="172">
        <v>15</v>
      </c>
    </row>
    <row r="2003" spans="1:7" ht="30">
      <c r="A2003" s="183" t="s">
        <v>4393</v>
      </c>
      <c r="B2003" s="182" t="s">
        <v>4392</v>
      </c>
      <c r="C2003" s="179" t="s">
        <v>117</v>
      </c>
      <c r="D2003" s="181">
        <v>44433.71</v>
      </c>
      <c r="E2003" s="181">
        <v>462.72</v>
      </c>
      <c r="F2003" s="181">
        <v>44896.43</v>
      </c>
      <c r="G2003" s="172">
        <v>15</v>
      </c>
    </row>
    <row r="2004" spans="1:7" ht="30">
      <c r="A2004" s="183" t="s">
        <v>4391</v>
      </c>
      <c r="B2004" s="182" t="s">
        <v>4390</v>
      </c>
      <c r="C2004" s="179" t="s">
        <v>108</v>
      </c>
      <c r="D2004" s="181">
        <v>81160.34</v>
      </c>
      <c r="E2004" s="181">
        <v>55.83</v>
      </c>
      <c r="F2004" s="181">
        <v>81216.17</v>
      </c>
      <c r="G2004" s="172">
        <v>15</v>
      </c>
    </row>
    <row r="2005" spans="1:7" ht="30">
      <c r="A2005" s="183" t="s">
        <v>4389</v>
      </c>
      <c r="B2005" s="182" t="s">
        <v>4388</v>
      </c>
      <c r="C2005" s="179" t="s">
        <v>108</v>
      </c>
      <c r="D2005" s="181">
        <v>139867.44</v>
      </c>
      <c r="E2005" s="181">
        <v>55.83</v>
      </c>
      <c r="F2005" s="181">
        <v>139923.26999999999</v>
      </c>
      <c r="G2005" s="172">
        <v>15</v>
      </c>
    </row>
    <row r="2006" spans="1:7" ht="30">
      <c r="A2006" s="183" t="s">
        <v>4387</v>
      </c>
      <c r="B2006" s="182" t="s">
        <v>4386</v>
      </c>
      <c r="C2006" s="179" t="s">
        <v>108</v>
      </c>
      <c r="D2006" s="181">
        <v>11.56</v>
      </c>
      <c r="E2006" s="181">
        <v>16.75</v>
      </c>
      <c r="F2006" s="181">
        <v>28.31</v>
      </c>
      <c r="G2006" s="172">
        <v>15</v>
      </c>
    </row>
    <row r="2007" spans="1:7" ht="30">
      <c r="A2007" s="183" t="s">
        <v>4385</v>
      </c>
      <c r="B2007" s="182" t="s">
        <v>4384</v>
      </c>
      <c r="C2007" s="179" t="s">
        <v>108</v>
      </c>
      <c r="D2007" s="181">
        <v>41.37</v>
      </c>
      <c r="E2007" s="181">
        <v>16.75</v>
      </c>
      <c r="F2007" s="181">
        <v>58.12</v>
      </c>
      <c r="G2007" s="172">
        <v>15</v>
      </c>
    </row>
    <row r="2008" spans="1:7" ht="30">
      <c r="A2008" s="183" t="s">
        <v>4383</v>
      </c>
      <c r="B2008" s="182" t="s">
        <v>4382</v>
      </c>
      <c r="C2008" s="179" t="s">
        <v>108</v>
      </c>
      <c r="D2008" s="181">
        <v>135.37</v>
      </c>
      <c r="E2008" s="181">
        <v>33.5</v>
      </c>
      <c r="F2008" s="181">
        <v>168.87</v>
      </c>
      <c r="G2008" s="172">
        <v>15</v>
      </c>
    </row>
    <row r="2009" spans="1:7" ht="30">
      <c r="A2009" s="183" t="s">
        <v>4381</v>
      </c>
      <c r="B2009" s="182" t="s">
        <v>4380</v>
      </c>
      <c r="C2009" s="179" t="s">
        <v>108</v>
      </c>
      <c r="D2009" s="181">
        <v>178.38</v>
      </c>
      <c r="E2009" s="181">
        <v>33.5</v>
      </c>
      <c r="F2009" s="181">
        <v>211.88</v>
      </c>
      <c r="G2009" s="172">
        <v>15</v>
      </c>
    </row>
    <row r="2010" spans="1:7" ht="30">
      <c r="A2010" s="183" t="s">
        <v>4379</v>
      </c>
      <c r="B2010" s="182" t="s">
        <v>4378</v>
      </c>
      <c r="C2010" s="179" t="s">
        <v>108</v>
      </c>
      <c r="D2010" s="181">
        <v>122.94</v>
      </c>
      <c r="E2010" s="181">
        <v>50.25</v>
      </c>
      <c r="F2010" s="181">
        <v>173.19</v>
      </c>
      <c r="G2010" s="172">
        <v>15</v>
      </c>
    </row>
    <row r="2011" spans="1:7" ht="30">
      <c r="A2011" s="183" t="s">
        <v>4377</v>
      </c>
      <c r="B2011" s="182" t="s">
        <v>4376</v>
      </c>
      <c r="C2011" s="179" t="s">
        <v>108</v>
      </c>
      <c r="D2011" s="181">
        <v>215.76</v>
      </c>
      <c r="E2011" s="181">
        <v>50.25</v>
      </c>
      <c r="F2011" s="181">
        <v>266.01</v>
      </c>
      <c r="G2011" s="172">
        <v>15</v>
      </c>
    </row>
    <row r="2012" spans="1:7" ht="30">
      <c r="A2012" s="183" t="s">
        <v>4375</v>
      </c>
      <c r="B2012" s="182" t="s">
        <v>4374</v>
      </c>
      <c r="C2012" s="179" t="s">
        <v>108</v>
      </c>
      <c r="D2012" s="181">
        <v>473.13</v>
      </c>
      <c r="E2012" s="181">
        <v>55.83</v>
      </c>
      <c r="F2012" s="181">
        <v>528.96</v>
      </c>
      <c r="G2012" s="172">
        <v>15</v>
      </c>
    </row>
    <row r="2013" spans="1:7" ht="30">
      <c r="A2013" s="183" t="s">
        <v>4373</v>
      </c>
      <c r="B2013" s="182" t="s">
        <v>4372</v>
      </c>
      <c r="C2013" s="179" t="s">
        <v>108</v>
      </c>
      <c r="D2013" s="181">
        <v>803.16</v>
      </c>
      <c r="E2013" s="181">
        <v>55.83</v>
      </c>
      <c r="F2013" s="181">
        <v>858.99</v>
      </c>
      <c r="G2013" s="172">
        <v>15</v>
      </c>
    </row>
    <row r="2014" spans="1:7" ht="45">
      <c r="A2014" s="183" t="s">
        <v>4371</v>
      </c>
      <c r="B2014" s="182" t="s">
        <v>4370</v>
      </c>
      <c r="C2014" s="179" t="s">
        <v>108</v>
      </c>
      <c r="D2014" s="181">
        <v>1864.12</v>
      </c>
      <c r="E2014" s="181">
        <v>111.66</v>
      </c>
      <c r="F2014" s="181">
        <v>1975.78</v>
      </c>
      <c r="G2014" s="172">
        <v>15</v>
      </c>
    </row>
    <row r="2015" spans="1:7" ht="45">
      <c r="A2015" s="183" t="s">
        <v>4369</v>
      </c>
      <c r="B2015" s="182" t="s">
        <v>4368</v>
      </c>
      <c r="C2015" s="179" t="s">
        <v>108</v>
      </c>
      <c r="D2015" s="181">
        <v>1284.1199999999999</v>
      </c>
      <c r="E2015" s="181">
        <v>111.66</v>
      </c>
      <c r="F2015" s="181">
        <v>1395.78</v>
      </c>
      <c r="G2015" s="172">
        <v>15</v>
      </c>
    </row>
    <row r="2016" spans="1:7" ht="45">
      <c r="A2016" s="183" t="s">
        <v>4367</v>
      </c>
      <c r="B2016" s="182" t="s">
        <v>4366</v>
      </c>
      <c r="C2016" s="179" t="s">
        <v>108</v>
      </c>
      <c r="D2016" s="181">
        <v>3617.1</v>
      </c>
      <c r="E2016" s="181">
        <v>111.66</v>
      </c>
      <c r="F2016" s="181">
        <v>3728.76</v>
      </c>
      <c r="G2016" s="172">
        <v>15</v>
      </c>
    </row>
    <row r="2017" spans="1:7" ht="30">
      <c r="A2017" s="183" t="s">
        <v>4365</v>
      </c>
      <c r="B2017" s="182" t="s">
        <v>4364</v>
      </c>
      <c r="C2017" s="179" t="s">
        <v>108</v>
      </c>
      <c r="D2017" s="181">
        <v>9447.9699999999993</v>
      </c>
      <c r="E2017" s="181">
        <v>111.66</v>
      </c>
      <c r="F2017" s="181">
        <v>9559.6299999999992</v>
      </c>
      <c r="G2017" s="172">
        <v>15</v>
      </c>
    </row>
    <row r="2018" spans="1:7" ht="30">
      <c r="A2018" s="183" t="s">
        <v>4363</v>
      </c>
      <c r="B2018" s="182" t="s">
        <v>4362</v>
      </c>
      <c r="C2018" s="179" t="s">
        <v>108</v>
      </c>
      <c r="D2018" s="181">
        <v>15653.21</v>
      </c>
      <c r="E2018" s="181">
        <v>111.66</v>
      </c>
      <c r="F2018" s="181">
        <v>15764.87</v>
      </c>
      <c r="G2018" s="172">
        <v>15</v>
      </c>
    </row>
    <row r="2019" spans="1:7" ht="30">
      <c r="A2019" s="183" t="s">
        <v>4361</v>
      </c>
      <c r="B2019" s="182" t="s">
        <v>4360</v>
      </c>
      <c r="C2019" s="179" t="s">
        <v>108</v>
      </c>
      <c r="D2019" s="181">
        <v>21619.73</v>
      </c>
      <c r="E2019" s="181">
        <v>111.66</v>
      </c>
      <c r="F2019" s="181">
        <v>21731.39</v>
      </c>
      <c r="G2019" s="172">
        <v>15</v>
      </c>
    </row>
    <row r="2020" spans="1:7" ht="30">
      <c r="A2020" s="183" t="s">
        <v>4359</v>
      </c>
      <c r="B2020" s="182" t="s">
        <v>4358</v>
      </c>
      <c r="C2020" s="179" t="s">
        <v>108</v>
      </c>
      <c r="D2020" s="181">
        <v>10.66</v>
      </c>
      <c r="E2020" s="181">
        <v>11.16</v>
      </c>
      <c r="F2020" s="181">
        <v>21.82</v>
      </c>
      <c r="G2020" s="172">
        <v>15</v>
      </c>
    </row>
    <row r="2021" spans="1:7" ht="30">
      <c r="A2021" s="183" t="s">
        <v>4357</v>
      </c>
      <c r="B2021" s="182" t="s">
        <v>4356</v>
      </c>
      <c r="C2021" s="179" t="s">
        <v>108</v>
      </c>
      <c r="D2021" s="181">
        <v>13.36</v>
      </c>
      <c r="E2021" s="181">
        <v>11.16</v>
      </c>
      <c r="F2021" s="181">
        <v>24.52</v>
      </c>
      <c r="G2021" s="172">
        <v>15</v>
      </c>
    </row>
    <row r="2022" spans="1:7" ht="30">
      <c r="A2022" s="183" t="s">
        <v>4355</v>
      </c>
      <c r="B2022" s="182" t="s">
        <v>4354</v>
      </c>
      <c r="C2022" s="179" t="s">
        <v>108</v>
      </c>
      <c r="D2022" s="181">
        <v>42.92</v>
      </c>
      <c r="E2022" s="181">
        <v>11.16</v>
      </c>
      <c r="F2022" s="181">
        <v>54.08</v>
      </c>
      <c r="G2022" s="172">
        <v>15</v>
      </c>
    </row>
    <row r="2023" spans="1:7" ht="30">
      <c r="A2023" s="183" t="s">
        <v>4353</v>
      </c>
      <c r="B2023" s="182" t="s">
        <v>4352</v>
      </c>
      <c r="C2023" s="179" t="s">
        <v>108</v>
      </c>
      <c r="D2023" s="181">
        <v>43.37</v>
      </c>
      <c r="E2023" s="181">
        <v>11.16</v>
      </c>
      <c r="F2023" s="181">
        <v>54.53</v>
      </c>
      <c r="G2023" s="172">
        <v>15</v>
      </c>
    </row>
    <row r="2024" spans="1:7" ht="30">
      <c r="A2024" s="183" t="s">
        <v>4351</v>
      </c>
      <c r="B2024" s="182" t="s">
        <v>4350</v>
      </c>
      <c r="C2024" s="179" t="s">
        <v>108</v>
      </c>
      <c r="D2024" s="181">
        <v>53.25</v>
      </c>
      <c r="E2024" s="181">
        <v>11.16</v>
      </c>
      <c r="F2024" s="181">
        <v>64.41</v>
      </c>
      <c r="G2024" s="172">
        <v>15</v>
      </c>
    </row>
    <row r="2025" spans="1:7" ht="30">
      <c r="A2025" s="183" t="s">
        <v>4349</v>
      </c>
      <c r="B2025" s="182" t="s">
        <v>4348</v>
      </c>
      <c r="C2025" s="179" t="s">
        <v>108</v>
      </c>
      <c r="D2025" s="181">
        <v>136.93</v>
      </c>
      <c r="E2025" s="181">
        <v>11.16</v>
      </c>
      <c r="F2025" s="181">
        <v>148.09</v>
      </c>
      <c r="G2025" s="172">
        <v>15</v>
      </c>
    </row>
    <row r="2026" spans="1:7" ht="30">
      <c r="A2026" s="183" t="s">
        <v>4347</v>
      </c>
      <c r="B2026" s="182" t="s">
        <v>4346</v>
      </c>
      <c r="C2026" s="179" t="s">
        <v>108</v>
      </c>
      <c r="D2026" s="181">
        <v>58.54</v>
      </c>
      <c r="E2026" s="181">
        <v>11.16</v>
      </c>
      <c r="F2026" s="181">
        <v>69.7</v>
      </c>
      <c r="G2026" s="172">
        <v>15</v>
      </c>
    </row>
    <row r="2027" spans="1:7" ht="30">
      <c r="A2027" s="183" t="s">
        <v>4345</v>
      </c>
      <c r="B2027" s="182" t="s">
        <v>4344</v>
      </c>
      <c r="C2027" s="179" t="s">
        <v>108</v>
      </c>
      <c r="D2027" s="181">
        <v>63.61</v>
      </c>
      <c r="E2027" s="181">
        <v>11.16</v>
      </c>
      <c r="F2027" s="181">
        <v>74.77</v>
      </c>
      <c r="G2027" s="172">
        <v>15</v>
      </c>
    </row>
    <row r="2028" spans="1:7" ht="30">
      <c r="A2028" s="183" t="s">
        <v>4343</v>
      </c>
      <c r="B2028" s="182" t="s">
        <v>4342</v>
      </c>
      <c r="C2028" s="179" t="s">
        <v>108</v>
      </c>
      <c r="D2028" s="181">
        <v>69.849999999999994</v>
      </c>
      <c r="E2028" s="181">
        <v>11.16</v>
      </c>
      <c r="F2028" s="181">
        <v>81.010000000000005</v>
      </c>
      <c r="G2028" s="172">
        <v>15</v>
      </c>
    </row>
    <row r="2029" spans="1:7" ht="30">
      <c r="A2029" s="183" t="s">
        <v>4341</v>
      </c>
      <c r="B2029" s="182" t="s">
        <v>4340</v>
      </c>
      <c r="C2029" s="179" t="s">
        <v>108</v>
      </c>
      <c r="D2029" s="181">
        <v>912.15</v>
      </c>
      <c r="E2029" s="181">
        <v>11.16</v>
      </c>
      <c r="F2029" s="181">
        <v>923.31</v>
      </c>
      <c r="G2029" s="172">
        <v>15</v>
      </c>
    </row>
    <row r="2030" spans="1:7" ht="30">
      <c r="A2030" s="183" t="s">
        <v>4339</v>
      </c>
      <c r="B2030" s="182" t="s">
        <v>4338</v>
      </c>
      <c r="C2030" s="179" t="s">
        <v>108</v>
      </c>
      <c r="D2030" s="181">
        <v>33617.440000000002</v>
      </c>
      <c r="E2030" s="181">
        <v>111.66</v>
      </c>
      <c r="F2030" s="181">
        <v>33729.1</v>
      </c>
      <c r="G2030" s="172">
        <v>15</v>
      </c>
    </row>
    <row r="2031" spans="1:7" ht="30">
      <c r="A2031" s="183" t="s">
        <v>4337</v>
      </c>
      <c r="B2031" s="182" t="s">
        <v>4336</v>
      </c>
      <c r="C2031" s="179" t="s">
        <v>108</v>
      </c>
      <c r="D2031" s="181">
        <v>59244.18</v>
      </c>
      <c r="E2031" s="181">
        <v>111.66</v>
      </c>
      <c r="F2031" s="181">
        <v>59355.839999999997</v>
      </c>
      <c r="G2031" s="172">
        <v>15</v>
      </c>
    </row>
    <row r="2032" spans="1:7" ht="30">
      <c r="A2032" s="183" t="s">
        <v>4335</v>
      </c>
      <c r="B2032" s="182" t="s">
        <v>4334</v>
      </c>
      <c r="C2032" s="179" t="s">
        <v>108</v>
      </c>
      <c r="D2032" s="181">
        <v>365179.25</v>
      </c>
      <c r="E2032" s="181">
        <v>55.83</v>
      </c>
      <c r="F2032" s="181">
        <v>365235.08</v>
      </c>
      <c r="G2032" s="172">
        <v>15</v>
      </c>
    </row>
    <row r="2033" spans="1:7">
      <c r="A2033" s="183" t="s">
        <v>4333</v>
      </c>
      <c r="B2033" s="182" t="s">
        <v>4332</v>
      </c>
      <c r="C2033" s="179"/>
      <c r="D2033" s="181"/>
      <c r="E2033" s="181"/>
      <c r="F2033" s="181"/>
    </row>
    <row r="2034" spans="1:7" ht="30">
      <c r="A2034" s="183" t="s">
        <v>4331</v>
      </c>
      <c r="B2034" s="182" t="s">
        <v>4330</v>
      </c>
      <c r="C2034" s="179" t="s">
        <v>108</v>
      </c>
      <c r="D2034" s="181">
        <v>2429.91</v>
      </c>
      <c r="E2034" s="181">
        <v>55.83</v>
      </c>
      <c r="F2034" s="181">
        <v>2485.7399999999998</v>
      </c>
      <c r="G2034" s="172">
        <v>15</v>
      </c>
    </row>
    <row r="2035" spans="1:7" ht="30">
      <c r="A2035" s="183" t="s">
        <v>4329</v>
      </c>
      <c r="B2035" s="182" t="s">
        <v>4328</v>
      </c>
      <c r="C2035" s="179" t="s">
        <v>108</v>
      </c>
      <c r="D2035" s="181">
        <v>2025.5</v>
      </c>
      <c r="E2035" s="181">
        <v>44.67</v>
      </c>
      <c r="F2035" s="181">
        <v>2070.17</v>
      </c>
      <c r="G2035" s="172">
        <v>15</v>
      </c>
    </row>
    <row r="2036" spans="1:7" ht="30">
      <c r="A2036" s="183" t="s">
        <v>4327</v>
      </c>
      <c r="B2036" s="182" t="s">
        <v>4326</v>
      </c>
      <c r="C2036" s="179" t="s">
        <v>108</v>
      </c>
      <c r="D2036" s="181">
        <v>1274.95</v>
      </c>
      <c r="E2036" s="181">
        <v>44.67</v>
      </c>
      <c r="F2036" s="181">
        <v>1319.62</v>
      </c>
      <c r="G2036" s="172">
        <v>15</v>
      </c>
    </row>
    <row r="2037" spans="1:7" ht="30">
      <c r="A2037" s="183" t="s">
        <v>4325</v>
      </c>
      <c r="B2037" s="182" t="s">
        <v>4324</v>
      </c>
      <c r="C2037" s="179" t="s">
        <v>108</v>
      </c>
      <c r="D2037" s="181">
        <v>2078.21</v>
      </c>
      <c r="E2037" s="181">
        <v>55.83</v>
      </c>
      <c r="F2037" s="181">
        <v>2134.04</v>
      </c>
      <c r="G2037" s="172">
        <v>15</v>
      </c>
    </row>
    <row r="2038" spans="1:7" ht="30">
      <c r="A2038" s="183" t="s">
        <v>4323</v>
      </c>
      <c r="B2038" s="182" t="s">
        <v>4322</v>
      </c>
      <c r="C2038" s="179" t="s">
        <v>108</v>
      </c>
      <c r="D2038" s="181">
        <v>2497.64</v>
      </c>
      <c r="E2038" s="181">
        <v>66.989999999999995</v>
      </c>
      <c r="F2038" s="181">
        <v>2564.63</v>
      </c>
      <c r="G2038" s="172">
        <v>15</v>
      </c>
    </row>
    <row r="2039" spans="1:7" ht="30">
      <c r="A2039" s="183" t="s">
        <v>4321</v>
      </c>
      <c r="B2039" s="182" t="s">
        <v>4320</v>
      </c>
      <c r="C2039" s="179" t="s">
        <v>108</v>
      </c>
      <c r="D2039" s="181">
        <v>4358.9399999999996</v>
      </c>
      <c r="E2039" s="181">
        <v>83.75</v>
      </c>
      <c r="F2039" s="181">
        <v>4442.6899999999996</v>
      </c>
      <c r="G2039" s="172">
        <v>15</v>
      </c>
    </row>
    <row r="2040" spans="1:7" ht="30">
      <c r="A2040" s="183" t="s">
        <v>4319</v>
      </c>
      <c r="B2040" s="182" t="s">
        <v>4318</v>
      </c>
      <c r="C2040" s="179" t="s">
        <v>108</v>
      </c>
      <c r="D2040" s="181">
        <v>10112.219999999999</v>
      </c>
      <c r="E2040" s="181">
        <v>83.75</v>
      </c>
      <c r="F2040" s="181">
        <v>10195.969999999999</v>
      </c>
      <c r="G2040" s="172">
        <v>15</v>
      </c>
    </row>
    <row r="2041" spans="1:7" ht="30">
      <c r="A2041" s="183" t="s">
        <v>4317</v>
      </c>
      <c r="B2041" s="182" t="s">
        <v>4316</v>
      </c>
      <c r="C2041" s="179" t="s">
        <v>108</v>
      </c>
      <c r="D2041" s="181">
        <v>1395.34</v>
      </c>
      <c r="E2041" s="181">
        <v>44.67</v>
      </c>
      <c r="F2041" s="181">
        <v>1440.01</v>
      </c>
      <c r="G2041" s="172">
        <v>15</v>
      </c>
    </row>
    <row r="2042" spans="1:7" ht="30">
      <c r="A2042" s="183" t="s">
        <v>4315</v>
      </c>
      <c r="B2042" s="182" t="s">
        <v>4314</v>
      </c>
      <c r="C2042" s="179" t="s">
        <v>108</v>
      </c>
      <c r="D2042" s="181">
        <v>1799.23</v>
      </c>
      <c r="E2042" s="181">
        <v>44.67</v>
      </c>
      <c r="F2042" s="181">
        <v>1843.9</v>
      </c>
      <c r="G2042" s="172">
        <v>15</v>
      </c>
    </row>
    <row r="2043" spans="1:7" ht="30">
      <c r="A2043" s="183" t="s">
        <v>4313</v>
      </c>
      <c r="B2043" s="182" t="s">
        <v>4312</v>
      </c>
      <c r="C2043" s="179" t="s">
        <v>108</v>
      </c>
      <c r="D2043" s="181">
        <v>4134.24</v>
      </c>
      <c r="E2043" s="181">
        <v>44.67</v>
      </c>
      <c r="F2043" s="181">
        <v>4178.91</v>
      </c>
      <c r="G2043" s="172">
        <v>15</v>
      </c>
    </row>
    <row r="2044" spans="1:7" ht="30">
      <c r="A2044" s="183" t="s">
        <v>4311</v>
      </c>
      <c r="B2044" s="182" t="s">
        <v>4310</v>
      </c>
      <c r="C2044" s="179" t="s">
        <v>108</v>
      </c>
      <c r="D2044" s="181">
        <v>4611.34</v>
      </c>
      <c r="E2044" s="181">
        <v>55.83</v>
      </c>
      <c r="F2044" s="181">
        <v>4667.17</v>
      </c>
      <c r="G2044" s="172">
        <v>15</v>
      </c>
    </row>
    <row r="2045" spans="1:7" ht="30">
      <c r="A2045" s="183" t="s">
        <v>4309</v>
      </c>
      <c r="B2045" s="182" t="s">
        <v>4308</v>
      </c>
      <c r="C2045" s="179" t="s">
        <v>108</v>
      </c>
      <c r="D2045" s="181">
        <v>9602.5499999999993</v>
      </c>
      <c r="E2045" s="181">
        <v>66.989999999999995</v>
      </c>
      <c r="F2045" s="181">
        <v>9669.5400000000009</v>
      </c>
      <c r="G2045" s="172">
        <v>15</v>
      </c>
    </row>
    <row r="2046" spans="1:7" ht="30">
      <c r="A2046" s="183" t="s">
        <v>4307</v>
      </c>
      <c r="B2046" s="182" t="s">
        <v>4306</v>
      </c>
      <c r="C2046" s="179" t="s">
        <v>108</v>
      </c>
      <c r="D2046" s="181">
        <v>352.34</v>
      </c>
      <c r="E2046" s="181">
        <v>44.67</v>
      </c>
      <c r="F2046" s="181">
        <v>397.01</v>
      </c>
      <c r="G2046" s="172">
        <v>15</v>
      </c>
    </row>
    <row r="2047" spans="1:7" ht="30">
      <c r="A2047" s="183" t="s">
        <v>4305</v>
      </c>
      <c r="B2047" s="182" t="s">
        <v>4304</v>
      </c>
      <c r="C2047" s="179" t="s">
        <v>108</v>
      </c>
      <c r="D2047" s="181">
        <v>924.55</v>
      </c>
      <c r="E2047" s="181">
        <v>44.67</v>
      </c>
      <c r="F2047" s="181">
        <v>969.22</v>
      </c>
      <c r="G2047" s="172">
        <v>15</v>
      </c>
    </row>
    <row r="2048" spans="1:7" ht="30">
      <c r="A2048" s="183" t="s">
        <v>4303</v>
      </c>
      <c r="B2048" s="182" t="s">
        <v>4302</v>
      </c>
      <c r="C2048" s="179" t="s">
        <v>108</v>
      </c>
      <c r="D2048" s="181">
        <v>1219.9100000000001</v>
      </c>
      <c r="E2048" s="181">
        <v>55.83</v>
      </c>
      <c r="F2048" s="181">
        <v>1275.74</v>
      </c>
      <c r="G2048" s="172">
        <v>15</v>
      </c>
    </row>
    <row r="2049" spans="1:7" ht="30">
      <c r="A2049" s="183" t="s">
        <v>4301</v>
      </c>
      <c r="B2049" s="182" t="s">
        <v>4300</v>
      </c>
      <c r="C2049" s="179" t="s">
        <v>108</v>
      </c>
      <c r="D2049" s="181">
        <v>1670.92</v>
      </c>
      <c r="E2049" s="181">
        <v>66.989999999999995</v>
      </c>
      <c r="F2049" s="181">
        <v>1737.91</v>
      </c>
      <c r="G2049" s="172">
        <v>15</v>
      </c>
    </row>
    <row r="2050" spans="1:7" ht="30">
      <c r="A2050" s="183" t="s">
        <v>4299</v>
      </c>
      <c r="B2050" s="182" t="s">
        <v>4298</v>
      </c>
      <c r="C2050" s="179" t="s">
        <v>108</v>
      </c>
      <c r="D2050" s="181">
        <v>5307.79</v>
      </c>
      <c r="E2050" s="181">
        <v>66.989999999999995</v>
      </c>
      <c r="F2050" s="181">
        <v>5374.78</v>
      </c>
      <c r="G2050" s="172">
        <v>15</v>
      </c>
    </row>
    <row r="2051" spans="1:7" ht="30">
      <c r="A2051" s="183" t="s">
        <v>4297</v>
      </c>
      <c r="B2051" s="182" t="s">
        <v>4296</v>
      </c>
      <c r="C2051" s="179" t="s">
        <v>108</v>
      </c>
      <c r="D2051" s="181">
        <v>7284.15</v>
      </c>
      <c r="E2051" s="181">
        <v>83.75</v>
      </c>
      <c r="F2051" s="181">
        <v>7367.9</v>
      </c>
      <c r="G2051" s="172">
        <v>15</v>
      </c>
    </row>
    <row r="2052" spans="1:7" ht="30">
      <c r="A2052" s="183" t="s">
        <v>4295</v>
      </c>
      <c r="B2052" s="182" t="s">
        <v>4294</v>
      </c>
      <c r="C2052" s="179" t="s">
        <v>108</v>
      </c>
      <c r="D2052" s="181">
        <v>11345.22</v>
      </c>
      <c r="E2052" s="181">
        <v>100.5</v>
      </c>
      <c r="F2052" s="181">
        <v>11445.72</v>
      </c>
      <c r="G2052" s="172">
        <v>15</v>
      </c>
    </row>
    <row r="2053" spans="1:7" ht="30">
      <c r="A2053" s="183" t="s">
        <v>4293</v>
      </c>
      <c r="B2053" s="182" t="s">
        <v>4292</v>
      </c>
      <c r="C2053" s="179" t="s">
        <v>108</v>
      </c>
      <c r="D2053" s="181">
        <v>11841.55</v>
      </c>
      <c r="E2053" s="181">
        <v>128.09</v>
      </c>
      <c r="F2053" s="181">
        <v>11969.64</v>
      </c>
      <c r="G2053" s="172">
        <v>15</v>
      </c>
    </row>
    <row r="2054" spans="1:7">
      <c r="A2054" s="183" t="s">
        <v>4291</v>
      </c>
      <c r="B2054" s="182" t="s">
        <v>4290</v>
      </c>
      <c r="C2054" s="179" t="s">
        <v>108</v>
      </c>
      <c r="D2054" s="181">
        <v>86.99</v>
      </c>
      <c r="E2054" s="181">
        <v>11.16</v>
      </c>
      <c r="F2054" s="181">
        <v>98.15</v>
      </c>
      <c r="G2054" s="172">
        <v>15</v>
      </c>
    </row>
    <row r="2055" spans="1:7" ht="30">
      <c r="A2055" s="183" t="s">
        <v>4289</v>
      </c>
      <c r="B2055" s="182" t="s">
        <v>4288</v>
      </c>
      <c r="C2055" s="179" t="s">
        <v>108</v>
      </c>
      <c r="D2055" s="181">
        <v>888.43</v>
      </c>
      <c r="E2055" s="181">
        <v>44.67</v>
      </c>
      <c r="F2055" s="181">
        <v>933.1</v>
      </c>
      <c r="G2055" s="172">
        <v>15</v>
      </c>
    </row>
    <row r="2056" spans="1:7">
      <c r="A2056" s="183" t="s">
        <v>4287</v>
      </c>
      <c r="B2056" s="182" t="s">
        <v>4286</v>
      </c>
      <c r="C2056" s="179"/>
      <c r="D2056" s="181"/>
      <c r="E2056" s="181"/>
      <c r="F2056" s="181"/>
    </row>
    <row r="2057" spans="1:7" ht="30">
      <c r="A2057" s="183" t="s">
        <v>4285</v>
      </c>
      <c r="B2057" s="182" t="s">
        <v>4284</v>
      </c>
      <c r="C2057" s="179" t="s">
        <v>108</v>
      </c>
      <c r="D2057" s="181">
        <v>2593.9699999999998</v>
      </c>
      <c r="E2057" s="181">
        <v>271.75</v>
      </c>
      <c r="F2057" s="181">
        <v>2865.72</v>
      </c>
      <c r="G2057" s="172">
        <v>15</v>
      </c>
    </row>
    <row r="2058" spans="1:7" ht="30">
      <c r="A2058" s="183" t="s">
        <v>4283</v>
      </c>
      <c r="B2058" s="182" t="s">
        <v>4282</v>
      </c>
      <c r="C2058" s="179" t="s">
        <v>108</v>
      </c>
      <c r="D2058" s="181">
        <v>2268.4499999999998</v>
      </c>
      <c r="E2058" s="181">
        <v>271.75</v>
      </c>
      <c r="F2058" s="181">
        <v>2540.1999999999998</v>
      </c>
      <c r="G2058" s="172">
        <v>15</v>
      </c>
    </row>
    <row r="2059" spans="1:7" ht="30">
      <c r="A2059" s="183" t="s">
        <v>4281</v>
      </c>
      <c r="B2059" s="182" t="s">
        <v>4280</v>
      </c>
      <c r="C2059" s="179" t="s">
        <v>108</v>
      </c>
      <c r="D2059" s="181">
        <v>513.54</v>
      </c>
      <c r="E2059" s="181">
        <v>100.22</v>
      </c>
      <c r="F2059" s="181">
        <v>613.76</v>
      </c>
      <c r="G2059" s="172">
        <v>15</v>
      </c>
    </row>
    <row r="2060" spans="1:7" ht="30">
      <c r="A2060" s="183" t="s">
        <v>4279</v>
      </c>
      <c r="B2060" s="182" t="s">
        <v>4278</v>
      </c>
      <c r="C2060" s="179" t="s">
        <v>108</v>
      </c>
      <c r="D2060" s="181">
        <v>579.16</v>
      </c>
      <c r="E2060" s="181">
        <v>100.22</v>
      </c>
      <c r="F2060" s="181">
        <v>679.38</v>
      </c>
      <c r="G2060" s="172">
        <v>15</v>
      </c>
    </row>
    <row r="2061" spans="1:7" ht="30">
      <c r="A2061" s="183" t="s">
        <v>4277</v>
      </c>
      <c r="B2061" s="182" t="s">
        <v>4276</v>
      </c>
      <c r="C2061" s="179" t="s">
        <v>108</v>
      </c>
      <c r="D2061" s="181">
        <v>540.96</v>
      </c>
      <c r="E2061" s="181">
        <v>100.22</v>
      </c>
      <c r="F2061" s="181">
        <v>641.17999999999995</v>
      </c>
      <c r="G2061" s="172">
        <v>15</v>
      </c>
    </row>
    <row r="2062" spans="1:7" ht="30">
      <c r="A2062" s="183" t="s">
        <v>4275</v>
      </c>
      <c r="B2062" s="182" t="s">
        <v>4274</v>
      </c>
      <c r="C2062" s="179" t="s">
        <v>108</v>
      </c>
      <c r="D2062" s="181">
        <v>1915.29</v>
      </c>
      <c r="E2062" s="181">
        <v>271.75</v>
      </c>
      <c r="F2062" s="181">
        <v>2187.04</v>
      </c>
      <c r="G2062" s="172">
        <v>15</v>
      </c>
    </row>
    <row r="2063" spans="1:7" ht="30">
      <c r="A2063" s="183" t="s">
        <v>4273</v>
      </c>
      <c r="B2063" s="182" t="s">
        <v>4272</v>
      </c>
      <c r="C2063" s="179" t="s">
        <v>108</v>
      </c>
      <c r="D2063" s="181">
        <v>2293.06</v>
      </c>
      <c r="E2063" s="181">
        <v>271.75</v>
      </c>
      <c r="F2063" s="181">
        <v>2564.81</v>
      </c>
      <c r="G2063" s="172">
        <v>15</v>
      </c>
    </row>
    <row r="2064" spans="1:7">
      <c r="A2064" s="183" t="s">
        <v>4271</v>
      </c>
      <c r="B2064" s="182" t="s">
        <v>4270</v>
      </c>
      <c r="C2064" s="179"/>
      <c r="D2064" s="181"/>
      <c r="E2064" s="181"/>
      <c r="F2064" s="181"/>
    </row>
    <row r="2065" spans="1:7" ht="30">
      <c r="A2065" s="183" t="s">
        <v>4269</v>
      </c>
      <c r="B2065" s="182" t="s">
        <v>4268</v>
      </c>
      <c r="C2065" s="179" t="s">
        <v>133</v>
      </c>
      <c r="D2065" s="181">
        <v>600.66</v>
      </c>
      <c r="E2065" s="181">
        <v>0.69</v>
      </c>
      <c r="F2065" s="181">
        <v>601.35</v>
      </c>
      <c r="G2065" s="172">
        <v>15</v>
      </c>
    </row>
    <row r="2066" spans="1:7" ht="30">
      <c r="A2066" s="183" t="s">
        <v>4267</v>
      </c>
      <c r="B2066" s="182" t="s">
        <v>4266</v>
      </c>
      <c r="C2066" s="179" t="s">
        <v>133</v>
      </c>
      <c r="D2066" s="181">
        <v>187.48</v>
      </c>
      <c r="E2066" s="181">
        <v>0.69</v>
      </c>
      <c r="F2066" s="181">
        <v>188.17</v>
      </c>
      <c r="G2066" s="172">
        <v>15</v>
      </c>
    </row>
    <row r="2067" spans="1:7">
      <c r="A2067" s="183" t="s">
        <v>4265</v>
      </c>
      <c r="B2067" s="182" t="s">
        <v>4264</v>
      </c>
      <c r="C2067" s="179"/>
      <c r="D2067" s="181"/>
      <c r="E2067" s="181"/>
      <c r="F2067" s="181"/>
    </row>
    <row r="2068" spans="1:7">
      <c r="A2068" s="183" t="s">
        <v>4263</v>
      </c>
      <c r="B2068" s="182" t="s">
        <v>4262</v>
      </c>
      <c r="C2068" s="179" t="s">
        <v>108</v>
      </c>
      <c r="D2068" s="181">
        <v>138.84</v>
      </c>
      <c r="E2068" s="181">
        <v>13.96</v>
      </c>
      <c r="F2068" s="181">
        <v>152.80000000000001</v>
      </c>
      <c r="G2068" s="172">
        <v>15</v>
      </c>
    </row>
    <row r="2069" spans="1:7">
      <c r="A2069" s="183" t="s">
        <v>4261</v>
      </c>
      <c r="B2069" s="182" t="s">
        <v>4260</v>
      </c>
      <c r="C2069" s="179" t="s">
        <v>108</v>
      </c>
      <c r="D2069" s="181">
        <v>225.93</v>
      </c>
      <c r="E2069" s="181">
        <v>13.96</v>
      </c>
      <c r="F2069" s="181">
        <v>239.89</v>
      </c>
      <c r="G2069" s="172">
        <v>15</v>
      </c>
    </row>
    <row r="2070" spans="1:7">
      <c r="A2070" s="183" t="s">
        <v>4259</v>
      </c>
      <c r="B2070" s="182" t="s">
        <v>4258</v>
      </c>
      <c r="C2070" s="179" t="s">
        <v>108</v>
      </c>
      <c r="D2070" s="181">
        <v>289.72000000000003</v>
      </c>
      <c r="E2070" s="181">
        <v>13.96</v>
      </c>
      <c r="F2070" s="181">
        <v>303.68</v>
      </c>
      <c r="G2070" s="172">
        <v>15</v>
      </c>
    </row>
    <row r="2071" spans="1:7">
      <c r="A2071" s="183" t="s">
        <v>4257</v>
      </c>
      <c r="B2071" s="182" t="s">
        <v>4256</v>
      </c>
      <c r="C2071" s="179" t="s">
        <v>108</v>
      </c>
      <c r="D2071" s="181">
        <v>317.44</v>
      </c>
      <c r="E2071" s="181">
        <v>13.96</v>
      </c>
      <c r="F2071" s="181">
        <v>331.4</v>
      </c>
      <c r="G2071" s="172">
        <v>15</v>
      </c>
    </row>
    <row r="2072" spans="1:7">
      <c r="A2072" s="183" t="s">
        <v>4255</v>
      </c>
      <c r="B2072" s="182" t="s">
        <v>4254</v>
      </c>
      <c r="C2072" s="179" t="s">
        <v>108</v>
      </c>
      <c r="D2072" s="181">
        <v>362.4</v>
      </c>
      <c r="E2072" s="181">
        <v>13.96</v>
      </c>
      <c r="F2072" s="181">
        <v>376.36</v>
      </c>
      <c r="G2072" s="172">
        <v>15</v>
      </c>
    </row>
    <row r="2073" spans="1:7">
      <c r="A2073" s="183" t="s">
        <v>4253</v>
      </c>
      <c r="B2073" s="182" t="s">
        <v>4252</v>
      </c>
      <c r="C2073" s="179" t="s">
        <v>108</v>
      </c>
      <c r="D2073" s="181">
        <v>454.06</v>
      </c>
      <c r="E2073" s="181">
        <v>13.96</v>
      </c>
      <c r="F2073" s="181">
        <v>468.02</v>
      </c>
      <c r="G2073" s="172">
        <v>15</v>
      </c>
    </row>
    <row r="2074" spans="1:7">
      <c r="A2074" s="183" t="s">
        <v>4251</v>
      </c>
      <c r="B2074" s="182" t="s">
        <v>4250</v>
      </c>
      <c r="C2074" s="179" t="s">
        <v>108</v>
      </c>
      <c r="D2074" s="181">
        <v>325.5</v>
      </c>
      <c r="E2074" s="181">
        <v>13.96</v>
      </c>
      <c r="F2074" s="181">
        <v>339.46</v>
      </c>
      <c r="G2074" s="172">
        <v>15</v>
      </c>
    </row>
    <row r="2075" spans="1:7">
      <c r="A2075" s="183" t="s">
        <v>4249</v>
      </c>
      <c r="B2075" s="182" t="s">
        <v>4248</v>
      </c>
      <c r="C2075" s="179" t="s">
        <v>108</v>
      </c>
      <c r="D2075" s="181">
        <v>1924.2</v>
      </c>
      <c r="E2075" s="181">
        <v>13.96</v>
      </c>
      <c r="F2075" s="181">
        <v>1938.16</v>
      </c>
      <c r="G2075" s="172">
        <v>15</v>
      </c>
    </row>
    <row r="2076" spans="1:7">
      <c r="A2076" s="183" t="s">
        <v>4247</v>
      </c>
      <c r="B2076" s="182" t="s">
        <v>4246</v>
      </c>
      <c r="C2076" s="179" t="s">
        <v>108</v>
      </c>
      <c r="D2076" s="181">
        <v>185.18</v>
      </c>
      <c r="E2076" s="181">
        <v>13.96</v>
      </c>
      <c r="F2076" s="181">
        <v>199.14</v>
      </c>
      <c r="G2076" s="172">
        <v>15</v>
      </c>
    </row>
    <row r="2077" spans="1:7">
      <c r="A2077" s="183" t="s">
        <v>4245</v>
      </c>
      <c r="B2077" s="182" t="s">
        <v>4244</v>
      </c>
      <c r="C2077" s="179"/>
      <c r="D2077" s="181"/>
      <c r="E2077" s="181"/>
      <c r="F2077" s="181"/>
    </row>
    <row r="2078" spans="1:7" ht="30">
      <c r="A2078" s="183" t="s">
        <v>4243</v>
      </c>
      <c r="B2078" s="182" t="s">
        <v>4242</v>
      </c>
      <c r="C2078" s="179" t="s">
        <v>108</v>
      </c>
      <c r="D2078" s="181">
        <v>3629.01</v>
      </c>
      <c r="E2078" s="181">
        <v>84.52</v>
      </c>
      <c r="F2078" s="181">
        <v>3713.53</v>
      </c>
      <c r="G2078" s="172">
        <v>15</v>
      </c>
    </row>
    <row r="2079" spans="1:7" ht="30">
      <c r="A2079" s="183" t="s">
        <v>4241</v>
      </c>
      <c r="B2079" s="182" t="s">
        <v>4240</v>
      </c>
      <c r="C2079" s="179" t="s">
        <v>108</v>
      </c>
      <c r="D2079" s="181">
        <v>5662.38</v>
      </c>
      <c r="E2079" s="181">
        <v>84.52</v>
      </c>
      <c r="F2079" s="181">
        <v>5746.9</v>
      </c>
      <c r="G2079" s="172">
        <v>15</v>
      </c>
    </row>
    <row r="2080" spans="1:7" ht="30">
      <c r="A2080" s="183" t="s">
        <v>4239</v>
      </c>
      <c r="B2080" s="182" t="s">
        <v>4238</v>
      </c>
      <c r="C2080" s="179" t="s">
        <v>108</v>
      </c>
      <c r="D2080" s="181">
        <v>3013.96</v>
      </c>
      <c r="E2080" s="181">
        <v>84.52</v>
      </c>
      <c r="F2080" s="181">
        <v>3098.48</v>
      </c>
      <c r="G2080" s="172">
        <v>15</v>
      </c>
    </row>
    <row r="2081" spans="1:7">
      <c r="A2081" s="183" t="s">
        <v>4237</v>
      </c>
      <c r="B2081" s="182" t="s">
        <v>4236</v>
      </c>
      <c r="C2081" s="179"/>
      <c r="D2081" s="181"/>
      <c r="E2081" s="181"/>
      <c r="F2081" s="181"/>
    </row>
    <row r="2082" spans="1:7">
      <c r="A2082" s="183" t="s">
        <v>4235</v>
      </c>
      <c r="B2082" s="182" t="s">
        <v>4234</v>
      </c>
      <c r="C2082" s="179" t="s">
        <v>108</v>
      </c>
      <c r="D2082" s="181">
        <v>284.92</v>
      </c>
      <c r="E2082" s="181">
        <v>84.52</v>
      </c>
      <c r="F2082" s="181">
        <v>369.44</v>
      </c>
      <c r="G2082" s="172">
        <v>15</v>
      </c>
    </row>
    <row r="2083" spans="1:7">
      <c r="A2083" s="183" t="s">
        <v>4233</v>
      </c>
      <c r="B2083" s="182" t="s">
        <v>4232</v>
      </c>
      <c r="C2083" s="179" t="s">
        <v>108</v>
      </c>
      <c r="D2083" s="181">
        <v>240.79</v>
      </c>
      <c r="E2083" s="181">
        <v>84.52</v>
      </c>
      <c r="F2083" s="181">
        <v>325.31</v>
      </c>
      <c r="G2083" s="172">
        <v>15</v>
      </c>
    </row>
    <row r="2084" spans="1:7">
      <c r="A2084" s="183" t="s">
        <v>4231</v>
      </c>
      <c r="B2084" s="182" t="s">
        <v>4230</v>
      </c>
      <c r="C2084" s="179" t="s">
        <v>108</v>
      </c>
      <c r="D2084" s="181">
        <v>386.43</v>
      </c>
      <c r="E2084" s="181">
        <v>84.52</v>
      </c>
      <c r="F2084" s="181">
        <v>470.95</v>
      </c>
      <c r="G2084" s="172">
        <v>15</v>
      </c>
    </row>
    <row r="2085" spans="1:7">
      <c r="A2085" s="183" t="s">
        <v>4229</v>
      </c>
      <c r="B2085" s="182" t="s">
        <v>4228</v>
      </c>
      <c r="C2085" s="179" t="s">
        <v>108</v>
      </c>
      <c r="D2085" s="181">
        <v>154.18</v>
      </c>
      <c r="E2085" s="181">
        <v>84.52</v>
      </c>
      <c r="F2085" s="181">
        <v>238.7</v>
      </c>
      <c r="G2085" s="172">
        <v>15</v>
      </c>
    </row>
    <row r="2086" spans="1:7">
      <c r="A2086" s="183" t="s">
        <v>4227</v>
      </c>
      <c r="B2086" s="182" t="s">
        <v>4226</v>
      </c>
      <c r="C2086" s="179"/>
      <c r="D2086" s="181"/>
      <c r="E2086" s="181"/>
      <c r="F2086" s="181"/>
    </row>
    <row r="2087" spans="1:7">
      <c r="A2087" s="183" t="s">
        <v>4225</v>
      </c>
      <c r="B2087" s="182" t="s">
        <v>4224</v>
      </c>
      <c r="C2087" s="179" t="s">
        <v>108</v>
      </c>
      <c r="D2087" s="181">
        <v>36.14</v>
      </c>
      <c r="E2087" s="181">
        <v>8.3800000000000008</v>
      </c>
      <c r="F2087" s="181">
        <v>44.52</v>
      </c>
      <c r="G2087" s="172">
        <v>15</v>
      </c>
    </row>
    <row r="2088" spans="1:7" ht="30">
      <c r="A2088" s="183" t="s">
        <v>4223</v>
      </c>
      <c r="B2088" s="182" t="s">
        <v>4222</v>
      </c>
      <c r="C2088" s="179" t="s">
        <v>108</v>
      </c>
      <c r="D2088" s="181">
        <v>35.81</v>
      </c>
      <c r="E2088" s="181">
        <v>2.8</v>
      </c>
      <c r="F2088" s="181">
        <v>38.61</v>
      </c>
      <c r="G2088" s="172">
        <v>15</v>
      </c>
    </row>
    <row r="2089" spans="1:7">
      <c r="A2089" s="183" t="s">
        <v>4221</v>
      </c>
      <c r="B2089" s="182" t="s">
        <v>4220</v>
      </c>
      <c r="C2089" s="179" t="s">
        <v>108</v>
      </c>
      <c r="D2089" s="181">
        <v>30.16</v>
      </c>
      <c r="E2089" s="181">
        <v>8.3800000000000008</v>
      </c>
      <c r="F2089" s="181">
        <v>38.54</v>
      </c>
      <c r="G2089" s="172">
        <v>15</v>
      </c>
    </row>
    <row r="2090" spans="1:7" ht="30">
      <c r="A2090" s="183" t="s">
        <v>4219</v>
      </c>
      <c r="B2090" s="182" t="s">
        <v>4218</v>
      </c>
      <c r="C2090" s="179" t="s">
        <v>108</v>
      </c>
      <c r="D2090" s="181"/>
      <c r="E2090" s="181">
        <v>27.92</v>
      </c>
      <c r="F2090" s="181">
        <v>27.92</v>
      </c>
      <c r="G2090" s="172">
        <v>15</v>
      </c>
    </row>
    <row r="2091" spans="1:7" ht="30">
      <c r="A2091" s="183" t="s">
        <v>4217</v>
      </c>
      <c r="B2091" s="182" t="s">
        <v>4216</v>
      </c>
      <c r="C2091" s="179" t="s">
        <v>112</v>
      </c>
      <c r="D2091" s="181"/>
      <c r="E2091" s="181">
        <v>39.270000000000003</v>
      </c>
      <c r="F2091" s="181">
        <v>39.270000000000003</v>
      </c>
      <c r="G2091" s="172">
        <v>15</v>
      </c>
    </row>
    <row r="2092" spans="1:7" ht="30">
      <c r="A2092" s="183" t="s">
        <v>4215</v>
      </c>
      <c r="B2092" s="182" t="s">
        <v>4214</v>
      </c>
      <c r="C2092" s="179" t="s">
        <v>112</v>
      </c>
      <c r="D2092" s="181"/>
      <c r="E2092" s="181">
        <v>78.540000000000006</v>
      </c>
      <c r="F2092" s="181">
        <v>78.540000000000006</v>
      </c>
      <c r="G2092" s="172">
        <v>15</v>
      </c>
    </row>
    <row r="2093" spans="1:7" ht="30">
      <c r="A2093" s="183" t="s">
        <v>4213</v>
      </c>
      <c r="B2093" s="182" t="s">
        <v>4212</v>
      </c>
      <c r="C2093" s="179" t="s">
        <v>108</v>
      </c>
      <c r="D2093" s="181">
        <v>1588.82</v>
      </c>
      <c r="E2093" s="181">
        <v>2.27</v>
      </c>
      <c r="F2093" s="181">
        <v>1591.09</v>
      </c>
      <c r="G2093" s="172">
        <v>15</v>
      </c>
    </row>
    <row r="2094" spans="1:7">
      <c r="A2094" s="183" t="s">
        <v>4211</v>
      </c>
      <c r="B2094" s="182" t="s">
        <v>4210</v>
      </c>
      <c r="C2094" s="179" t="s">
        <v>108</v>
      </c>
      <c r="D2094" s="181">
        <v>129.08000000000001</v>
      </c>
      <c r="E2094" s="181">
        <v>5.68</v>
      </c>
      <c r="F2094" s="181">
        <v>134.76</v>
      </c>
      <c r="G2094" s="172">
        <v>15</v>
      </c>
    </row>
    <row r="2095" spans="1:7">
      <c r="A2095" s="183" t="s">
        <v>4209</v>
      </c>
      <c r="B2095" s="182" t="s">
        <v>4208</v>
      </c>
      <c r="C2095" s="179" t="s">
        <v>112</v>
      </c>
      <c r="D2095" s="181">
        <v>406.93</v>
      </c>
      <c r="E2095" s="181">
        <v>39.270000000000003</v>
      </c>
      <c r="F2095" s="181">
        <v>446.2</v>
      </c>
      <c r="G2095" s="172">
        <v>15</v>
      </c>
    </row>
    <row r="2096" spans="1:7" ht="30">
      <c r="A2096" s="183" t="s">
        <v>4207</v>
      </c>
      <c r="B2096" s="182" t="s">
        <v>4206</v>
      </c>
      <c r="C2096" s="179" t="s">
        <v>108</v>
      </c>
      <c r="D2096" s="181">
        <v>8868.57</v>
      </c>
      <c r="E2096" s="181">
        <v>62.84</v>
      </c>
      <c r="F2096" s="181">
        <v>8931.41</v>
      </c>
      <c r="G2096" s="172">
        <v>15</v>
      </c>
    </row>
    <row r="2097" spans="1:7" ht="30">
      <c r="A2097" s="183" t="s">
        <v>4205</v>
      </c>
      <c r="B2097" s="182" t="s">
        <v>4204</v>
      </c>
      <c r="C2097" s="179" t="s">
        <v>108</v>
      </c>
      <c r="D2097" s="181">
        <v>36938.730000000003</v>
      </c>
      <c r="E2097" s="181">
        <v>62.84</v>
      </c>
      <c r="F2097" s="181">
        <v>37001.57</v>
      </c>
      <c r="G2097" s="172">
        <v>15</v>
      </c>
    </row>
    <row r="2098" spans="1:7">
      <c r="A2098" s="183" t="s">
        <v>4203</v>
      </c>
      <c r="B2098" s="182" t="s">
        <v>4202</v>
      </c>
      <c r="C2098" s="179" t="s">
        <v>108</v>
      </c>
      <c r="D2098" s="181">
        <v>666.24</v>
      </c>
      <c r="E2098" s="181">
        <v>27.92</v>
      </c>
      <c r="F2098" s="181">
        <v>694.16</v>
      </c>
      <c r="G2098" s="172">
        <v>15</v>
      </c>
    </row>
    <row r="2099" spans="1:7">
      <c r="A2099" s="183" t="s">
        <v>4201</v>
      </c>
      <c r="B2099" s="182" t="s">
        <v>4200</v>
      </c>
      <c r="C2099" s="179"/>
      <c r="D2099" s="181"/>
      <c r="E2099" s="181"/>
      <c r="F2099" s="181"/>
    </row>
    <row r="2100" spans="1:7" ht="30">
      <c r="A2100" s="183" t="s">
        <v>4199</v>
      </c>
      <c r="B2100" s="182" t="s">
        <v>4198</v>
      </c>
      <c r="C2100" s="179" t="s">
        <v>108</v>
      </c>
      <c r="D2100" s="181">
        <v>1125.4000000000001</v>
      </c>
      <c r="E2100" s="181">
        <v>27.92</v>
      </c>
      <c r="F2100" s="181">
        <v>1153.32</v>
      </c>
      <c r="G2100" s="172">
        <v>15</v>
      </c>
    </row>
    <row r="2101" spans="1:7">
      <c r="A2101" s="183" t="s">
        <v>4197</v>
      </c>
      <c r="B2101" s="182" t="s">
        <v>4196</v>
      </c>
      <c r="C2101" s="179"/>
      <c r="D2101" s="181"/>
      <c r="E2101" s="181"/>
      <c r="F2101" s="181"/>
    </row>
    <row r="2102" spans="1:7">
      <c r="A2102" s="183" t="s">
        <v>4195</v>
      </c>
      <c r="B2102" s="182" t="s">
        <v>4194</v>
      </c>
      <c r="C2102" s="179" t="s">
        <v>108</v>
      </c>
      <c r="D2102" s="181">
        <v>739.77</v>
      </c>
      <c r="E2102" s="181">
        <v>84.52</v>
      </c>
      <c r="F2102" s="181">
        <v>824.29</v>
      </c>
      <c r="G2102" s="172">
        <v>15</v>
      </c>
    </row>
    <row r="2103" spans="1:7">
      <c r="A2103" s="183" t="s">
        <v>4193</v>
      </c>
      <c r="B2103" s="182" t="s">
        <v>4192</v>
      </c>
      <c r="C2103" s="179"/>
      <c r="D2103" s="181"/>
      <c r="E2103" s="181"/>
      <c r="F2103" s="181"/>
    </row>
    <row r="2104" spans="1:7" ht="30">
      <c r="A2104" s="183" t="s">
        <v>4191</v>
      </c>
      <c r="B2104" s="182" t="s">
        <v>4190</v>
      </c>
      <c r="C2104" s="179" t="s">
        <v>108</v>
      </c>
      <c r="D2104" s="181">
        <v>46.36</v>
      </c>
      <c r="E2104" s="181">
        <v>31.65</v>
      </c>
      <c r="F2104" s="181">
        <v>78.010000000000005</v>
      </c>
      <c r="G2104" s="172">
        <v>15</v>
      </c>
    </row>
    <row r="2105" spans="1:7" ht="30">
      <c r="A2105" s="183" t="s">
        <v>4189</v>
      </c>
      <c r="B2105" s="182" t="s">
        <v>4188</v>
      </c>
      <c r="C2105" s="179" t="s">
        <v>108</v>
      </c>
      <c r="D2105" s="181">
        <v>134.07</v>
      </c>
      <c r="E2105" s="181">
        <v>31.65</v>
      </c>
      <c r="F2105" s="181">
        <v>165.72</v>
      </c>
      <c r="G2105" s="172">
        <v>15</v>
      </c>
    </row>
    <row r="2106" spans="1:7" ht="45">
      <c r="A2106" s="183" t="s">
        <v>4187</v>
      </c>
      <c r="B2106" s="182" t="s">
        <v>4186</v>
      </c>
      <c r="C2106" s="179" t="s">
        <v>108</v>
      </c>
      <c r="D2106" s="181">
        <v>521.45000000000005</v>
      </c>
      <c r="E2106" s="181">
        <v>35.119999999999997</v>
      </c>
      <c r="F2106" s="181">
        <v>556.57000000000005</v>
      </c>
      <c r="G2106" s="172">
        <v>15</v>
      </c>
    </row>
    <row r="2107" spans="1:7" ht="45">
      <c r="A2107" s="183" t="s">
        <v>4185</v>
      </c>
      <c r="B2107" s="182" t="s">
        <v>4184</v>
      </c>
      <c r="C2107" s="179" t="s">
        <v>108</v>
      </c>
      <c r="D2107" s="181">
        <v>7487.56</v>
      </c>
      <c r="E2107" s="181">
        <v>35.119999999999997</v>
      </c>
      <c r="F2107" s="181">
        <v>7522.68</v>
      </c>
      <c r="G2107" s="172">
        <v>15</v>
      </c>
    </row>
    <row r="2108" spans="1:7" ht="45">
      <c r="A2108" s="183" t="s">
        <v>4183</v>
      </c>
      <c r="B2108" s="182" t="s">
        <v>4182</v>
      </c>
      <c r="C2108" s="179" t="s">
        <v>108</v>
      </c>
      <c r="D2108" s="181">
        <v>2620.04</v>
      </c>
      <c r="E2108" s="181">
        <v>35.119999999999997</v>
      </c>
      <c r="F2108" s="181">
        <v>2655.16</v>
      </c>
      <c r="G2108" s="172">
        <v>15</v>
      </c>
    </row>
    <row r="2109" spans="1:7" ht="45">
      <c r="A2109" s="183" t="s">
        <v>4181</v>
      </c>
      <c r="B2109" s="182" t="s">
        <v>4180</v>
      </c>
      <c r="C2109" s="179" t="s">
        <v>108</v>
      </c>
      <c r="D2109" s="181">
        <v>854.22</v>
      </c>
      <c r="E2109" s="181">
        <v>35.119999999999997</v>
      </c>
      <c r="F2109" s="181">
        <v>889.34</v>
      </c>
      <c r="G2109" s="172">
        <v>15</v>
      </c>
    </row>
    <row r="2110" spans="1:7">
      <c r="A2110" s="183" t="s">
        <v>4179</v>
      </c>
      <c r="B2110" s="182" t="s">
        <v>4178</v>
      </c>
      <c r="C2110" s="179"/>
      <c r="D2110" s="181"/>
      <c r="E2110" s="181"/>
      <c r="F2110" s="181"/>
    </row>
    <row r="2111" spans="1:7" ht="30">
      <c r="A2111" s="183" t="s">
        <v>4177</v>
      </c>
      <c r="B2111" s="182" t="s">
        <v>4176</v>
      </c>
      <c r="C2111" s="179" t="s">
        <v>108</v>
      </c>
      <c r="D2111" s="181">
        <v>567.71</v>
      </c>
      <c r="E2111" s="181">
        <v>91.96</v>
      </c>
      <c r="F2111" s="181">
        <v>659.67</v>
      </c>
      <c r="G2111" s="172">
        <v>15</v>
      </c>
    </row>
    <row r="2112" spans="1:7" ht="30">
      <c r="A2112" s="183" t="s">
        <v>4175</v>
      </c>
      <c r="B2112" s="182" t="s">
        <v>4174</v>
      </c>
      <c r="C2112" s="179" t="s">
        <v>108</v>
      </c>
      <c r="D2112" s="181">
        <v>454.95</v>
      </c>
      <c r="E2112" s="181">
        <v>91.96</v>
      </c>
      <c r="F2112" s="181">
        <v>546.91</v>
      </c>
      <c r="G2112" s="172">
        <v>15</v>
      </c>
    </row>
    <row r="2113" spans="1:7" ht="30">
      <c r="A2113" s="183" t="s">
        <v>4173</v>
      </c>
      <c r="B2113" s="182" t="s">
        <v>4172</v>
      </c>
      <c r="C2113" s="179" t="s">
        <v>108</v>
      </c>
      <c r="D2113" s="181">
        <v>422.74</v>
      </c>
      <c r="E2113" s="181">
        <v>91.96</v>
      </c>
      <c r="F2113" s="181">
        <v>514.70000000000005</v>
      </c>
      <c r="G2113" s="172">
        <v>15</v>
      </c>
    </row>
    <row r="2114" spans="1:7" ht="45">
      <c r="A2114" s="183" t="s">
        <v>4171</v>
      </c>
      <c r="B2114" s="182" t="s">
        <v>4170</v>
      </c>
      <c r="C2114" s="179" t="s">
        <v>108</v>
      </c>
      <c r="D2114" s="181">
        <v>381.55</v>
      </c>
      <c r="E2114" s="181">
        <v>91.96</v>
      </c>
      <c r="F2114" s="181">
        <v>473.51</v>
      </c>
      <c r="G2114" s="172">
        <v>15</v>
      </c>
    </row>
    <row r="2115" spans="1:7" ht="45">
      <c r="A2115" s="183" t="s">
        <v>4169</v>
      </c>
      <c r="B2115" s="182" t="s">
        <v>4168</v>
      </c>
      <c r="C2115" s="179" t="s">
        <v>108</v>
      </c>
      <c r="D2115" s="181">
        <v>865.97</v>
      </c>
      <c r="E2115" s="181">
        <v>91.96</v>
      </c>
      <c r="F2115" s="181">
        <v>957.93</v>
      </c>
      <c r="G2115" s="172">
        <v>15</v>
      </c>
    </row>
    <row r="2116" spans="1:7" ht="30">
      <c r="A2116" s="183" t="s">
        <v>4167</v>
      </c>
      <c r="B2116" s="182" t="s">
        <v>4166</v>
      </c>
      <c r="C2116" s="179" t="s">
        <v>117</v>
      </c>
      <c r="D2116" s="181">
        <v>56830.06</v>
      </c>
      <c r="E2116" s="181">
        <v>128.09</v>
      </c>
      <c r="F2116" s="181">
        <v>56958.15</v>
      </c>
      <c r="G2116" s="172">
        <v>15</v>
      </c>
    </row>
    <row r="2117" spans="1:7" ht="30">
      <c r="A2117" s="183" t="s">
        <v>4165</v>
      </c>
      <c r="B2117" s="182" t="s">
        <v>4164</v>
      </c>
      <c r="C2117" s="179"/>
      <c r="D2117" s="181"/>
      <c r="E2117" s="181"/>
      <c r="F2117" s="181"/>
    </row>
    <row r="2118" spans="1:7">
      <c r="A2118" s="183" t="s">
        <v>4163</v>
      </c>
      <c r="B2118" s="182" t="s">
        <v>4162</v>
      </c>
      <c r="C2118" s="179"/>
      <c r="D2118" s="181"/>
      <c r="E2118" s="181"/>
      <c r="F2118" s="181"/>
    </row>
    <row r="2119" spans="1:7">
      <c r="A2119" s="183" t="s">
        <v>4161</v>
      </c>
      <c r="B2119" s="182" t="s">
        <v>4160</v>
      </c>
      <c r="C2119" s="179" t="s">
        <v>118</v>
      </c>
      <c r="D2119" s="181">
        <v>8.24</v>
      </c>
      <c r="E2119" s="181">
        <v>27.92</v>
      </c>
      <c r="F2119" s="181">
        <v>36.159999999999997</v>
      </c>
      <c r="G2119" s="172">
        <v>15</v>
      </c>
    </row>
    <row r="2120" spans="1:7">
      <c r="A2120" s="183" t="s">
        <v>4159</v>
      </c>
      <c r="B2120" s="182" t="s">
        <v>4158</v>
      </c>
      <c r="C2120" s="179" t="s">
        <v>118</v>
      </c>
      <c r="D2120" s="181">
        <v>11.31</v>
      </c>
      <c r="E2120" s="181">
        <v>33.5</v>
      </c>
      <c r="F2120" s="181">
        <v>44.81</v>
      </c>
      <c r="G2120" s="172">
        <v>15</v>
      </c>
    </row>
    <row r="2121" spans="1:7">
      <c r="A2121" s="183" t="s">
        <v>4157</v>
      </c>
      <c r="B2121" s="182" t="s">
        <v>4156</v>
      </c>
      <c r="C2121" s="179" t="s">
        <v>118</v>
      </c>
      <c r="D2121" s="181">
        <v>18.079999999999998</v>
      </c>
      <c r="E2121" s="181">
        <v>39.08</v>
      </c>
      <c r="F2121" s="181">
        <v>57.16</v>
      </c>
      <c r="G2121" s="172">
        <v>15</v>
      </c>
    </row>
    <row r="2122" spans="1:7">
      <c r="A2122" s="183" t="s">
        <v>4155</v>
      </c>
      <c r="B2122" s="182" t="s">
        <v>4154</v>
      </c>
      <c r="C2122" s="179" t="s">
        <v>118</v>
      </c>
      <c r="D2122" s="181">
        <v>19.440000000000001</v>
      </c>
      <c r="E2122" s="181">
        <v>44.67</v>
      </c>
      <c r="F2122" s="181">
        <v>64.11</v>
      </c>
      <c r="G2122" s="172">
        <v>15</v>
      </c>
    </row>
    <row r="2123" spans="1:7">
      <c r="A2123" s="183" t="s">
        <v>4153</v>
      </c>
      <c r="B2123" s="182" t="s">
        <v>4152</v>
      </c>
      <c r="C2123" s="179" t="s">
        <v>118</v>
      </c>
      <c r="D2123" s="181">
        <v>24.05</v>
      </c>
      <c r="E2123" s="181">
        <v>50.25</v>
      </c>
      <c r="F2123" s="181">
        <v>74.3</v>
      </c>
      <c r="G2123" s="172">
        <v>15</v>
      </c>
    </row>
    <row r="2124" spans="1:7">
      <c r="A2124" s="183" t="s">
        <v>4151</v>
      </c>
      <c r="B2124" s="182" t="s">
        <v>4150</v>
      </c>
      <c r="C2124" s="179" t="s">
        <v>118</v>
      </c>
      <c r="D2124" s="181">
        <v>48.37</v>
      </c>
      <c r="E2124" s="181">
        <v>55.83</v>
      </c>
      <c r="F2124" s="181">
        <v>104.2</v>
      </c>
      <c r="G2124" s="172">
        <v>15</v>
      </c>
    </row>
    <row r="2125" spans="1:7">
      <c r="A2125" s="183" t="s">
        <v>4149</v>
      </c>
      <c r="B2125" s="182" t="s">
        <v>4148</v>
      </c>
      <c r="C2125" s="179" t="s">
        <v>118</v>
      </c>
      <c r="D2125" s="181">
        <v>56.63</v>
      </c>
      <c r="E2125" s="181">
        <v>61.41</v>
      </c>
      <c r="F2125" s="181">
        <v>118.04</v>
      </c>
      <c r="G2125" s="172">
        <v>15</v>
      </c>
    </row>
    <row r="2126" spans="1:7">
      <c r="A2126" s="183" t="s">
        <v>4147</v>
      </c>
      <c r="B2126" s="182" t="s">
        <v>4146</v>
      </c>
      <c r="C2126" s="179" t="s">
        <v>118</v>
      </c>
      <c r="D2126" s="181">
        <v>85.04</v>
      </c>
      <c r="E2126" s="181">
        <v>72.58</v>
      </c>
      <c r="F2126" s="181">
        <v>157.62</v>
      </c>
      <c r="G2126" s="172">
        <v>15</v>
      </c>
    </row>
    <row r="2127" spans="1:7" ht="30">
      <c r="A2127" s="183" t="s">
        <v>4145</v>
      </c>
      <c r="B2127" s="182" t="s">
        <v>4144</v>
      </c>
      <c r="C2127" s="179"/>
      <c r="D2127" s="181"/>
      <c r="E2127" s="181"/>
      <c r="F2127" s="181"/>
    </row>
    <row r="2128" spans="1:7" ht="30">
      <c r="A2128" s="183" t="s">
        <v>4143</v>
      </c>
      <c r="B2128" s="182" t="s">
        <v>4142</v>
      </c>
      <c r="C2128" s="179" t="s">
        <v>118</v>
      </c>
      <c r="D2128" s="181">
        <v>14.04</v>
      </c>
      <c r="E2128" s="181">
        <v>33.5</v>
      </c>
      <c r="F2128" s="181">
        <v>47.54</v>
      </c>
      <c r="G2128" s="172">
        <v>15</v>
      </c>
    </row>
    <row r="2129" spans="1:7" ht="30">
      <c r="A2129" s="183" t="s">
        <v>4141</v>
      </c>
      <c r="B2129" s="182" t="s">
        <v>4140</v>
      </c>
      <c r="C2129" s="179" t="s">
        <v>118</v>
      </c>
      <c r="D2129" s="181">
        <v>18.079999999999998</v>
      </c>
      <c r="E2129" s="181">
        <v>39.08</v>
      </c>
      <c r="F2129" s="181">
        <v>57.16</v>
      </c>
      <c r="G2129" s="172">
        <v>15</v>
      </c>
    </row>
    <row r="2130" spans="1:7" ht="30">
      <c r="A2130" s="183" t="s">
        <v>4139</v>
      </c>
      <c r="B2130" s="182" t="s">
        <v>4138</v>
      </c>
      <c r="C2130" s="179" t="s">
        <v>118</v>
      </c>
      <c r="D2130" s="181">
        <v>30.01</v>
      </c>
      <c r="E2130" s="181">
        <v>44.67</v>
      </c>
      <c r="F2130" s="181">
        <v>74.680000000000007</v>
      </c>
      <c r="G2130" s="172">
        <v>15</v>
      </c>
    </row>
    <row r="2131" spans="1:7" ht="30">
      <c r="A2131" s="183" t="s">
        <v>4137</v>
      </c>
      <c r="B2131" s="182" t="s">
        <v>4136</v>
      </c>
      <c r="C2131" s="179" t="s">
        <v>118</v>
      </c>
      <c r="D2131" s="181">
        <v>34.299999999999997</v>
      </c>
      <c r="E2131" s="181">
        <v>50.25</v>
      </c>
      <c r="F2131" s="181">
        <v>84.55</v>
      </c>
      <c r="G2131" s="172">
        <v>15</v>
      </c>
    </row>
    <row r="2132" spans="1:7" ht="30">
      <c r="A2132" s="183" t="s">
        <v>4135</v>
      </c>
      <c r="B2132" s="182" t="s">
        <v>4134</v>
      </c>
      <c r="C2132" s="179" t="s">
        <v>118</v>
      </c>
      <c r="D2132" s="181">
        <v>43.29</v>
      </c>
      <c r="E2132" s="181">
        <v>55.83</v>
      </c>
      <c r="F2132" s="181">
        <v>99.12</v>
      </c>
      <c r="G2132" s="172">
        <v>15</v>
      </c>
    </row>
    <row r="2133" spans="1:7" ht="30">
      <c r="A2133" s="183" t="s">
        <v>4133</v>
      </c>
      <c r="B2133" s="182" t="s">
        <v>4132</v>
      </c>
      <c r="C2133" s="179" t="s">
        <v>118</v>
      </c>
      <c r="D2133" s="181">
        <v>61.49</v>
      </c>
      <c r="E2133" s="181">
        <v>66.989999999999995</v>
      </c>
      <c r="F2133" s="181">
        <v>128.47999999999999</v>
      </c>
      <c r="G2133" s="172">
        <v>15</v>
      </c>
    </row>
    <row r="2134" spans="1:7" ht="30">
      <c r="A2134" s="183" t="s">
        <v>4131</v>
      </c>
      <c r="B2134" s="182" t="s">
        <v>4130</v>
      </c>
      <c r="C2134" s="179" t="s">
        <v>118</v>
      </c>
      <c r="D2134" s="181">
        <v>70.540000000000006</v>
      </c>
      <c r="E2134" s="181">
        <v>83.75</v>
      </c>
      <c r="F2134" s="181">
        <v>154.29</v>
      </c>
      <c r="G2134" s="172">
        <v>15</v>
      </c>
    </row>
    <row r="2135" spans="1:7" ht="30">
      <c r="A2135" s="183" t="s">
        <v>4129</v>
      </c>
      <c r="B2135" s="182" t="s">
        <v>4128</v>
      </c>
      <c r="C2135" s="179" t="s">
        <v>118</v>
      </c>
      <c r="D2135" s="181">
        <v>86.3</v>
      </c>
      <c r="E2135" s="181">
        <v>100.5</v>
      </c>
      <c r="F2135" s="181">
        <v>186.8</v>
      </c>
      <c r="G2135" s="172">
        <v>15</v>
      </c>
    </row>
    <row r="2136" spans="1:7" ht="30">
      <c r="A2136" s="183" t="s">
        <v>4127</v>
      </c>
      <c r="B2136" s="182" t="s">
        <v>4126</v>
      </c>
      <c r="C2136" s="179"/>
      <c r="D2136" s="181"/>
      <c r="E2136" s="181"/>
      <c r="F2136" s="181"/>
    </row>
    <row r="2137" spans="1:7" ht="30">
      <c r="A2137" s="183" t="s">
        <v>4125</v>
      </c>
      <c r="B2137" s="182" t="s">
        <v>4124</v>
      </c>
      <c r="C2137" s="179" t="s">
        <v>118</v>
      </c>
      <c r="D2137" s="181">
        <v>18.93</v>
      </c>
      <c r="E2137" s="181">
        <v>33.5</v>
      </c>
      <c r="F2137" s="181">
        <v>52.43</v>
      </c>
      <c r="G2137" s="172">
        <v>15</v>
      </c>
    </row>
    <row r="2138" spans="1:7" ht="30">
      <c r="A2138" s="183" t="s">
        <v>4123</v>
      </c>
      <c r="B2138" s="182" t="s">
        <v>4122</v>
      </c>
      <c r="C2138" s="179" t="s">
        <v>118</v>
      </c>
      <c r="D2138" s="181">
        <v>24.14</v>
      </c>
      <c r="E2138" s="181">
        <v>39.08</v>
      </c>
      <c r="F2138" s="181">
        <v>63.22</v>
      </c>
      <c r="G2138" s="172">
        <v>15</v>
      </c>
    </row>
    <row r="2139" spans="1:7" ht="30">
      <c r="A2139" s="183" t="s">
        <v>4121</v>
      </c>
      <c r="B2139" s="182" t="s">
        <v>4120</v>
      </c>
      <c r="C2139" s="179" t="s">
        <v>118</v>
      </c>
      <c r="D2139" s="181">
        <v>38.83</v>
      </c>
      <c r="E2139" s="181">
        <v>44.67</v>
      </c>
      <c r="F2139" s="181">
        <v>83.5</v>
      </c>
      <c r="G2139" s="172">
        <v>15</v>
      </c>
    </row>
    <row r="2140" spans="1:7" ht="30">
      <c r="A2140" s="183" t="s">
        <v>4119</v>
      </c>
      <c r="B2140" s="182" t="s">
        <v>4118</v>
      </c>
      <c r="C2140" s="179" t="s">
        <v>118</v>
      </c>
      <c r="D2140" s="181">
        <v>45.35</v>
      </c>
      <c r="E2140" s="181">
        <v>50.25</v>
      </c>
      <c r="F2140" s="181">
        <v>95.6</v>
      </c>
      <c r="G2140" s="172">
        <v>15</v>
      </c>
    </row>
    <row r="2141" spans="1:7" ht="30">
      <c r="A2141" s="183" t="s">
        <v>4117</v>
      </c>
      <c r="B2141" s="182" t="s">
        <v>4116</v>
      </c>
      <c r="C2141" s="179" t="s">
        <v>118</v>
      </c>
      <c r="D2141" s="181">
        <v>57.52</v>
      </c>
      <c r="E2141" s="181">
        <v>55.83</v>
      </c>
      <c r="F2141" s="181">
        <v>113.35</v>
      </c>
      <c r="G2141" s="172">
        <v>15</v>
      </c>
    </row>
    <row r="2142" spans="1:7" ht="30">
      <c r="A2142" s="183" t="s">
        <v>4115</v>
      </c>
      <c r="B2142" s="182" t="s">
        <v>4114</v>
      </c>
      <c r="C2142" s="179" t="s">
        <v>118</v>
      </c>
      <c r="D2142" s="181">
        <v>87.21</v>
      </c>
      <c r="E2142" s="181">
        <v>66.989999999999995</v>
      </c>
      <c r="F2142" s="181">
        <v>154.19999999999999</v>
      </c>
      <c r="G2142" s="172">
        <v>15</v>
      </c>
    </row>
    <row r="2143" spans="1:7" ht="30">
      <c r="A2143" s="183" t="s">
        <v>4113</v>
      </c>
      <c r="B2143" s="182" t="s">
        <v>4112</v>
      </c>
      <c r="C2143" s="179" t="s">
        <v>118</v>
      </c>
      <c r="D2143" s="181">
        <v>93.17</v>
      </c>
      <c r="E2143" s="181">
        <v>83.75</v>
      </c>
      <c r="F2143" s="181">
        <v>176.92</v>
      </c>
      <c r="G2143" s="172">
        <v>15</v>
      </c>
    </row>
    <row r="2144" spans="1:7" ht="30">
      <c r="A2144" s="183" t="s">
        <v>4111</v>
      </c>
      <c r="B2144" s="182" t="s">
        <v>4110</v>
      </c>
      <c r="C2144" s="179" t="s">
        <v>118</v>
      </c>
      <c r="D2144" s="181">
        <v>129.6</v>
      </c>
      <c r="E2144" s="181">
        <v>100.5</v>
      </c>
      <c r="F2144" s="181">
        <v>230.1</v>
      </c>
      <c r="G2144" s="172">
        <v>15</v>
      </c>
    </row>
    <row r="2145" spans="1:7" ht="30">
      <c r="A2145" s="183" t="s">
        <v>4109</v>
      </c>
      <c r="B2145" s="182" t="s">
        <v>4108</v>
      </c>
      <c r="C2145" s="179"/>
      <c r="D2145" s="181"/>
      <c r="E2145" s="181"/>
      <c r="F2145" s="181"/>
    </row>
    <row r="2146" spans="1:7" ht="30">
      <c r="A2146" s="183" t="s">
        <v>4107</v>
      </c>
      <c r="B2146" s="182" t="s">
        <v>4106</v>
      </c>
      <c r="C2146" s="179" t="s">
        <v>118</v>
      </c>
      <c r="D2146" s="181">
        <v>17.3</v>
      </c>
      <c r="E2146" s="181">
        <v>27.92</v>
      </c>
      <c r="F2146" s="181">
        <v>45.22</v>
      </c>
      <c r="G2146" s="172">
        <v>15</v>
      </c>
    </row>
    <row r="2147" spans="1:7" ht="30">
      <c r="A2147" s="183" t="s">
        <v>4105</v>
      </c>
      <c r="B2147" s="182" t="s">
        <v>4104</v>
      </c>
      <c r="C2147" s="179" t="s">
        <v>118</v>
      </c>
      <c r="D2147" s="181">
        <v>22.51</v>
      </c>
      <c r="E2147" s="181">
        <v>33.5</v>
      </c>
      <c r="F2147" s="181">
        <v>56.01</v>
      </c>
      <c r="G2147" s="172">
        <v>15</v>
      </c>
    </row>
    <row r="2148" spans="1:7" ht="30">
      <c r="A2148" s="183" t="s">
        <v>4103</v>
      </c>
      <c r="B2148" s="182" t="s">
        <v>4102</v>
      </c>
      <c r="C2148" s="179" t="s">
        <v>118</v>
      </c>
      <c r="D2148" s="181">
        <v>29.72</v>
      </c>
      <c r="E2148" s="181">
        <v>39.08</v>
      </c>
      <c r="F2148" s="181">
        <v>68.8</v>
      </c>
      <c r="G2148" s="172">
        <v>15</v>
      </c>
    </row>
    <row r="2149" spans="1:7" ht="30">
      <c r="A2149" s="183" t="s">
        <v>4101</v>
      </c>
      <c r="B2149" s="182" t="s">
        <v>4100</v>
      </c>
      <c r="C2149" s="179" t="s">
        <v>118</v>
      </c>
      <c r="D2149" s="181">
        <v>40.76</v>
      </c>
      <c r="E2149" s="181">
        <v>44.67</v>
      </c>
      <c r="F2149" s="181">
        <v>85.43</v>
      </c>
      <c r="G2149" s="172">
        <v>15</v>
      </c>
    </row>
    <row r="2150" spans="1:7" ht="30">
      <c r="A2150" s="183" t="s">
        <v>4099</v>
      </c>
      <c r="B2150" s="182" t="s">
        <v>4098</v>
      </c>
      <c r="C2150" s="179" t="s">
        <v>118</v>
      </c>
      <c r="D2150" s="181">
        <v>49.71</v>
      </c>
      <c r="E2150" s="181">
        <v>50.25</v>
      </c>
      <c r="F2150" s="181">
        <v>99.96</v>
      </c>
      <c r="G2150" s="172">
        <v>15</v>
      </c>
    </row>
    <row r="2151" spans="1:7" ht="30">
      <c r="A2151" s="183" t="s">
        <v>4097</v>
      </c>
      <c r="B2151" s="182" t="s">
        <v>4096</v>
      </c>
      <c r="C2151" s="179" t="s">
        <v>118</v>
      </c>
      <c r="D2151" s="181">
        <v>63.11</v>
      </c>
      <c r="E2151" s="181">
        <v>55.83</v>
      </c>
      <c r="F2151" s="181">
        <v>118.94</v>
      </c>
      <c r="G2151" s="172">
        <v>15</v>
      </c>
    </row>
    <row r="2152" spans="1:7" ht="30">
      <c r="A2152" s="183" t="s">
        <v>4095</v>
      </c>
      <c r="B2152" s="182" t="s">
        <v>4094</v>
      </c>
      <c r="C2152" s="179" t="s">
        <v>118</v>
      </c>
      <c r="D2152" s="181">
        <v>95.27</v>
      </c>
      <c r="E2152" s="181">
        <v>66.989999999999995</v>
      </c>
      <c r="F2152" s="181">
        <v>162.26</v>
      </c>
      <c r="G2152" s="172">
        <v>15</v>
      </c>
    </row>
    <row r="2153" spans="1:7" ht="30">
      <c r="A2153" s="183" t="s">
        <v>4093</v>
      </c>
      <c r="B2153" s="182" t="s">
        <v>4092</v>
      </c>
      <c r="C2153" s="179" t="s">
        <v>118</v>
      </c>
      <c r="D2153" s="181">
        <v>115.67</v>
      </c>
      <c r="E2153" s="181">
        <v>83.75</v>
      </c>
      <c r="F2153" s="181">
        <v>199.42</v>
      </c>
      <c r="G2153" s="172">
        <v>15</v>
      </c>
    </row>
    <row r="2154" spans="1:7" ht="30">
      <c r="A2154" s="183" t="s">
        <v>4091</v>
      </c>
      <c r="B2154" s="182" t="s">
        <v>4090</v>
      </c>
      <c r="C2154" s="179" t="s">
        <v>118</v>
      </c>
      <c r="D2154" s="181">
        <v>165.89</v>
      </c>
      <c r="E2154" s="181">
        <v>100.5</v>
      </c>
      <c r="F2154" s="181">
        <v>266.39</v>
      </c>
      <c r="G2154" s="172">
        <v>15</v>
      </c>
    </row>
    <row r="2155" spans="1:7">
      <c r="A2155" s="183" t="s">
        <v>4089</v>
      </c>
      <c r="B2155" s="182" t="s">
        <v>4088</v>
      </c>
      <c r="C2155" s="179"/>
      <c r="D2155" s="181"/>
      <c r="E2155" s="181"/>
      <c r="F2155" s="181"/>
    </row>
    <row r="2156" spans="1:7">
      <c r="A2156" s="183" t="s">
        <v>4087</v>
      </c>
      <c r="B2156" s="182" t="s">
        <v>4086</v>
      </c>
      <c r="C2156" s="179" t="s">
        <v>117</v>
      </c>
      <c r="D2156" s="181">
        <v>6.9</v>
      </c>
      <c r="E2156" s="181">
        <v>13.96</v>
      </c>
      <c r="F2156" s="181">
        <v>20.86</v>
      </c>
      <c r="G2156" s="172">
        <v>15</v>
      </c>
    </row>
    <row r="2157" spans="1:7">
      <c r="A2157" s="183" t="s">
        <v>4085</v>
      </c>
      <c r="B2157" s="182" t="s">
        <v>4084</v>
      </c>
      <c r="C2157" s="179" t="s">
        <v>118</v>
      </c>
      <c r="D2157" s="181">
        <v>7.31</v>
      </c>
      <c r="E2157" s="181">
        <v>2.8</v>
      </c>
      <c r="F2157" s="181">
        <v>10.11</v>
      </c>
      <c r="G2157" s="172">
        <v>15</v>
      </c>
    </row>
    <row r="2158" spans="1:7">
      <c r="A2158" s="183" t="s">
        <v>4083</v>
      </c>
      <c r="B2158" s="182" t="s">
        <v>4082</v>
      </c>
      <c r="C2158" s="179" t="s">
        <v>108</v>
      </c>
      <c r="D2158" s="181">
        <v>0.63</v>
      </c>
      <c r="E2158" s="181">
        <v>8.3800000000000008</v>
      </c>
      <c r="F2158" s="181">
        <v>9.01</v>
      </c>
      <c r="G2158" s="172">
        <v>15</v>
      </c>
    </row>
    <row r="2159" spans="1:7">
      <c r="A2159" s="183" t="s">
        <v>4081</v>
      </c>
      <c r="B2159" s="182" t="s">
        <v>4080</v>
      </c>
      <c r="C2159" s="179" t="s">
        <v>108</v>
      </c>
      <c r="D2159" s="181">
        <v>1.83</v>
      </c>
      <c r="E2159" s="181">
        <v>10.029999999999999</v>
      </c>
      <c r="F2159" s="181">
        <v>11.86</v>
      </c>
      <c r="G2159" s="172">
        <v>15</v>
      </c>
    </row>
    <row r="2160" spans="1:7">
      <c r="A2160" s="183" t="s">
        <v>4079</v>
      </c>
      <c r="B2160" s="182" t="s">
        <v>4078</v>
      </c>
      <c r="C2160" s="179" t="s">
        <v>108</v>
      </c>
      <c r="D2160" s="181">
        <v>1.85</v>
      </c>
      <c r="E2160" s="181">
        <v>10.029999999999999</v>
      </c>
      <c r="F2160" s="181">
        <v>11.88</v>
      </c>
      <c r="G2160" s="172">
        <v>15</v>
      </c>
    </row>
    <row r="2161" spans="1:7">
      <c r="A2161" s="183" t="s">
        <v>4077</v>
      </c>
      <c r="B2161" s="182" t="s">
        <v>4076</v>
      </c>
      <c r="C2161" s="179" t="s">
        <v>108</v>
      </c>
      <c r="D2161" s="181">
        <v>2.23</v>
      </c>
      <c r="E2161" s="181">
        <v>8.3800000000000008</v>
      </c>
      <c r="F2161" s="181">
        <v>10.61</v>
      </c>
      <c r="G2161" s="172">
        <v>15</v>
      </c>
    </row>
    <row r="2162" spans="1:7">
      <c r="A2162" s="183" t="s">
        <v>4075</v>
      </c>
      <c r="B2162" s="182" t="s">
        <v>4074</v>
      </c>
      <c r="C2162" s="179" t="s">
        <v>118</v>
      </c>
      <c r="D2162" s="181">
        <v>8.98</v>
      </c>
      <c r="E2162" s="181">
        <v>16.75</v>
      </c>
      <c r="F2162" s="181">
        <v>25.73</v>
      </c>
      <c r="G2162" s="172">
        <v>15</v>
      </c>
    </row>
    <row r="2163" spans="1:7">
      <c r="A2163" s="183" t="s">
        <v>4073</v>
      </c>
      <c r="B2163" s="182" t="s">
        <v>4072</v>
      </c>
      <c r="C2163" s="179" t="s">
        <v>118</v>
      </c>
      <c r="D2163" s="181">
        <v>9.02</v>
      </c>
      <c r="E2163" s="181">
        <v>7.85</v>
      </c>
      <c r="F2163" s="181">
        <v>16.87</v>
      </c>
      <c r="G2163" s="172">
        <v>15</v>
      </c>
    </row>
    <row r="2164" spans="1:7">
      <c r="A2164" s="183" t="s">
        <v>4071</v>
      </c>
      <c r="B2164" s="182" t="s">
        <v>4070</v>
      </c>
      <c r="C2164" s="179" t="s">
        <v>118</v>
      </c>
      <c r="D2164" s="181">
        <v>4.22</v>
      </c>
      <c r="E2164" s="181">
        <v>7.85</v>
      </c>
      <c r="F2164" s="181">
        <v>12.07</v>
      </c>
      <c r="G2164" s="172">
        <v>15</v>
      </c>
    </row>
    <row r="2165" spans="1:7" ht="30">
      <c r="A2165" s="183" t="s">
        <v>4069</v>
      </c>
      <c r="B2165" s="182" t="s">
        <v>4068</v>
      </c>
      <c r="C2165" s="179" t="s">
        <v>118</v>
      </c>
      <c r="D2165" s="181">
        <v>7.92</v>
      </c>
      <c r="E2165" s="181">
        <v>7.85</v>
      </c>
      <c r="F2165" s="181">
        <v>15.77</v>
      </c>
      <c r="G2165" s="172">
        <v>15</v>
      </c>
    </row>
    <row r="2166" spans="1:7" ht="30">
      <c r="A2166" s="183" t="s">
        <v>4067</v>
      </c>
      <c r="B2166" s="182" t="s">
        <v>4066</v>
      </c>
      <c r="C2166" s="179" t="s">
        <v>118</v>
      </c>
      <c r="D2166" s="181">
        <v>32.479999999999997</v>
      </c>
      <c r="E2166" s="181">
        <v>13.96</v>
      </c>
      <c r="F2166" s="181">
        <v>46.44</v>
      </c>
      <c r="G2166" s="172">
        <v>15</v>
      </c>
    </row>
    <row r="2167" spans="1:7" ht="30">
      <c r="A2167" s="183" t="s">
        <v>4065</v>
      </c>
      <c r="B2167" s="182" t="s">
        <v>4064</v>
      </c>
      <c r="C2167" s="179" t="s">
        <v>118</v>
      </c>
      <c r="D2167" s="181">
        <v>66.91</v>
      </c>
      <c r="E2167" s="181">
        <v>13.96</v>
      </c>
      <c r="F2167" s="181">
        <v>80.87</v>
      </c>
      <c r="G2167" s="172">
        <v>15</v>
      </c>
    </row>
    <row r="2168" spans="1:7">
      <c r="A2168" s="183" t="s">
        <v>4063</v>
      </c>
      <c r="B2168" s="182" t="s">
        <v>4062</v>
      </c>
      <c r="C2168" s="179" t="s">
        <v>118</v>
      </c>
      <c r="D2168" s="181">
        <v>35.71</v>
      </c>
      <c r="E2168" s="181">
        <v>13.96</v>
      </c>
      <c r="F2168" s="181">
        <v>49.67</v>
      </c>
      <c r="G2168" s="172">
        <v>15</v>
      </c>
    </row>
    <row r="2169" spans="1:7" ht="30">
      <c r="A2169" s="183" t="s">
        <v>4061</v>
      </c>
      <c r="B2169" s="182" t="s">
        <v>4060</v>
      </c>
      <c r="C2169" s="179" t="s">
        <v>118</v>
      </c>
      <c r="D2169" s="181">
        <v>58.27</v>
      </c>
      <c r="E2169" s="181">
        <v>16.75</v>
      </c>
      <c r="F2169" s="181">
        <v>75.02</v>
      </c>
      <c r="G2169" s="172">
        <v>15</v>
      </c>
    </row>
    <row r="2170" spans="1:7" ht="30">
      <c r="A2170" s="183" t="s">
        <v>4059</v>
      </c>
      <c r="B2170" s="182" t="s">
        <v>4058</v>
      </c>
      <c r="C2170" s="179" t="s">
        <v>118</v>
      </c>
      <c r="D2170" s="181">
        <v>93.03</v>
      </c>
      <c r="E2170" s="181">
        <v>19.54</v>
      </c>
      <c r="F2170" s="181">
        <v>112.57</v>
      </c>
      <c r="G2170" s="172">
        <v>15</v>
      </c>
    </row>
    <row r="2171" spans="1:7" ht="30">
      <c r="A2171" s="183" t="s">
        <v>4057</v>
      </c>
      <c r="B2171" s="182" t="s">
        <v>4056</v>
      </c>
      <c r="C2171" s="179" t="s">
        <v>118</v>
      </c>
      <c r="D2171" s="181">
        <v>114.89</v>
      </c>
      <c r="E2171" s="181">
        <v>22.33</v>
      </c>
      <c r="F2171" s="181">
        <v>137.22</v>
      </c>
      <c r="G2171" s="172">
        <v>15</v>
      </c>
    </row>
    <row r="2172" spans="1:7" ht="30">
      <c r="A2172" s="183" t="s">
        <v>4055</v>
      </c>
      <c r="B2172" s="182" t="s">
        <v>4054</v>
      </c>
      <c r="C2172" s="179" t="s">
        <v>108</v>
      </c>
      <c r="D2172" s="181">
        <v>8.9700000000000006</v>
      </c>
      <c r="E2172" s="181">
        <v>2.27</v>
      </c>
      <c r="F2172" s="181">
        <v>11.24</v>
      </c>
      <c r="G2172" s="172">
        <v>15</v>
      </c>
    </row>
    <row r="2173" spans="1:7" ht="30">
      <c r="A2173" s="183" t="s">
        <v>4053</v>
      </c>
      <c r="B2173" s="182" t="s">
        <v>4052</v>
      </c>
      <c r="C2173" s="179" t="s">
        <v>108</v>
      </c>
      <c r="D2173" s="181">
        <v>10.99</v>
      </c>
      <c r="E2173" s="181">
        <v>2.27</v>
      </c>
      <c r="F2173" s="181">
        <v>13.26</v>
      </c>
      <c r="G2173" s="172">
        <v>15</v>
      </c>
    </row>
    <row r="2174" spans="1:7" ht="30">
      <c r="A2174" s="183" t="s">
        <v>4051</v>
      </c>
      <c r="B2174" s="182" t="s">
        <v>4050</v>
      </c>
      <c r="C2174" s="179" t="s">
        <v>108</v>
      </c>
      <c r="D2174" s="181">
        <v>10.23</v>
      </c>
      <c r="E2174" s="181">
        <v>2.27</v>
      </c>
      <c r="F2174" s="181">
        <v>12.5</v>
      </c>
      <c r="G2174" s="172">
        <v>15</v>
      </c>
    </row>
    <row r="2175" spans="1:7">
      <c r="A2175" s="183" t="s">
        <v>4049</v>
      </c>
      <c r="B2175" s="182" t="s">
        <v>4048</v>
      </c>
      <c r="C2175" s="179" t="s">
        <v>108</v>
      </c>
      <c r="D2175" s="181">
        <v>2.87</v>
      </c>
      <c r="E2175" s="181">
        <v>5.58</v>
      </c>
      <c r="F2175" s="181">
        <v>8.4499999999999993</v>
      </c>
      <c r="G2175" s="172">
        <v>15</v>
      </c>
    </row>
    <row r="2176" spans="1:7">
      <c r="A2176" s="183" t="s">
        <v>4047</v>
      </c>
      <c r="B2176" s="182" t="s">
        <v>4046</v>
      </c>
      <c r="C2176" s="179" t="s">
        <v>108</v>
      </c>
      <c r="D2176" s="181">
        <v>8.17</v>
      </c>
      <c r="E2176" s="181">
        <v>5.58</v>
      </c>
      <c r="F2176" s="181">
        <v>13.75</v>
      </c>
      <c r="G2176" s="172">
        <v>15</v>
      </c>
    </row>
    <row r="2177" spans="1:7">
      <c r="A2177" s="183" t="s">
        <v>4045</v>
      </c>
      <c r="B2177" s="182" t="s">
        <v>4044</v>
      </c>
      <c r="C2177" s="179"/>
      <c r="D2177" s="181"/>
      <c r="E2177" s="181"/>
      <c r="F2177" s="181"/>
    </row>
    <row r="2178" spans="1:7" ht="30">
      <c r="A2178" s="183" t="s">
        <v>4043</v>
      </c>
      <c r="B2178" s="182" t="s">
        <v>4042</v>
      </c>
      <c r="C2178" s="179" t="s">
        <v>118</v>
      </c>
      <c r="D2178" s="181">
        <v>59.35</v>
      </c>
      <c r="E2178" s="181">
        <v>16.75</v>
      </c>
      <c r="F2178" s="181">
        <v>76.099999999999994</v>
      </c>
      <c r="G2178" s="172">
        <v>15</v>
      </c>
    </row>
    <row r="2179" spans="1:7" ht="30">
      <c r="A2179" s="183" t="s">
        <v>4041</v>
      </c>
      <c r="B2179" s="182" t="s">
        <v>4040</v>
      </c>
      <c r="C2179" s="179" t="s">
        <v>118</v>
      </c>
      <c r="D2179" s="181">
        <v>76.19</v>
      </c>
      <c r="E2179" s="181">
        <v>16.75</v>
      </c>
      <c r="F2179" s="181">
        <v>92.94</v>
      </c>
      <c r="G2179" s="172">
        <v>15</v>
      </c>
    </row>
    <row r="2180" spans="1:7" ht="30">
      <c r="A2180" s="183" t="s">
        <v>4039</v>
      </c>
      <c r="B2180" s="182" t="s">
        <v>4038</v>
      </c>
      <c r="C2180" s="179" t="s">
        <v>108</v>
      </c>
      <c r="D2180" s="181">
        <v>48.98</v>
      </c>
      <c r="E2180" s="181">
        <v>17.309999999999999</v>
      </c>
      <c r="F2180" s="181">
        <v>66.290000000000006</v>
      </c>
      <c r="G2180" s="172">
        <v>15</v>
      </c>
    </row>
    <row r="2181" spans="1:7" ht="30">
      <c r="A2181" s="183" t="s">
        <v>4037</v>
      </c>
      <c r="B2181" s="182" t="s">
        <v>4036</v>
      </c>
      <c r="C2181" s="179" t="s">
        <v>108</v>
      </c>
      <c r="D2181" s="181">
        <v>139.36000000000001</v>
      </c>
      <c r="E2181" s="181">
        <v>33.5</v>
      </c>
      <c r="F2181" s="181">
        <v>172.86</v>
      </c>
      <c r="G2181" s="172">
        <v>15</v>
      </c>
    </row>
    <row r="2182" spans="1:7" ht="30">
      <c r="A2182" s="183" t="s">
        <v>4035</v>
      </c>
      <c r="B2182" s="182" t="s">
        <v>4034</v>
      </c>
      <c r="C2182" s="179" t="s">
        <v>108</v>
      </c>
      <c r="D2182" s="181">
        <v>205.5</v>
      </c>
      <c r="E2182" s="181">
        <v>33.5</v>
      </c>
      <c r="F2182" s="181">
        <v>239</v>
      </c>
      <c r="G2182" s="172">
        <v>15</v>
      </c>
    </row>
    <row r="2183" spans="1:7" ht="30">
      <c r="A2183" s="183" t="s">
        <v>4033</v>
      </c>
      <c r="B2183" s="182" t="s">
        <v>8305</v>
      </c>
      <c r="C2183" s="179" t="s">
        <v>108</v>
      </c>
      <c r="D2183" s="181">
        <v>228.61</v>
      </c>
      <c r="E2183" s="181">
        <v>10.65</v>
      </c>
      <c r="F2183" s="181">
        <v>239.26</v>
      </c>
      <c r="G2183" s="172">
        <v>15</v>
      </c>
    </row>
    <row r="2184" spans="1:7" ht="30">
      <c r="A2184" s="183" t="s">
        <v>4032</v>
      </c>
      <c r="B2184" s="182" t="s">
        <v>8306</v>
      </c>
      <c r="C2184" s="179" t="s">
        <v>108</v>
      </c>
      <c r="D2184" s="181">
        <v>273.27999999999997</v>
      </c>
      <c r="E2184" s="181">
        <v>10.65</v>
      </c>
      <c r="F2184" s="181">
        <v>283.93</v>
      </c>
      <c r="G2184" s="172">
        <v>15</v>
      </c>
    </row>
    <row r="2185" spans="1:7" ht="30">
      <c r="A2185" s="183" t="s">
        <v>4031</v>
      </c>
      <c r="B2185" s="182" t="s">
        <v>8307</v>
      </c>
      <c r="C2185" s="179" t="s">
        <v>108</v>
      </c>
      <c r="D2185" s="181">
        <v>439.52</v>
      </c>
      <c r="E2185" s="181">
        <v>10.65</v>
      </c>
      <c r="F2185" s="181">
        <v>450.17</v>
      </c>
      <c r="G2185" s="172">
        <v>15</v>
      </c>
    </row>
    <row r="2186" spans="1:7">
      <c r="A2186" s="183" t="s">
        <v>4030</v>
      </c>
      <c r="B2186" s="182" t="s">
        <v>4029</v>
      </c>
      <c r="C2186" s="179"/>
      <c r="D2186" s="181"/>
      <c r="E2186" s="181"/>
      <c r="F2186" s="181"/>
    </row>
    <row r="2187" spans="1:7" ht="30">
      <c r="A2187" s="183" t="s">
        <v>4028</v>
      </c>
      <c r="B2187" s="182" t="s">
        <v>4027</v>
      </c>
      <c r="C2187" s="179" t="s">
        <v>118</v>
      </c>
      <c r="D2187" s="181">
        <v>218.26</v>
      </c>
      <c r="E2187" s="181">
        <v>16.75</v>
      </c>
      <c r="F2187" s="181">
        <v>235.01</v>
      </c>
      <c r="G2187" s="172">
        <v>15</v>
      </c>
    </row>
    <row r="2188" spans="1:7" ht="30">
      <c r="A2188" s="183" t="s">
        <v>4026</v>
      </c>
      <c r="B2188" s="182" t="s">
        <v>4025</v>
      </c>
      <c r="C2188" s="179" t="s">
        <v>118</v>
      </c>
      <c r="D2188" s="181">
        <v>287.66000000000003</v>
      </c>
      <c r="E2188" s="181">
        <v>16.75</v>
      </c>
      <c r="F2188" s="181">
        <v>304.41000000000003</v>
      </c>
      <c r="G2188" s="172">
        <v>15</v>
      </c>
    </row>
    <row r="2189" spans="1:7" ht="30">
      <c r="A2189" s="183" t="s">
        <v>4024</v>
      </c>
      <c r="B2189" s="182" t="s">
        <v>4023</v>
      </c>
      <c r="C2189" s="179" t="s">
        <v>118</v>
      </c>
      <c r="D2189" s="181">
        <v>337.69</v>
      </c>
      <c r="E2189" s="181">
        <v>16.75</v>
      </c>
      <c r="F2189" s="181">
        <v>354.44</v>
      </c>
      <c r="G2189" s="172">
        <v>15</v>
      </c>
    </row>
    <row r="2190" spans="1:7" ht="30">
      <c r="A2190" s="183" t="s">
        <v>4022</v>
      </c>
      <c r="B2190" s="182" t="s">
        <v>4021</v>
      </c>
      <c r="C2190" s="179" t="s">
        <v>118</v>
      </c>
      <c r="D2190" s="181">
        <v>308.33999999999997</v>
      </c>
      <c r="E2190" s="181">
        <v>16.75</v>
      </c>
      <c r="F2190" s="181">
        <v>325.08999999999997</v>
      </c>
      <c r="G2190" s="172">
        <v>15</v>
      </c>
    </row>
    <row r="2191" spans="1:7" ht="30">
      <c r="A2191" s="183" t="s">
        <v>4020</v>
      </c>
      <c r="B2191" s="182" t="s">
        <v>4019</v>
      </c>
      <c r="C2191" s="179" t="s">
        <v>118</v>
      </c>
      <c r="D2191" s="181">
        <v>392.88</v>
      </c>
      <c r="E2191" s="181">
        <v>16.75</v>
      </c>
      <c r="F2191" s="181">
        <v>409.63</v>
      </c>
      <c r="G2191" s="172">
        <v>15</v>
      </c>
    </row>
    <row r="2192" spans="1:7">
      <c r="A2192" s="183" t="s">
        <v>4018</v>
      </c>
      <c r="B2192" s="182" t="s">
        <v>4017</v>
      </c>
      <c r="C2192" s="179"/>
      <c r="D2192" s="181"/>
      <c r="E2192" s="181"/>
      <c r="F2192" s="181"/>
    </row>
    <row r="2193" spans="1:7" ht="30">
      <c r="A2193" s="183" t="s">
        <v>4016</v>
      </c>
      <c r="B2193" s="182" t="s">
        <v>4015</v>
      </c>
      <c r="C2193" s="179" t="s">
        <v>118</v>
      </c>
      <c r="D2193" s="181">
        <v>5.22</v>
      </c>
      <c r="E2193" s="181">
        <v>2.23</v>
      </c>
      <c r="F2193" s="181">
        <v>7.45</v>
      </c>
      <c r="G2193" s="172">
        <v>15</v>
      </c>
    </row>
    <row r="2194" spans="1:7" ht="30">
      <c r="A2194" s="183" t="s">
        <v>4014</v>
      </c>
      <c r="B2194" s="182" t="s">
        <v>4013</v>
      </c>
      <c r="C2194" s="179" t="s">
        <v>118</v>
      </c>
      <c r="D2194" s="181">
        <v>6.38</v>
      </c>
      <c r="E2194" s="181">
        <v>2.23</v>
      </c>
      <c r="F2194" s="181">
        <v>8.61</v>
      </c>
      <c r="G2194" s="172">
        <v>15</v>
      </c>
    </row>
    <row r="2195" spans="1:7" ht="30">
      <c r="A2195" s="183" t="s">
        <v>4012</v>
      </c>
      <c r="B2195" s="182" t="s">
        <v>4011</v>
      </c>
      <c r="C2195" s="179" t="s">
        <v>118</v>
      </c>
      <c r="D2195" s="181">
        <v>8.3800000000000008</v>
      </c>
      <c r="E2195" s="181">
        <v>2.23</v>
      </c>
      <c r="F2195" s="181">
        <v>10.61</v>
      </c>
      <c r="G2195" s="172">
        <v>15</v>
      </c>
    </row>
    <row r="2196" spans="1:7" ht="30">
      <c r="A2196" s="183" t="s">
        <v>4010</v>
      </c>
      <c r="B2196" s="182" t="s">
        <v>4009</v>
      </c>
      <c r="C2196" s="179" t="s">
        <v>118</v>
      </c>
      <c r="D2196" s="181">
        <v>14.84</v>
      </c>
      <c r="E2196" s="181">
        <v>2.23</v>
      </c>
      <c r="F2196" s="181">
        <v>17.07</v>
      </c>
      <c r="G2196" s="172">
        <v>15</v>
      </c>
    </row>
    <row r="2197" spans="1:7" ht="30">
      <c r="A2197" s="183" t="s">
        <v>4008</v>
      </c>
      <c r="B2197" s="182" t="s">
        <v>4007</v>
      </c>
      <c r="C2197" s="179" t="s">
        <v>118</v>
      </c>
      <c r="D2197" s="181">
        <v>18.66</v>
      </c>
      <c r="E2197" s="181">
        <v>2.23</v>
      </c>
      <c r="F2197" s="181">
        <v>20.89</v>
      </c>
      <c r="G2197" s="172">
        <v>15</v>
      </c>
    </row>
    <row r="2198" spans="1:7" ht="30">
      <c r="A2198" s="183" t="s">
        <v>4006</v>
      </c>
      <c r="B2198" s="182" t="s">
        <v>4005</v>
      </c>
      <c r="C2198" s="179" t="s">
        <v>118</v>
      </c>
      <c r="D2198" s="181">
        <v>24.49</v>
      </c>
      <c r="E2198" s="181">
        <v>2.23</v>
      </c>
      <c r="F2198" s="181">
        <v>26.72</v>
      </c>
      <c r="G2198" s="172">
        <v>15</v>
      </c>
    </row>
    <row r="2199" spans="1:7" ht="30">
      <c r="A2199" s="183" t="s">
        <v>4004</v>
      </c>
      <c r="B2199" s="182" t="s">
        <v>4003</v>
      </c>
      <c r="C2199" s="179" t="s">
        <v>118</v>
      </c>
      <c r="D2199" s="181">
        <v>36.99</v>
      </c>
      <c r="E2199" s="181">
        <v>2.23</v>
      </c>
      <c r="F2199" s="181">
        <v>39.22</v>
      </c>
      <c r="G2199" s="172">
        <v>15</v>
      </c>
    </row>
    <row r="2200" spans="1:7">
      <c r="A2200" s="183" t="s">
        <v>4002</v>
      </c>
      <c r="B2200" s="182" t="s">
        <v>4001</v>
      </c>
      <c r="C2200" s="179"/>
      <c r="D2200" s="181"/>
      <c r="E2200" s="181"/>
      <c r="F2200" s="181"/>
    </row>
    <row r="2201" spans="1:7">
      <c r="A2201" s="183" t="s">
        <v>4000</v>
      </c>
      <c r="B2201" s="182" t="s">
        <v>3999</v>
      </c>
      <c r="C2201" s="179" t="s">
        <v>118</v>
      </c>
      <c r="D2201" s="181">
        <v>9.18</v>
      </c>
      <c r="E2201" s="181">
        <v>19.64</v>
      </c>
      <c r="F2201" s="181">
        <v>28.82</v>
      </c>
      <c r="G2201" s="172">
        <v>15</v>
      </c>
    </row>
    <row r="2202" spans="1:7">
      <c r="A2202" s="183" t="s">
        <v>3998</v>
      </c>
      <c r="B2202" s="182" t="s">
        <v>3997</v>
      </c>
      <c r="C2202" s="179" t="s">
        <v>118</v>
      </c>
      <c r="D2202" s="181">
        <v>12.19</v>
      </c>
      <c r="E2202" s="181">
        <v>19.64</v>
      </c>
      <c r="F2202" s="181">
        <v>31.83</v>
      </c>
      <c r="G2202" s="172">
        <v>15</v>
      </c>
    </row>
    <row r="2203" spans="1:7">
      <c r="A2203" s="183" t="s">
        <v>3996</v>
      </c>
      <c r="B2203" s="182" t="s">
        <v>3995</v>
      </c>
      <c r="C2203" s="179" t="s">
        <v>118</v>
      </c>
      <c r="D2203" s="181">
        <v>30.13</v>
      </c>
      <c r="E2203" s="181">
        <v>19.64</v>
      </c>
      <c r="F2203" s="181">
        <v>49.77</v>
      </c>
      <c r="G2203" s="172">
        <v>15</v>
      </c>
    </row>
    <row r="2204" spans="1:7">
      <c r="A2204" s="183" t="s">
        <v>3994</v>
      </c>
      <c r="B2204" s="182" t="s">
        <v>3993</v>
      </c>
      <c r="C2204" s="179" t="s">
        <v>108</v>
      </c>
      <c r="D2204" s="181">
        <v>17.940000000000001</v>
      </c>
      <c r="E2204" s="181">
        <v>3.79</v>
      </c>
      <c r="F2204" s="181">
        <v>21.73</v>
      </c>
      <c r="G2204" s="172">
        <v>15</v>
      </c>
    </row>
    <row r="2205" spans="1:7">
      <c r="A2205" s="183" t="s">
        <v>3992</v>
      </c>
      <c r="B2205" s="182" t="s">
        <v>3991</v>
      </c>
      <c r="C2205" s="179" t="s">
        <v>108</v>
      </c>
      <c r="D2205" s="181">
        <v>22.87</v>
      </c>
      <c r="E2205" s="181">
        <v>3.79</v>
      </c>
      <c r="F2205" s="181">
        <v>26.66</v>
      </c>
      <c r="G2205" s="172">
        <v>15</v>
      </c>
    </row>
    <row r="2206" spans="1:7">
      <c r="A2206" s="183" t="s">
        <v>3990</v>
      </c>
      <c r="B2206" s="182" t="s">
        <v>3989</v>
      </c>
      <c r="C2206" s="179" t="s">
        <v>108</v>
      </c>
      <c r="D2206" s="181">
        <v>70.25</v>
      </c>
      <c r="E2206" s="181">
        <v>3.79</v>
      </c>
      <c r="F2206" s="181">
        <v>74.040000000000006</v>
      </c>
      <c r="G2206" s="172">
        <v>15</v>
      </c>
    </row>
    <row r="2207" spans="1:7">
      <c r="A2207" s="183" t="s">
        <v>3988</v>
      </c>
      <c r="B2207" s="182" t="s">
        <v>3987</v>
      </c>
      <c r="C2207" s="179" t="s">
        <v>108</v>
      </c>
      <c r="D2207" s="181">
        <v>22.66</v>
      </c>
      <c r="E2207" s="181">
        <v>3.79</v>
      </c>
      <c r="F2207" s="181">
        <v>26.45</v>
      </c>
      <c r="G2207" s="172">
        <v>15</v>
      </c>
    </row>
    <row r="2208" spans="1:7">
      <c r="A2208" s="183" t="s">
        <v>3986</v>
      </c>
      <c r="B2208" s="182" t="s">
        <v>3985</v>
      </c>
      <c r="C2208" s="179" t="s">
        <v>108</v>
      </c>
      <c r="D2208" s="181">
        <v>39.97</v>
      </c>
      <c r="E2208" s="181">
        <v>3.79</v>
      </c>
      <c r="F2208" s="181">
        <v>43.76</v>
      </c>
      <c r="G2208" s="172">
        <v>15</v>
      </c>
    </row>
    <row r="2209" spans="1:7">
      <c r="A2209" s="183" t="s">
        <v>3984</v>
      </c>
      <c r="B2209" s="182" t="s">
        <v>3983</v>
      </c>
      <c r="C2209" s="179" t="s">
        <v>108</v>
      </c>
      <c r="D2209" s="181">
        <v>91.48</v>
      </c>
      <c r="E2209" s="181">
        <v>3.79</v>
      </c>
      <c r="F2209" s="181">
        <v>95.27</v>
      </c>
      <c r="G2209" s="172">
        <v>15</v>
      </c>
    </row>
    <row r="2210" spans="1:7">
      <c r="A2210" s="183" t="s">
        <v>3982</v>
      </c>
      <c r="B2210" s="182" t="s">
        <v>3981</v>
      </c>
      <c r="C2210" s="179"/>
      <c r="D2210" s="181"/>
      <c r="E2210" s="181"/>
      <c r="F2210" s="181"/>
    </row>
    <row r="2211" spans="1:7">
      <c r="A2211" s="183" t="s">
        <v>3980</v>
      </c>
      <c r="B2211" s="182" t="s">
        <v>3979</v>
      </c>
      <c r="C2211" s="179" t="s">
        <v>118</v>
      </c>
      <c r="D2211" s="181">
        <v>91.69</v>
      </c>
      <c r="E2211" s="181">
        <v>16.75</v>
      </c>
      <c r="F2211" s="181">
        <v>108.44</v>
      </c>
      <c r="G2211" s="172">
        <v>15</v>
      </c>
    </row>
    <row r="2212" spans="1:7" ht="30">
      <c r="A2212" s="183" t="s">
        <v>3978</v>
      </c>
      <c r="B2212" s="182" t="s">
        <v>3977</v>
      </c>
      <c r="C2212" s="179" t="s">
        <v>108</v>
      </c>
      <c r="D2212" s="181">
        <v>97.79</v>
      </c>
      <c r="E2212" s="181">
        <v>27.92</v>
      </c>
      <c r="F2212" s="181">
        <v>125.71</v>
      </c>
      <c r="G2212" s="172">
        <v>15</v>
      </c>
    </row>
    <row r="2213" spans="1:7" ht="30">
      <c r="A2213" s="183" t="s">
        <v>3976</v>
      </c>
      <c r="B2213" s="182" t="s">
        <v>3975</v>
      </c>
      <c r="C2213" s="179" t="s">
        <v>108</v>
      </c>
      <c r="D2213" s="181">
        <v>133.03</v>
      </c>
      <c r="E2213" s="181">
        <v>27.92</v>
      </c>
      <c r="F2213" s="181">
        <v>160.94999999999999</v>
      </c>
      <c r="G2213" s="172">
        <v>15</v>
      </c>
    </row>
    <row r="2214" spans="1:7" ht="45">
      <c r="A2214" s="183" t="s">
        <v>3974</v>
      </c>
      <c r="B2214" s="182" t="s">
        <v>3973</v>
      </c>
      <c r="C2214" s="179" t="s">
        <v>108</v>
      </c>
      <c r="D2214" s="181">
        <v>31.08</v>
      </c>
      <c r="E2214" s="181">
        <v>10.65</v>
      </c>
      <c r="F2214" s="181">
        <v>41.73</v>
      </c>
      <c r="G2214" s="172">
        <v>15</v>
      </c>
    </row>
    <row r="2215" spans="1:7" ht="45">
      <c r="A2215" s="183" t="s">
        <v>3972</v>
      </c>
      <c r="B2215" s="182" t="s">
        <v>3971</v>
      </c>
      <c r="C2215" s="179" t="s">
        <v>108</v>
      </c>
      <c r="D2215" s="181">
        <v>22.34</v>
      </c>
      <c r="E2215" s="181">
        <v>10.65</v>
      </c>
      <c r="F2215" s="181">
        <v>32.99</v>
      </c>
      <c r="G2215" s="172">
        <v>15</v>
      </c>
    </row>
    <row r="2216" spans="1:7" ht="30">
      <c r="A2216" s="183" t="s">
        <v>3970</v>
      </c>
      <c r="B2216" s="182" t="s">
        <v>3969</v>
      </c>
      <c r="C2216" s="179" t="s">
        <v>108</v>
      </c>
      <c r="D2216" s="181">
        <v>15.51</v>
      </c>
      <c r="E2216" s="181">
        <v>8.3800000000000008</v>
      </c>
      <c r="F2216" s="181">
        <v>23.89</v>
      </c>
      <c r="G2216" s="172">
        <v>15</v>
      </c>
    </row>
    <row r="2217" spans="1:7">
      <c r="A2217" s="183" t="s">
        <v>3968</v>
      </c>
      <c r="B2217" s="182" t="s">
        <v>3967</v>
      </c>
      <c r="C2217" s="179" t="s">
        <v>118</v>
      </c>
      <c r="D2217" s="181">
        <v>65.069999999999993</v>
      </c>
      <c r="E2217" s="181">
        <v>16.75</v>
      </c>
      <c r="F2217" s="181">
        <v>81.819999999999993</v>
      </c>
      <c r="G2217" s="172">
        <v>15</v>
      </c>
    </row>
    <row r="2218" spans="1:7" ht="30">
      <c r="A2218" s="183" t="s">
        <v>3966</v>
      </c>
      <c r="B2218" s="182" t="s">
        <v>3965</v>
      </c>
      <c r="C2218" s="179" t="s">
        <v>108</v>
      </c>
      <c r="D2218" s="181">
        <v>81.099999999999994</v>
      </c>
      <c r="E2218" s="181">
        <v>27.92</v>
      </c>
      <c r="F2218" s="181">
        <v>109.02</v>
      </c>
      <c r="G2218" s="172">
        <v>15</v>
      </c>
    </row>
    <row r="2219" spans="1:7" ht="30">
      <c r="A2219" s="183" t="s">
        <v>3964</v>
      </c>
      <c r="B2219" s="182" t="s">
        <v>3963</v>
      </c>
      <c r="C2219" s="179" t="s">
        <v>108</v>
      </c>
      <c r="D2219" s="181">
        <v>12.82</v>
      </c>
      <c r="E2219" s="181">
        <v>8.3800000000000008</v>
      </c>
      <c r="F2219" s="181">
        <v>21.2</v>
      </c>
      <c r="G2219" s="172">
        <v>15</v>
      </c>
    </row>
    <row r="2220" spans="1:7" ht="30">
      <c r="A2220" s="183" t="s">
        <v>3962</v>
      </c>
      <c r="B2220" s="182" t="s">
        <v>3961</v>
      </c>
      <c r="C2220" s="179" t="s">
        <v>108</v>
      </c>
      <c r="D2220" s="181">
        <v>72.09</v>
      </c>
      <c r="E2220" s="181">
        <v>27.92</v>
      </c>
      <c r="F2220" s="181">
        <v>100.01</v>
      </c>
      <c r="G2220" s="172">
        <v>15</v>
      </c>
    </row>
    <row r="2221" spans="1:7" ht="30">
      <c r="A2221" s="183" t="s">
        <v>3960</v>
      </c>
      <c r="B2221" s="182" t="s">
        <v>3959</v>
      </c>
      <c r="C2221" s="179" t="s">
        <v>108</v>
      </c>
      <c r="D2221" s="181">
        <v>97.96</v>
      </c>
      <c r="E2221" s="181">
        <v>27.92</v>
      </c>
      <c r="F2221" s="181">
        <v>125.88</v>
      </c>
      <c r="G2221" s="172">
        <v>15</v>
      </c>
    </row>
    <row r="2222" spans="1:7" ht="30">
      <c r="A2222" s="183" t="s">
        <v>3958</v>
      </c>
      <c r="B2222" s="182" t="s">
        <v>3957</v>
      </c>
      <c r="C2222" s="179" t="s">
        <v>108</v>
      </c>
      <c r="D2222" s="181">
        <v>382.09</v>
      </c>
      <c r="E2222" s="181">
        <v>37.61</v>
      </c>
      <c r="F2222" s="181">
        <v>419.7</v>
      </c>
      <c r="G2222" s="172">
        <v>15</v>
      </c>
    </row>
    <row r="2223" spans="1:7" ht="30">
      <c r="A2223" s="183" t="s">
        <v>3956</v>
      </c>
      <c r="B2223" s="182" t="s">
        <v>3955</v>
      </c>
      <c r="C2223" s="179" t="s">
        <v>108</v>
      </c>
      <c r="D2223" s="181">
        <v>47.66</v>
      </c>
      <c r="E2223" s="181">
        <v>27.92</v>
      </c>
      <c r="F2223" s="181">
        <v>75.58</v>
      </c>
      <c r="G2223" s="172">
        <v>15</v>
      </c>
    </row>
    <row r="2224" spans="1:7">
      <c r="A2224" s="183" t="s">
        <v>3954</v>
      </c>
      <c r="B2224" s="182" t="s">
        <v>3953</v>
      </c>
      <c r="C2224" s="179"/>
      <c r="D2224" s="181"/>
      <c r="E2224" s="181"/>
      <c r="F2224" s="181"/>
    </row>
    <row r="2225" spans="1:7" ht="30">
      <c r="A2225" s="183" t="s">
        <v>3952</v>
      </c>
      <c r="B2225" s="182" t="s">
        <v>3951</v>
      </c>
      <c r="C2225" s="179" t="s">
        <v>118</v>
      </c>
      <c r="D2225" s="181">
        <v>2.5</v>
      </c>
      <c r="E2225" s="181">
        <v>16.75</v>
      </c>
      <c r="F2225" s="181">
        <v>19.25</v>
      </c>
      <c r="G2225" s="172">
        <v>15</v>
      </c>
    </row>
    <row r="2226" spans="1:7" ht="30">
      <c r="A2226" s="183" t="s">
        <v>3950</v>
      </c>
      <c r="B2226" s="182" t="s">
        <v>3949</v>
      </c>
      <c r="C2226" s="179" t="s">
        <v>118</v>
      </c>
      <c r="D2226" s="181">
        <v>2.39</v>
      </c>
      <c r="E2226" s="181">
        <v>16.75</v>
      </c>
      <c r="F2226" s="181">
        <v>19.14</v>
      </c>
      <c r="G2226" s="172">
        <v>15</v>
      </c>
    </row>
    <row r="2227" spans="1:7" ht="30">
      <c r="A2227" s="183" t="s">
        <v>3948</v>
      </c>
      <c r="B2227" s="182" t="s">
        <v>3947</v>
      </c>
      <c r="C2227" s="179" t="s">
        <v>118</v>
      </c>
      <c r="D2227" s="181">
        <v>4.91</v>
      </c>
      <c r="E2227" s="181">
        <v>16.75</v>
      </c>
      <c r="F2227" s="181">
        <v>21.66</v>
      </c>
      <c r="G2227" s="172">
        <v>15</v>
      </c>
    </row>
    <row r="2228" spans="1:7" ht="30">
      <c r="A2228" s="183" t="s">
        <v>3946</v>
      </c>
      <c r="B2228" s="182" t="s">
        <v>3945</v>
      </c>
      <c r="C2228" s="179" t="s">
        <v>118</v>
      </c>
      <c r="D2228" s="181">
        <v>3.24</v>
      </c>
      <c r="E2228" s="181">
        <v>16.75</v>
      </c>
      <c r="F2228" s="181">
        <v>19.989999999999998</v>
      </c>
      <c r="G2228" s="172">
        <v>15</v>
      </c>
    </row>
    <row r="2229" spans="1:7" ht="30">
      <c r="A2229" s="183" t="s">
        <v>3944</v>
      </c>
      <c r="B2229" s="182" t="s">
        <v>3943</v>
      </c>
      <c r="C2229" s="179" t="s">
        <v>118</v>
      </c>
      <c r="D2229" s="181">
        <v>5.95</v>
      </c>
      <c r="E2229" s="181">
        <v>16.75</v>
      </c>
      <c r="F2229" s="181">
        <v>22.7</v>
      </c>
      <c r="G2229" s="172">
        <v>15</v>
      </c>
    </row>
    <row r="2230" spans="1:7">
      <c r="A2230" s="183" t="s">
        <v>3942</v>
      </c>
      <c r="B2230" s="182" t="s">
        <v>3941</v>
      </c>
      <c r="C2230" s="179"/>
      <c r="D2230" s="181"/>
      <c r="E2230" s="181"/>
      <c r="F2230" s="181"/>
    </row>
    <row r="2231" spans="1:7">
      <c r="A2231" s="183" t="s">
        <v>3940</v>
      </c>
      <c r="B2231" s="182" t="s">
        <v>3939</v>
      </c>
      <c r="C2231" s="179" t="s">
        <v>118</v>
      </c>
      <c r="D2231" s="181"/>
      <c r="E2231" s="181">
        <v>13.96</v>
      </c>
      <c r="F2231" s="181">
        <v>13.96</v>
      </c>
      <c r="G2231" s="172">
        <v>15</v>
      </c>
    </row>
    <row r="2232" spans="1:7">
      <c r="A2232" s="183" t="s">
        <v>3938</v>
      </c>
      <c r="B2232" s="182" t="s">
        <v>3937</v>
      </c>
      <c r="C2232" s="179" t="s">
        <v>118</v>
      </c>
      <c r="D2232" s="181"/>
      <c r="E2232" s="181">
        <v>22.33</v>
      </c>
      <c r="F2232" s="181">
        <v>22.33</v>
      </c>
      <c r="G2232" s="172">
        <v>15</v>
      </c>
    </row>
    <row r="2233" spans="1:7">
      <c r="A2233" s="183" t="s">
        <v>3936</v>
      </c>
      <c r="B2233" s="182" t="s">
        <v>3935</v>
      </c>
      <c r="C2233" s="179" t="s">
        <v>108</v>
      </c>
      <c r="D2233" s="181"/>
      <c r="E2233" s="181">
        <v>16.75</v>
      </c>
      <c r="F2233" s="181">
        <v>16.75</v>
      </c>
      <c r="G2233" s="172">
        <v>15</v>
      </c>
    </row>
    <row r="2234" spans="1:7">
      <c r="A2234" s="183" t="s">
        <v>3934</v>
      </c>
      <c r="B2234" s="182" t="s">
        <v>3933</v>
      </c>
      <c r="C2234" s="179" t="s">
        <v>118</v>
      </c>
      <c r="D2234" s="181"/>
      <c r="E2234" s="181">
        <v>55.83</v>
      </c>
      <c r="F2234" s="181">
        <v>55.83</v>
      </c>
      <c r="G2234" s="172">
        <v>15</v>
      </c>
    </row>
    <row r="2235" spans="1:7">
      <c r="A2235" s="183" t="s">
        <v>3932</v>
      </c>
      <c r="B2235" s="182" t="s">
        <v>3931</v>
      </c>
      <c r="C2235" s="179"/>
      <c r="D2235" s="181"/>
      <c r="E2235" s="181"/>
      <c r="F2235" s="181"/>
    </row>
    <row r="2236" spans="1:7">
      <c r="A2236" s="183" t="s">
        <v>3930</v>
      </c>
      <c r="B2236" s="182" t="s">
        <v>3929</v>
      </c>
      <c r="C2236" s="179" t="s">
        <v>118</v>
      </c>
      <c r="D2236" s="181">
        <v>52.2</v>
      </c>
      <c r="E2236" s="181">
        <v>27.92</v>
      </c>
      <c r="F2236" s="181">
        <v>80.12</v>
      </c>
      <c r="G2236" s="172">
        <v>15</v>
      </c>
    </row>
    <row r="2237" spans="1:7" ht="30">
      <c r="A2237" s="183" t="s">
        <v>3928</v>
      </c>
      <c r="B2237" s="182" t="s">
        <v>3927</v>
      </c>
      <c r="C2237" s="179" t="s">
        <v>118</v>
      </c>
      <c r="D2237" s="181">
        <v>69.28</v>
      </c>
      <c r="E2237" s="181">
        <v>27.92</v>
      </c>
      <c r="F2237" s="181">
        <v>97.2</v>
      </c>
      <c r="G2237" s="172">
        <v>15</v>
      </c>
    </row>
    <row r="2238" spans="1:7" ht="30">
      <c r="A2238" s="183" t="s">
        <v>3926</v>
      </c>
      <c r="B2238" s="182" t="s">
        <v>3925</v>
      </c>
      <c r="C2238" s="179" t="s">
        <v>118</v>
      </c>
      <c r="D2238" s="181">
        <v>85.31</v>
      </c>
      <c r="E2238" s="181">
        <v>27.92</v>
      </c>
      <c r="F2238" s="181">
        <v>113.23</v>
      </c>
      <c r="G2238" s="172">
        <v>15</v>
      </c>
    </row>
    <row r="2239" spans="1:7" ht="30">
      <c r="A2239" s="183" t="s">
        <v>3924</v>
      </c>
      <c r="B2239" s="182" t="s">
        <v>3923</v>
      </c>
      <c r="C2239" s="179" t="s">
        <v>118</v>
      </c>
      <c r="D2239" s="181">
        <v>101.92</v>
      </c>
      <c r="E2239" s="181">
        <v>27.92</v>
      </c>
      <c r="F2239" s="181">
        <v>129.84</v>
      </c>
      <c r="G2239" s="172">
        <v>15</v>
      </c>
    </row>
    <row r="2240" spans="1:7" ht="30">
      <c r="A2240" s="183" t="s">
        <v>3922</v>
      </c>
      <c r="B2240" s="182" t="s">
        <v>3921</v>
      </c>
      <c r="C2240" s="179" t="s">
        <v>118</v>
      </c>
      <c r="D2240" s="181">
        <v>119.96</v>
      </c>
      <c r="E2240" s="181">
        <v>27.92</v>
      </c>
      <c r="F2240" s="181">
        <v>147.88</v>
      </c>
      <c r="G2240" s="172">
        <v>15</v>
      </c>
    </row>
    <row r="2241" spans="1:7" ht="30">
      <c r="A2241" s="183" t="s">
        <v>3920</v>
      </c>
      <c r="B2241" s="182" t="s">
        <v>3919</v>
      </c>
      <c r="C2241" s="179" t="s">
        <v>118</v>
      </c>
      <c r="D2241" s="181">
        <v>105.24</v>
      </c>
      <c r="E2241" s="181">
        <v>41.87</v>
      </c>
      <c r="F2241" s="181">
        <v>147.11000000000001</v>
      </c>
      <c r="G2241" s="172">
        <v>15</v>
      </c>
    </row>
    <row r="2242" spans="1:7" ht="30">
      <c r="A2242" s="183" t="s">
        <v>3918</v>
      </c>
      <c r="B2242" s="182" t="s">
        <v>3917</v>
      </c>
      <c r="C2242" s="179" t="s">
        <v>118</v>
      </c>
      <c r="D2242" s="181">
        <v>117.18</v>
      </c>
      <c r="E2242" s="181">
        <v>41.87</v>
      </c>
      <c r="F2242" s="181">
        <v>159.05000000000001</v>
      </c>
      <c r="G2242" s="172">
        <v>15</v>
      </c>
    </row>
    <row r="2243" spans="1:7" ht="30">
      <c r="A2243" s="183" t="s">
        <v>3916</v>
      </c>
      <c r="B2243" s="182" t="s">
        <v>3915</v>
      </c>
      <c r="C2243" s="179" t="s">
        <v>118</v>
      </c>
      <c r="D2243" s="181">
        <v>138.97999999999999</v>
      </c>
      <c r="E2243" s="181">
        <v>41.87</v>
      </c>
      <c r="F2243" s="181">
        <v>180.85</v>
      </c>
      <c r="G2243" s="172">
        <v>15</v>
      </c>
    </row>
    <row r="2244" spans="1:7" ht="30">
      <c r="A2244" s="183" t="s">
        <v>3914</v>
      </c>
      <c r="B2244" s="182" t="s">
        <v>3913</v>
      </c>
      <c r="C2244" s="179" t="s">
        <v>118</v>
      </c>
      <c r="D2244" s="181">
        <v>154.31</v>
      </c>
      <c r="E2244" s="181">
        <v>41.87</v>
      </c>
      <c r="F2244" s="181">
        <v>196.18</v>
      </c>
      <c r="G2244" s="172">
        <v>15</v>
      </c>
    </row>
    <row r="2245" spans="1:7" ht="30">
      <c r="A2245" s="183" t="s">
        <v>3912</v>
      </c>
      <c r="B2245" s="182" t="s">
        <v>3911</v>
      </c>
      <c r="C2245" s="179" t="s">
        <v>118</v>
      </c>
      <c r="D2245" s="181">
        <v>166.92</v>
      </c>
      <c r="E2245" s="181">
        <v>55.83</v>
      </c>
      <c r="F2245" s="181">
        <v>222.75</v>
      </c>
      <c r="G2245" s="172">
        <v>15</v>
      </c>
    </row>
    <row r="2246" spans="1:7" ht="30">
      <c r="A2246" s="183" t="s">
        <v>3910</v>
      </c>
      <c r="B2246" s="182" t="s">
        <v>3909</v>
      </c>
      <c r="C2246" s="179" t="s">
        <v>118</v>
      </c>
      <c r="D2246" s="181">
        <v>207.14</v>
      </c>
      <c r="E2246" s="181">
        <v>55.83</v>
      </c>
      <c r="F2246" s="181">
        <v>262.97000000000003</v>
      </c>
      <c r="G2246" s="172">
        <v>15</v>
      </c>
    </row>
    <row r="2247" spans="1:7" ht="30">
      <c r="A2247" s="183" t="s">
        <v>3908</v>
      </c>
      <c r="B2247" s="182" t="s">
        <v>3907</v>
      </c>
      <c r="C2247" s="179" t="s">
        <v>118</v>
      </c>
      <c r="D2247" s="181">
        <v>60.57</v>
      </c>
      <c r="E2247" s="181">
        <v>27.92</v>
      </c>
      <c r="F2247" s="181">
        <v>88.49</v>
      </c>
      <c r="G2247" s="172">
        <v>15</v>
      </c>
    </row>
    <row r="2248" spans="1:7" ht="30">
      <c r="A2248" s="183" t="s">
        <v>3906</v>
      </c>
      <c r="B2248" s="182" t="s">
        <v>3905</v>
      </c>
      <c r="C2248" s="179" t="s">
        <v>118</v>
      </c>
      <c r="D2248" s="181">
        <v>74.98</v>
      </c>
      <c r="E2248" s="181">
        <v>27.92</v>
      </c>
      <c r="F2248" s="181">
        <v>102.9</v>
      </c>
      <c r="G2248" s="172">
        <v>15</v>
      </c>
    </row>
    <row r="2249" spans="1:7" ht="30">
      <c r="A2249" s="183" t="s">
        <v>3904</v>
      </c>
      <c r="B2249" s="182" t="s">
        <v>3903</v>
      </c>
      <c r="C2249" s="179" t="s">
        <v>118</v>
      </c>
      <c r="D2249" s="181">
        <v>91.65</v>
      </c>
      <c r="E2249" s="181">
        <v>27.92</v>
      </c>
      <c r="F2249" s="181">
        <v>119.57</v>
      </c>
      <c r="G2249" s="172">
        <v>15</v>
      </c>
    </row>
    <row r="2250" spans="1:7" ht="30">
      <c r="A2250" s="183" t="s">
        <v>3902</v>
      </c>
      <c r="B2250" s="182" t="s">
        <v>3901</v>
      </c>
      <c r="C2250" s="179" t="s">
        <v>118</v>
      </c>
      <c r="D2250" s="181">
        <v>104.04</v>
      </c>
      <c r="E2250" s="181">
        <v>27.92</v>
      </c>
      <c r="F2250" s="181">
        <v>131.96</v>
      </c>
      <c r="G2250" s="172">
        <v>15</v>
      </c>
    </row>
    <row r="2251" spans="1:7">
      <c r="A2251" s="183" t="s">
        <v>3900</v>
      </c>
      <c r="B2251" s="182" t="s">
        <v>3899</v>
      </c>
      <c r="C2251" s="179"/>
      <c r="D2251" s="181"/>
      <c r="E2251" s="181"/>
      <c r="F2251" s="181"/>
    </row>
    <row r="2252" spans="1:7" ht="30">
      <c r="A2252" s="183" t="s">
        <v>3898</v>
      </c>
      <c r="B2252" s="182" t="s">
        <v>3897</v>
      </c>
      <c r="C2252" s="179" t="s">
        <v>118</v>
      </c>
      <c r="D2252" s="181">
        <v>101.02</v>
      </c>
      <c r="E2252" s="181">
        <v>41.87</v>
      </c>
      <c r="F2252" s="181">
        <v>142.88999999999999</v>
      </c>
      <c r="G2252" s="172">
        <v>15</v>
      </c>
    </row>
    <row r="2253" spans="1:7" ht="30">
      <c r="A2253" s="183" t="s">
        <v>3896</v>
      </c>
      <c r="B2253" s="182" t="s">
        <v>3895</v>
      </c>
      <c r="C2253" s="179" t="s">
        <v>118</v>
      </c>
      <c r="D2253" s="181">
        <v>121.13</v>
      </c>
      <c r="E2253" s="181">
        <v>41.87</v>
      </c>
      <c r="F2253" s="181">
        <v>163</v>
      </c>
      <c r="G2253" s="172">
        <v>15</v>
      </c>
    </row>
    <row r="2254" spans="1:7" ht="30">
      <c r="A2254" s="183" t="s">
        <v>3894</v>
      </c>
      <c r="B2254" s="182" t="s">
        <v>3893</v>
      </c>
      <c r="C2254" s="179" t="s">
        <v>118</v>
      </c>
      <c r="D2254" s="181">
        <v>138.26</v>
      </c>
      <c r="E2254" s="181">
        <v>41.87</v>
      </c>
      <c r="F2254" s="181">
        <v>180.13</v>
      </c>
      <c r="G2254" s="172">
        <v>15</v>
      </c>
    </row>
    <row r="2255" spans="1:7" ht="30">
      <c r="A2255" s="183" t="s">
        <v>3892</v>
      </c>
      <c r="B2255" s="182" t="s">
        <v>3891</v>
      </c>
      <c r="C2255" s="179" t="s">
        <v>118</v>
      </c>
      <c r="D2255" s="181">
        <v>148.5</v>
      </c>
      <c r="E2255" s="181">
        <v>55.83</v>
      </c>
      <c r="F2255" s="181">
        <v>204.33</v>
      </c>
      <c r="G2255" s="172">
        <v>15</v>
      </c>
    </row>
    <row r="2256" spans="1:7" ht="30">
      <c r="A2256" s="183" t="s">
        <v>3890</v>
      </c>
      <c r="B2256" s="182" t="s">
        <v>3889</v>
      </c>
      <c r="C2256" s="179" t="s">
        <v>118</v>
      </c>
      <c r="D2256" s="181">
        <v>213.94</v>
      </c>
      <c r="E2256" s="181">
        <v>55.83</v>
      </c>
      <c r="F2256" s="181">
        <v>269.77</v>
      </c>
      <c r="G2256" s="172">
        <v>15</v>
      </c>
    </row>
    <row r="2257" spans="1:7" ht="30">
      <c r="A2257" s="183" t="s">
        <v>3888</v>
      </c>
      <c r="B2257" s="182" t="s">
        <v>3887</v>
      </c>
      <c r="C2257" s="179" t="s">
        <v>118</v>
      </c>
      <c r="D2257" s="181">
        <v>27.61</v>
      </c>
      <c r="E2257" s="181">
        <v>2.8</v>
      </c>
      <c r="F2257" s="181">
        <v>30.41</v>
      </c>
      <c r="G2257" s="172">
        <v>15</v>
      </c>
    </row>
    <row r="2258" spans="1:7" ht="30">
      <c r="A2258" s="183" t="s">
        <v>3886</v>
      </c>
      <c r="B2258" s="182" t="s">
        <v>3885</v>
      </c>
      <c r="C2258" s="179" t="s">
        <v>118</v>
      </c>
      <c r="D2258" s="181">
        <v>48.39</v>
      </c>
      <c r="E2258" s="181">
        <v>2.8</v>
      </c>
      <c r="F2258" s="181">
        <v>51.19</v>
      </c>
      <c r="G2258" s="172">
        <v>15</v>
      </c>
    </row>
    <row r="2259" spans="1:7" ht="30">
      <c r="A2259" s="183" t="s">
        <v>3884</v>
      </c>
      <c r="B2259" s="182" t="s">
        <v>3883</v>
      </c>
      <c r="C2259" s="179" t="s">
        <v>118</v>
      </c>
      <c r="D2259" s="181">
        <v>67.38</v>
      </c>
      <c r="E2259" s="181">
        <v>2.8</v>
      </c>
      <c r="F2259" s="181">
        <v>70.180000000000007</v>
      </c>
      <c r="G2259" s="172">
        <v>15</v>
      </c>
    </row>
    <row r="2260" spans="1:7" ht="30">
      <c r="A2260" s="183" t="s">
        <v>3882</v>
      </c>
      <c r="B2260" s="182" t="s">
        <v>3881</v>
      </c>
      <c r="C2260" s="179" t="s">
        <v>118</v>
      </c>
      <c r="D2260" s="181">
        <v>84.38</v>
      </c>
      <c r="E2260" s="181">
        <v>2.8</v>
      </c>
      <c r="F2260" s="181">
        <v>87.18</v>
      </c>
      <c r="G2260" s="172">
        <v>15</v>
      </c>
    </row>
    <row r="2261" spans="1:7" ht="30">
      <c r="A2261" s="183" t="s">
        <v>3880</v>
      </c>
      <c r="B2261" s="182" t="s">
        <v>3879</v>
      </c>
      <c r="C2261" s="179" t="s">
        <v>118</v>
      </c>
      <c r="D2261" s="181">
        <v>114.8</v>
      </c>
      <c r="E2261" s="181">
        <v>2.8</v>
      </c>
      <c r="F2261" s="181">
        <v>117.6</v>
      </c>
      <c r="G2261" s="172">
        <v>15</v>
      </c>
    </row>
    <row r="2262" spans="1:7" ht="30">
      <c r="A2262" s="183" t="s">
        <v>3878</v>
      </c>
      <c r="B2262" s="182" t="s">
        <v>3877</v>
      </c>
      <c r="C2262" s="179" t="s">
        <v>118</v>
      </c>
      <c r="D2262" s="181">
        <v>121.63</v>
      </c>
      <c r="E2262" s="181">
        <v>2.8</v>
      </c>
      <c r="F2262" s="181">
        <v>124.43</v>
      </c>
      <c r="G2262" s="172">
        <v>15</v>
      </c>
    </row>
    <row r="2263" spans="1:7" ht="30">
      <c r="A2263" s="183" t="s">
        <v>3876</v>
      </c>
      <c r="B2263" s="182" t="s">
        <v>3875</v>
      </c>
      <c r="C2263" s="179" t="s">
        <v>118</v>
      </c>
      <c r="D2263" s="181">
        <v>163.44</v>
      </c>
      <c r="E2263" s="181">
        <v>2.8</v>
      </c>
      <c r="F2263" s="181">
        <v>166.24</v>
      </c>
      <c r="G2263" s="172">
        <v>15</v>
      </c>
    </row>
    <row r="2264" spans="1:7">
      <c r="A2264" s="183" t="s">
        <v>3874</v>
      </c>
      <c r="B2264" s="182" t="s">
        <v>3873</v>
      </c>
      <c r="C2264" s="179"/>
      <c r="D2264" s="181"/>
      <c r="E2264" s="181"/>
      <c r="F2264" s="181"/>
    </row>
    <row r="2265" spans="1:7">
      <c r="A2265" s="183" t="s">
        <v>3872</v>
      </c>
      <c r="B2265" s="182" t="s">
        <v>3871</v>
      </c>
      <c r="C2265" s="179" t="s">
        <v>108</v>
      </c>
      <c r="D2265" s="181">
        <v>5.8</v>
      </c>
      <c r="E2265" s="181">
        <v>13.96</v>
      </c>
      <c r="F2265" s="181">
        <v>19.760000000000002</v>
      </c>
      <c r="G2265" s="172">
        <v>15</v>
      </c>
    </row>
    <row r="2266" spans="1:7">
      <c r="A2266" s="183" t="s">
        <v>3870</v>
      </c>
      <c r="B2266" s="182" t="s">
        <v>3869</v>
      </c>
      <c r="C2266" s="179" t="s">
        <v>108</v>
      </c>
      <c r="D2266" s="181">
        <v>10.69</v>
      </c>
      <c r="E2266" s="181">
        <v>13.96</v>
      </c>
      <c r="F2266" s="181">
        <v>24.65</v>
      </c>
      <c r="G2266" s="172">
        <v>15</v>
      </c>
    </row>
    <row r="2267" spans="1:7">
      <c r="A2267" s="183" t="s">
        <v>3868</v>
      </c>
      <c r="B2267" s="182" t="s">
        <v>3867</v>
      </c>
      <c r="C2267" s="179" t="s">
        <v>108</v>
      </c>
      <c r="D2267" s="181">
        <v>13.58</v>
      </c>
      <c r="E2267" s="181">
        <v>13.96</v>
      </c>
      <c r="F2267" s="181">
        <v>27.54</v>
      </c>
      <c r="G2267" s="172">
        <v>15</v>
      </c>
    </row>
    <row r="2268" spans="1:7">
      <c r="A2268" s="183" t="s">
        <v>3866</v>
      </c>
      <c r="B2268" s="182" t="s">
        <v>3865</v>
      </c>
      <c r="C2268" s="179" t="s">
        <v>108</v>
      </c>
      <c r="D2268" s="181">
        <v>16.399999999999999</v>
      </c>
      <c r="E2268" s="181">
        <v>13.96</v>
      </c>
      <c r="F2268" s="181">
        <v>30.36</v>
      </c>
      <c r="G2268" s="172">
        <v>15</v>
      </c>
    </row>
    <row r="2269" spans="1:7">
      <c r="A2269" s="183" t="s">
        <v>3864</v>
      </c>
      <c r="B2269" s="182" t="s">
        <v>3863</v>
      </c>
      <c r="C2269" s="179" t="s">
        <v>108</v>
      </c>
      <c r="D2269" s="181">
        <v>18.64</v>
      </c>
      <c r="E2269" s="181">
        <v>13.96</v>
      </c>
      <c r="F2269" s="181">
        <v>32.6</v>
      </c>
      <c r="G2269" s="172">
        <v>15</v>
      </c>
    </row>
    <row r="2270" spans="1:7">
      <c r="A2270" s="183" t="s">
        <v>3862</v>
      </c>
      <c r="B2270" s="182" t="s">
        <v>3861</v>
      </c>
      <c r="C2270" s="179" t="s">
        <v>108</v>
      </c>
      <c r="D2270" s="181">
        <v>22.18</v>
      </c>
      <c r="E2270" s="181">
        <v>13.96</v>
      </c>
      <c r="F2270" s="181">
        <v>36.14</v>
      </c>
      <c r="G2270" s="172">
        <v>15</v>
      </c>
    </row>
    <row r="2271" spans="1:7">
      <c r="A2271" s="183" t="s">
        <v>3860</v>
      </c>
      <c r="B2271" s="182" t="s">
        <v>3859</v>
      </c>
      <c r="C2271" s="179" t="s">
        <v>108</v>
      </c>
      <c r="D2271" s="181">
        <v>13.87</v>
      </c>
      <c r="E2271" s="181">
        <v>13.96</v>
      </c>
      <c r="F2271" s="181">
        <v>27.83</v>
      </c>
      <c r="G2271" s="172">
        <v>15</v>
      </c>
    </row>
    <row r="2272" spans="1:7">
      <c r="A2272" s="183" t="s">
        <v>3858</v>
      </c>
      <c r="B2272" s="182" t="s">
        <v>3857</v>
      </c>
      <c r="C2272" s="179" t="s">
        <v>108</v>
      </c>
      <c r="D2272" s="181">
        <v>15.8</v>
      </c>
      <c r="E2272" s="181">
        <v>13.96</v>
      </c>
      <c r="F2272" s="181">
        <v>29.76</v>
      </c>
      <c r="G2272" s="172">
        <v>15</v>
      </c>
    </row>
    <row r="2273" spans="1:7">
      <c r="A2273" s="183" t="s">
        <v>3856</v>
      </c>
      <c r="B2273" s="182" t="s">
        <v>3855</v>
      </c>
      <c r="C2273" s="179" t="s">
        <v>108</v>
      </c>
      <c r="D2273" s="181">
        <v>21.1</v>
      </c>
      <c r="E2273" s="181">
        <v>13.96</v>
      </c>
      <c r="F2273" s="181">
        <v>35.06</v>
      </c>
      <c r="G2273" s="172">
        <v>15</v>
      </c>
    </row>
    <row r="2274" spans="1:7">
      <c r="A2274" s="183" t="s">
        <v>3854</v>
      </c>
      <c r="B2274" s="182" t="s">
        <v>3853</v>
      </c>
      <c r="C2274" s="179" t="s">
        <v>108</v>
      </c>
      <c r="D2274" s="181">
        <v>21.81</v>
      </c>
      <c r="E2274" s="181">
        <v>13.96</v>
      </c>
      <c r="F2274" s="181">
        <v>35.770000000000003</v>
      </c>
      <c r="G2274" s="172">
        <v>15</v>
      </c>
    </row>
    <row r="2275" spans="1:7">
      <c r="A2275" s="183" t="s">
        <v>3852</v>
      </c>
      <c r="B2275" s="182" t="s">
        <v>3851</v>
      </c>
      <c r="C2275" s="179" t="s">
        <v>108</v>
      </c>
      <c r="D2275" s="181">
        <v>25.89</v>
      </c>
      <c r="E2275" s="181">
        <v>13.96</v>
      </c>
      <c r="F2275" s="181">
        <v>39.85</v>
      </c>
      <c r="G2275" s="172">
        <v>15</v>
      </c>
    </row>
    <row r="2276" spans="1:7">
      <c r="A2276" s="183" t="s">
        <v>3850</v>
      </c>
      <c r="B2276" s="182" t="s">
        <v>3849</v>
      </c>
      <c r="C2276" s="179" t="s">
        <v>108</v>
      </c>
      <c r="D2276" s="181">
        <v>27.92</v>
      </c>
      <c r="E2276" s="181">
        <v>13.96</v>
      </c>
      <c r="F2276" s="181">
        <v>41.88</v>
      </c>
      <c r="G2276" s="172">
        <v>15</v>
      </c>
    </row>
    <row r="2277" spans="1:7">
      <c r="A2277" s="183" t="s">
        <v>3848</v>
      </c>
      <c r="B2277" s="182" t="s">
        <v>3847</v>
      </c>
      <c r="C2277" s="179" t="s">
        <v>108</v>
      </c>
      <c r="D2277" s="181">
        <v>15.34</v>
      </c>
      <c r="E2277" s="181">
        <v>13.96</v>
      </c>
      <c r="F2277" s="181">
        <v>29.3</v>
      </c>
      <c r="G2277" s="172">
        <v>15</v>
      </c>
    </row>
    <row r="2278" spans="1:7">
      <c r="A2278" s="183" t="s">
        <v>3846</v>
      </c>
      <c r="B2278" s="182" t="s">
        <v>3845</v>
      </c>
      <c r="C2278" s="179" t="s">
        <v>108</v>
      </c>
      <c r="D2278" s="181">
        <v>17.45</v>
      </c>
      <c r="E2278" s="181">
        <v>13.96</v>
      </c>
      <c r="F2278" s="181">
        <v>31.41</v>
      </c>
      <c r="G2278" s="172">
        <v>15</v>
      </c>
    </row>
    <row r="2279" spans="1:7">
      <c r="A2279" s="183" t="s">
        <v>3844</v>
      </c>
      <c r="B2279" s="182" t="s">
        <v>3843</v>
      </c>
      <c r="C2279" s="179" t="s">
        <v>108</v>
      </c>
      <c r="D2279" s="181">
        <v>21.87</v>
      </c>
      <c r="E2279" s="181">
        <v>13.96</v>
      </c>
      <c r="F2279" s="181">
        <v>35.83</v>
      </c>
      <c r="G2279" s="172">
        <v>15</v>
      </c>
    </row>
    <row r="2280" spans="1:7">
      <c r="A2280" s="183" t="s">
        <v>3842</v>
      </c>
      <c r="B2280" s="182" t="s">
        <v>3841</v>
      </c>
      <c r="C2280" s="179" t="s">
        <v>108</v>
      </c>
      <c r="D2280" s="181">
        <v>27.25</v>
      </c>
      <c r="E2280" s="181">
        <v>13.96</v>
      </c>
      <c r="F2280" s="181">
        <v>41.21</v>
      </c>
      <c r="G2280" s="172">
        <v>15</v>
      </c>
    </row>
    <row r="2281" spans="1:7">
      <c r="A2281" s="183" t="s">
        <v>3840</v>
      </c>
      <c r="B2281" s="182" t="s">
        <v>3839</v>
      </c>
      <c r="C2281" s="179" t="s">
        <v>108</v>
      </c>
      <c r="D2281" s="181">
        <v>25.85</v>
      </c>
      <c r="E2281" s="181">
        <v>19.54</v>
      </c>
      <c r="F2281" s="181">
        <v>45.39</v>
      </c>
      <c r="G2281" s="172">
        <v>15</v>
      </c>
    </row>
    <row r="2282" spans="1:7">
      <c r="A2282" s="183" t="s">
        <v>3838</v>
      </c>
      <c r="B2282" s="182" t="s">
        <v>3837</v>
      </c>
      <c r="C2282" s="179" t="s">
        <v>108</v>
      </c>
      <c r="D2282" s="181">
        <v>33.200000000000003</v>
      </c>
      <c r="E2282" s="181">
        <v>19.54</v>
      </c>
      <c r="F2282" s="181">
        <v>52.74</v>
      </c>
      <c r="G2282" s="172">
        <v>15</v>
      </c>
    </row>
    <row r="2283" spans="1:7">
      <c r="A2283" s="183" t="s">
        <v>3836</v>
      </c>
      <c r="B2283" s="182" t="s">
        <v>3835</v>
      </c>
      <c r="C2283" s="179" t="s">
        <v>108</v>
      </c>
      <c r="D2283" s="181">
        <v>47.49</v>
      </c>
      <c r="E2283" s="181">
        <v>19.54</v>
      </c>
      <c r="F2283" s="181">
        <v>67.03</v>
      </c>
      <c r="G2283" s="172">
        <v>15</v>
      </c>
    </row>
    <row r="2284" spans="1:7">
      <c r="A2284" s="183" t="s">
        <v>3834</v>
      </c>
      <c r="B2284" s="182" t="s">
        <v>3833</v>
      </c>
      <c r="C2284" s="179"/>
      <c r="D2284" s="181"/>
      <c r="E2284" s="181"/>
      <c r="F2284" s="181"/>
    </row>
    <row r="2285" spans="1:7">
      <c r="A2285" s="183" t="s">
        <v>3832</v>
      </c>
      <c r="B2285" s="182" t="s">
        <v>3831</v>
      </c>
      <c r="C2285" s="179"/>
      <c r="D2285" s="181"/>
      <c r="E2285" s="181"/>
      <c r="F2285" s="181"/>
    </row>
    <row r="2286" spans="1:7" ht="30">
      <c r="A2286" s="183" t="s">
        <v>3830</v>
      </c>
      <c r="B2286" s="182" t="s">
        <v>3829</v>
      </c>
      <c r="C2286" s="179" t="s">
        <v>118</v>
      </c>
      <c r="D2286" s="181">
        <v>1.59</v>
      </c>
      <c r="E2286" s="181">
        <v>2.23</v>
      </c>
      <c r="F2286" s="181">
        <v>3.82</v>
      </c>
      <c r="G2286" s="172">
        <v>15</v>
      </c>
    </row>
    <row r="2287" spans="1:7" ht="30">
      <c r="A2287" s="183" t="s">
        <v>3828</v>
      </c>
      <c r="B2287" s="182" t="s">
        <v>3827</v>
      </c>
      <c r="C2287" s="179" t="s">
        <v>118</v>
      </c>
      <c r="D2287" s="181">
        <v>2.42</v>
      </c>
      <c r="E2287" s="181">
        <v>2.23</v>
      </c>
      <c r="F2287" s="181">
        <v>4.6500000000000004</v>
      </c>
      <c r="G2287" s="172">
        <v>15</v>
      </c>
    </row>
    <row r="2288" spans="1:7" ht="30">
      <c r="A2288" s="183" t="s">
        <v>3826</v>
      </c>
      <c r="B2288" s="182" t="s">
        <v>3825</v>
      </c>
      <c r="C2288" s="179" t="s">
        <v>118</v>
      </c>
      <c r="D2288" s="181">
        <v>3.9</v>
      </c>
      <c r="E2288" s="181">
        <v>3.35</v>
      </c>
      <c r="F2288" s="181">
        <v>7.25</v>
      </c>
      <c r="G2288" s="172">
        <v>15</v>
      </c>
    </row>
    <row r="2289" spans="1:7" ht="30">
      <c r="A2289" s="183" t="s">
        <v>3824</v>
      </c>
      <c r="B2289" s="182" t="s">
        <v>3823</v>
      </c>
      <c r="C2289" s="179" t="s">
        <v>118</v>
      </c>
      <c r="D2289" s="181">
        <v>5.81</v>
      </c>
      <c r="E2289" s="181">
        <v>3.91</v>
      </c>
      <c r="F2289" s="181">
        <v>9.7200000000000006</v>
      </c>
      <c r="G2289" s="172">
        <v>15</v>
      </c>
    </row>
    <row r="2290" spans="1:7" ht="30">
      <c r="A2290" s="183" t="s">
        <v>3822</v>
      </c>
      <c r="B2290" s="182" t="s">
        <v>3821</v>
      </c>
      <c r="C2290" s="179" t="s">
        <v>118</v>
      </c>
      <c r="D2290" s="181">
        <v>9.73</v>
      </c>
      <c r="E2290" s="181">
        <v>4.47</v>
      </c>
      <c r="F2290" s="181">
        <v>14.2</v>
      </c>
      <c r="G2290" s="172">
        <v>15</v>
      </c>
    </row>
    <row r="2291" spans="1:7">
      <c r="A2291" s="183" t="s">
        <v>3820</v>
      </c>
      <c r="B2291" s="182" t="s">
        <v>3819</v>
      </c>
      <c r="C2291" s="179"/>
      <c r="D2291" s="181"/>
      <c r="E2291" s="181"/>
      <c r="F2291" s="181"/>
    </row>
    <row r="2292" spans="1:7" ht="30">
      <c r="A2292" s="183" t="s">
        <v>3818</v>
      </c>
      <c r="B2292" s="182" t="s">
        <v>3817</v>
      </c>
      <c r="C2292" s="179" t="s">
        <v>118</v>
      </c>
      <c r="D2292" s="181">
        <v>1.1599999999999999</v>
      </c>
      <c r="E2292" s="181">
        <v>2.23</v>
      </c>
      <c r="F2292" s="181">
        <v>3.39</v>
      </c>
      <c r="G2292" s="172">
        <v>15</v>
      </c>
    </row>
    <row r="2293" spans="1:7" ht="30">
      <c r="A2293" s="183" t="s">
        <v>3816</v>
      </c>
      <c r="B2293" s="182" t="s">
        <v>3815</v>
      </c>
      <c r="C2293" s="179" t="s">
        <v>118</v>
      </c>
      <c r="D2293" s="181">
        <v>1.84</v>
      </c>
      <c r="E2293" s="181">
        <v>2.8</v>
      </c>
      <c r="F2293" s="181">
        <v>4.6399999999999997</v>
      </c>
      <c r="G2293" s="172">
        <v>15</v>
      </c>
    </row>
    <row r="2294" spans="1:7" ht="30">
      <c r="A2294" s="183" t="s">
        <v>3814</v>
      </c>
      <c r="B2294" s="182" t="s">
        <v>3813</v>
      </c>
      <c r="C2294" s="179" t="s">
        <v>118</v>
      </c>
      <c r="D2294" s="181">
        <v>2.81</v>
      </c>
      <c r="E2294" s="181">
        <v>3.35</v>
      </c>
      <c r="F2294" s="181">
        <v>6.16</v>
      </c>
      <c r="G2294" s="172">
        <v>15</v>
      </c>
    </row>
    <row r="2295" spans="1:7" ht="30">
      <c r="A2295" s="183" t="s">
        <v>3812</v>
      </c>
      <c r="B2295" s="182" t="s">
        <v>3811</v>
      </c>
      <c r="C2295" s="179" t="s">
        <v>118</v>
      </c>
      <c r="D2295" s="181">
        <v>4.05</v>
      </c>
      <c r="E2295" s="181">
        <v>3.91</v>
      </c>
      <c r="F2295" s="181">
        <v>7.96</v>
      </c>
      <c r="G2295" s="172">
        <v>15</v>
      </c>
    </row>
    <row r="2296" spans="1:7" ht="30">
      <c r="A2296" s="183" t="s">
        <v>3810</v>
      </c>
      <c r="B2296" s="182" t="s">
        <v>3809</v>
      </c>
      <c r="C2296" s="179" t="s">
        <v>118</v>
      </c>
      <c r="D2296" s="181">
        <v>7.4</v>
      </c>
      <c r="E2296" s="181">
        <v>4.47</v>
      </c>
      <c r="F2296" s="181">
        <v>11.87</v>
      </c>
      <c r="G2296" s="172">
        <v>15</v>
      </c>
    </row>
    <row r="2297" spans="1:7">
      <c r="A2297" s="183" t="s">
        <v>3808</v>
      </c>
      <c r="B2297" s="182" t="s">
        <v>3807</v>
      </c>
      <c r="C2297" s="179"/>
      <c r="D2297" s="181"/>
      <c r="E2297" s="181"/>
      <c r="F2297" s="181"/>
    </row>
    <row r="2298" spans="1:7">
      <c r="A2298" s="183" t="s">
        <v>3806</v>
      </c>
      <c r="B2298" s="182" t="s">
        <v>3805</v>
      </c>
      <c r="C2298" s="179" t="s">
        <v>118</v>
      </c>
      <c r="D2298" s="181">
        <v>10.92</v>
      </c>
      <c r="E2298" s="181">
        <v>2.8</v>
      </c>
      <c r="F2298" s="181">
        <v>13.72</v>
      </c>
      <c r="G2298" s="172">
        <v>15</v>
      </c>
    </row>
    <row r="2299" spans="1:7">
      <c r="A2299" s="183" t="s">
        <v>3804</v>
      </c>
      <c r="B2299" s="182" t="s">
        <v>3803</v>
      </c>
      <c r="C2299" s="179" t="s">
        <v>118</v>
      </c>
      <c r="D2299" s="181">
        <v>15.42</v>
      </c>
      <c r="E2299" s="181">
        <v>2.8</v>
      </c>
      <c r="F2299" s="181">
        <v>18.22</v>
      </c>
      <c r="G2299" s="172">
        <v>15</v>
      </c>
    </row>
    <row r="2300" spans="1:7">
      <c r="A2300" s="183" t="s">
        <v>3802</v>
      </c>
      <c r="B2300" s="182" t="s">
        <v>3801</v>
      </c>
      <c r="C2300" s="179" t="s">
        <v>118</v>
      </c>
      <c r="D2300" s="181">
        <v>23.63</v>
      </c>
      <c r="E2300" s="181">
        <v>5.58</v>
      </c>
      <c r="F2300" s="181">
        <v>29.21</v>
      </c>
      <c r="G2300" s="172">
        <v>15</v>
      </c>
    </row>
    <row r="2301" spans="1:7">
      <c r="A2301" s="183" t="s">
        <v>3800</v>
      </c>
      <c r="B2301" s="182" t="s">
        <v>3799</v>
      </c>
      <c r="C2301" s="179" t="s">
        <v>118</v>
      </c>
      <c r="D2301" s="181">
        <v>33.96</v>
      </c>
      <c r="E2301" s="181">
        <v>8.3800000000000008</v>
      </c>
      <c r="F2301" s="181">
        <v>42.34</v>
      </c>
      <c r="G2301" s="172">
        <v>15</v>
      </c>
    </row>
    <row r="2302" spans="1:7">
      <c r="A2302" s="183" t="s">
        <v>3798</v>
      </c>
      <c r="B2302" s="182" t="s">
        <v>3797</v>
      </c>
      <c r="C2302" s="179" t="s">
        <v>118</v>
      </c>
      <c r="D2302" s="181">
        <v>47.29</v>
      </c>
      <c r="E2302" s="181">
        <v>11.16</v>
      </c>
      <c r="F2302" s="181">
        <v>58.45</v>
      </c>
      <c r="G2302" s="172">
        <v>15</v>
      </c>
    </row>
    <row r="2303" spans="1:7">
      <c r="A2303" s="183" t="s">
        <v>3796</v>
      </c>
      <c r="B2303" s="182" t="s">
        <v>3795</v>
      </c>
      <c r="C2303" s="179" t="s">
        <v>118</v>
      </c>
      <c r="D2303" s="181">
        <v>65.98</v>
      </c>
      <c r="E2303" s="181">
        <v>13.96</v>
      </c>
      <c r="F2303" s="181">
        <v>79.94</v>
      </c>
      <c r="G2303" s="172">
        <v>15</v>
      </c>
    </row>
    <row r="2304" spans="1:7">
      <c r="A2304" s="183" t="s">
        <v>3794</v>
      </c>
      <c r="B2304" s="182" t="s">
        <v>3793</v>
      </c>
      <c r="C2304" s="179" t="s">
        <v>118</v>
      </c>
      <c r="D2304" s="181">
        <v>90.63</v>
      </c>
      <c r="E2304" s="181">
        <v>16.75</v>
      </c>
      <c r="F2304" s="181">
        <v>107.38</v>
      </c>
      <c r="G2304" s="172">
        <v>15</v>
      </c>
    </row>
    <row r="2305" spans="1:7">
      <c r="A2305" s="183" t="s">
        <v>3792</v>
      </c>
      <c r="B2305" s="182" t="s">
        <v>3791</v>
      </c>
      <c r="C2305" s="179" t="s">
        <v>118</v>
      </c>
      <c r="D2305" s="181">
        <v>199.72</v>
      </c>
      <c r="E2305" s="181">
        <v>25.12</v>
      </c>
      <c r="F2305" s="181">
        <v>224.84</v>
      </c>
      <c r="G2305" s="172">
        <v>15</v>
      </c>
    </row>
    <row r="2306" spans="1:7">
      <c r="A2306" s="183" t="s">
        <v>3790</v>
      </c>
      <c r="B2306" s="182" t="s">
        <v>3789</v>
      </c>
      <c r="C2306" s="179"/>
      <c r="D2306" s="181"/>
      <c r="E2306" s="181"/>
      <c r="F2306" s="181"/>
    </row>
    <row r="2307" spans="1:7" ht="30">
      <c r="A2307" s="183" t="s">
        <v>3788</v>
      </c>
      <c r="B2307" s="182" t="s">
        <v>3787</v>
      </c>
      <c r="C2307" s="179" t="s">
        <v>118</v>
      </c>
      <c r="D2307" s="181">
        <v>197.14</v>
      </c>
      <c r="E2307" s="181">
        <v>50.63</v>
      </c>
      <c r="F2307" s="181">
        <v>247.77</v>
      </c>
      <c r="G2307" s="172">
        <v>15</v>
      </c>
    </row>
    <row r="2308" spans="1:7" ht="30">
      <c r="A2308" s="183" t="s">
        <v>3786</v>
      </c>
      <c r="B2308" s="182" t="s">
        <v>3785</v>
      </c>
      <c r="C2308" s="179"/>
      <c r="D2308" s="181"/>
      <c r="E2308" s="181"/>
      <c r="F2308" s="181"/>
    </row>
    <row r="2309" spans="1:7" ht="30">
      <c r="A2309" s="183" t="s">
        <v>3784</v>
      </c>
      <c r="B2309" s="182" t="s">
        <v>3783</v>
      </c>
      <c r="C2309" s="179" t="s">
        <v>118</v>
      </c>
      <c r="D2309" s="181">
        <v>57.44</v>
      </c>
      <c r="E2309" s="181">
        <v>30.38</v>
      </c>
      <c r="F2309" s="181">
        <v>87.82</v>
      </c>
      <c r="G2309" s="172">
        <v>15</v>
      </c>
    </row>
    <row r="2310" spans="1:7" ht="30">
      <c r="A2310" s="183" t="s">
        <v>3782</v>
      </c>
      <c r="B2310" s="182" t="s">
        <v>3781</v>
      </c>
      <c r="C2310" s="179" t="s">
        <v>118</v>
      </c>
      <c r="D2310" s="181">
        <v>72.599999999999994</v>
      </c>
      <c r="E2310" s="181">
        <v>36.57</v>
      </c>
      <c r="F2310" s="181">
        <v>109.17</v>
      </c>
      <c r="G2310" s="172">
        <v>15</v>
      </c>
    </row>
    <row r="2311" spans="1:7" ht="30">
      <c r="A2311" s="183" t="s">
        <v>3780</v>
      </c>
      <c r="B2311" s="182" t="s">
        <v>3779</v>
      </c>
      <c r="C2311" s="179" t="s">
        <v>118</v>
      </c>
      <c r="D2311" s="181">
        <v>84.47</v>
      </c>
      <c r="E2311" s="181">
        <v>50.63</v>
      </c>
      <c r="F2311" s="181">
        <v>135.1</v>
      </c>
      <c r="G2311" s="172">
        <v>15</v>
      </c>
    </row>
    <row r="2312" spans="1:7" ht="30">
      <c r="A2312" s="183" t="s">
        <v>3778</v>
      </c>
      <c r="B2312" s="182" t="s">
        <v>3777</v>
      </c>
      <c r="C2312" s="179" t="s">
        <v>118</v>
      </c>
      <c r="D2312" s="181">
        <v>162.15</v>
      </c>
      <c r="E2312" s="181">
        <v>60.75</v>
      </c>
      <c r="F2312" s="181">
        <v>222.9</v>
      </c>
      <c r="G2312" s="172">
        <v>15</v>
      </c>
    </row>
    <row r="2313" spans="1:7">
      <c r="A2313" s="183" t="s">
        <v>3776</v>
      </c>
      <c r="B2313" s="182" t="s">
        <v>3775</v>
      </c>
      <c r="C2313" s="179"/>
      <c r="D2313" s="181"/>
      <c r="E2313" s="181"/>
      <c r="F2313" s="181"/>
    </row>
    <row r="2314" spans="1:7">
      <c r="A2314" s="183" t="s">
        <v>3774</v>
      </c>
      <c r="B2314" s="182" t="s">
        <v>3773</v>
      </c>
      <c r="C2314" s="179" t="s">
        <v>108</v>
      </c>
      <c r="D2314" s="181">
        <v>12.23</v>
      </c>
      <c r="E2314" s="181">
        <v>5.58</v>
      </c>
      <c r="F2314" s="181">
        <v>17.809999999999999</v>
      </c>
      <c r="G2314" s="172">
        <v>15</v>
      </c>
    </row>
    <row r="2315" spans="1:7">
      <c r="A2315" s="183" t="s">
        <v>3772</v>
      </c>
      <c r="B2315" s="182" t="s">
        <v>131</v>
      </c>
      <c r="C2315" s="179" t="s">
        <v>108</v>
      </c>
      <c r="D2315" s="181">
        <v>6.56</v>
      </c>
      <c r="E2315" s="181">
        <v>5.58</v>
      </c>
      <c r="F2315" s="181">
        <v>12.14</v>
      </c>
      <c r="G2315" s="172">
        <v>15</v>
      </c>
    </row>
    <row r="2316" spans="1:7">
      <c r="A2316" s="183" t="s">
        <v>3771</v>
      </c>
      <c r="B2316" s="182" t="s">
        <v>3770</v>
      </c>
      <c r="C2316" s="179" t="s">
        <v>108</v>
      </c>
      <c r="D2316" s="181">
        <v>9.26</v>
      </c>
      <c r="E2316" s="181">
        <v>5.58</v>
      </c>
      <c r="F2316" s="181">
        <v>14.84</v>
      </c>
      <c r="G2316" s="172">
        <v>15</v>
      </c>
    </row>
    <row r="2317" spans="1:7">
      <c r="A2317" s="183" t="s">
        <v>3769</v>
      </c>
      <c r="B2317" s="182" t="s">
        <v>3768</v>
      </c>
      <c r="C2317" s="179" t="s">
        <v>108</v>
      </c>
      <c r="D2317" s="181">
        <v>11.52</v>
      </c>
      <c r="E2317" s="181">
        <v>5.58</v>
      </c>
      <c r="F2317" s="181">
        <v>17.100000000000001</v>
      </c>
      <c r="G2317" s="172">
        <v>15</v>
      </c>
    </row>
    <row r="2318" spans="1:7">
      <c r="A2318" s="183" t="s">
        <v>3767</v>
      </c>
      <c r="B2318" s="182" t="s">
        <v>3766</v>
      </c>
      <c r="C2318" s="179" t="s">
        <v>108</v>
      </c>
      <c r="D2318" s="181">
        <v>13.18</v>
      </c>
      <c r="E2318" s="181">
        <v>5.58</v>
      </c>
      <c r="F2318" s="181">
        <v>18.760000000000002</v>
      </c>
      <c r="G2318" s="172">
        <v>15</v>
      </c>
    </row>
    <row r="2319" spans="1:7">
      <c r="A2319" s="183" t="s">
        <v>3765</v>
      </c>
      <c r="B2319" s="182" t="s">
        <v>3764</v>
      </c>
      <c r="C2319" s="179" t="s">
        <v>108</v>
      </c>
      <c r="D2319" s="181">
        <v>13.48</v>
      </c>
      <c r="E2319" s="181">
        <v>5.58</v>
      </c>
      <c r="F2319" s="181">
        <v>19.059999999999999</v>
      </c>
      <c r="G2319" s="172">
        <v>15</v>
      </c>
    </row>
    <row r="2320" spans="1:7">
      <c r="A2320" s="183" t="s">
        <v>3763</v>
      </c>
      <c r="B2320" s="182" t="s">
        <v>3762</v>
      </c>
      <c r="C2320" s="179" t="s">
        <v>108</v>
      </c>
      <c r="D2320" s="181">
        <v>16</v>
      </c>
      <c r="E2320" s="181">
        <v>5.58</v>
      </c>
      <c r="F2320" s="181">
        <v>21.58</v>
      </c>
      <c r="G2320" s="172">
        <v>15</v>
      </c>
    </row>
    <row r="2321" spans="1:7">
      <c r="A2321" s="183" t="s">
        <v>3761</v>
      </c>
      <c r="B2321" s="182" t="s">
        <v>3760</v>
      </c>
      <c r="C2321" s="179" t="s">
        <v>108</v>
      </c>
      <c r="D2321" s="181">
        <v>18.22</v>
      </c>
      <c r="E2321" s="181">
        <v>5.58</v>
      </c>
      <c r="F2321" s="181">
        <v>23.8</v>
      </c>
      <c r="G2321" s="172">
        <v>15</v>
      </c>
    </row>
    <row r="2322" spans="1:7">
      <c r="A2322" s="183" t="s">
        <v>3759</v>
      </c>
      <c r="B2322" s="182" t="s">
        <v>3758</v>
      </c>
      <c r="C2322" s="179"/>
      <c r="D2322" s="181"/>
      <c r="E2322" s="181"/>
      <c r="F2322" s="181"/>
    </row>
    <row r="2323" spans="1:7">
      <c r="A2323" s="183" t="s">
        <v>3757</v>
      </c>
      <c r="B2323" s="182" t="s">
        <v>3756</v>
      </c>
      <c r="C2323" s="179" t="s">
        <v>108</v>
      </c>
      <c r="D2323" s="181">
        <v>0.98</v>
      </c>
      <c r="E2323" s="181">
        <v>4.47</v>
      </c>
      <c r="F2323" s="181">
        <v>5.45</v>
      </c>
      <c r="G2323" s="172">
        <v>15</v>
      </c>
    </row>
    <row r="2324" spans="1:7">
      <c r="A2324" s="183" t="s">
        <v>3755</v>
      </c>
      <c r="B2324" s="182" t="s">
        <v>3754</v>
      </c>
      <c r="C2324" s="179" t="s">
        <v>108</v>
      </c>
      <c r="D2324" s="181">
        <v>7.76</v>
      </c>
      <c r="E2324" s="181">
        <v>8.3800000000000008</v>
      </c>
      <c r="F2324" s="181">
        <v>16.14</v>
      </c>
      <c r="G2324" s="172">
        <v>15</v>
      </c>
    </row>
    <row r="2325" spans="1:7">
      <c r="A2325" s="183" t="s">
        <v>3753</v>
      </c>
      <c r="B2325" s="182" t="s">
        <v>3752</v>
      </c>
      <c r="C2325" s="179" t="s">
        <v>108</v>
      </c>
      <c r="D2325" s="181">
        <v>8.49</v>
      </c>
      <c r="E2325" s="181">
        <v>8.3800000000000008</v>
      </c>
      <c r="F2325" s="181">
        <v>16.87</v>
      </c>
      <c r="G2325" s="172">
        <v>15</v>
      </c>
    </row>
    <row r="2326" spans="1:7">
      <c r="A2326" s="183" t="s">
        <v>3751</v>
      </c>
      <c r="B2326" s="182" t="s">
        <v>3750</v>
      </c>
      <c r="C2326" s="179" t="s">
        <v>108</v>
      </c>
      <c r="D2326" s="181">
        <v>9.35</v>
      </c>
      <c r="E2326" s="181">
        <v>8.3800000000000008</v>
      </c>
      <c r="F2326" s="181">
        <v>17.73</v>
      </c>
      <c r="G2326" s="172">
        <v>15</v>
      </c>
    </row>
    <row r="2327" spans="1:7">
      <c r="A2327" s="183" t="s">
        <v>3749</v>
      </c>
      <c r="B2327" s="182" t="s">
        <v>3748</v>
      </c>
      <c r="C2327" s="179" t="s">
        <v>108</v>
      </c>
      <c r="D2327" s="181">
        <v>9.59</v>
      </c>
      <c r="E2327" s="181">
        <v>8.3800000000000008</v>
      </c>
      <c r="F2327" s="181">
        <v>17.97</v>
      </c>
      <c r="G2327" s="172">
        <v>15</v>
      </c>
    </row>
    <row r="2328" spans="1:7">
      <c r="A2328" s="183" t="s">
        <v>3747</v>
      </c>
      <c r="B2328" s="182" t="s">
        <v>3746</v>
      </c>
      <c r="C2328" s="179" t="s">
        <v>108</v>
      </c>
      <c r="D2328" s="181">
        <v>16.7</v>
      </c>
      <c r="E2328" s="181">
        <v>8.3800000000000008</v>
      </c>
      <c r="F2328" s="181">
        <v>25.08</v>
      </c>
      <c r="G2328" s="172">
        <v>15</v>
      </c>
    </row>
    <row r="2329" spans="1:7">
      <c r="A2329" s="183" t="s">
        <v>3745</v>
      </c>
      <c r="B2329" s="182" t="s">
        <v>3744</v>
      </c>
      <c r="C2329" s="179" t="s">
        <v>108</v>
      </c>
      <c r="D2329" s="181">
        <v>15.96</v>
      </c>
      <c r="E2329" s="181">
        <v>8.3800000000000008</v>
      </c>
      <c r="F2329" s="181">
        <v>24.34</v>
      </c>
      <c r="G2329" s="172">
        <v>15</v>
      </c>
    </row>
    <row r="2330" spans="1:7">
      <c r="A2330" s="183" t="s">
        <v>3743</v>
      </c>
      <c r="B2330" s="182" t="s">
        <v>3742</v>
      </c>
      <c r="C2330" s="179" t="s">
        <v>108</v>
      </c>
      <c r="D2330" s="181">
        <v>23.38</v>
      </c>
      <c r="E2330" s="181">
        <v>8.3800000000000008</v>
      </c>
      <c r="F2330" s="181">
        <v>31.76</v>
      </c>
      <c r="G2330" s="172">
        <v>15</v>
      </c>
    </row>
    <row r="2331" spans="1:7">
      <c r="A2331" s="183" t="s">
        <v>3741</v>
      </c>
      <c r="B2331" s="182" t="s">
        <v>3740</v>
      </c>
      <c r="C2331" s="179" t="s">
        <v>108</v>
      </c>
      <c r="D2331" s="181">
        <v>33.64</v>
      </c>
      <c r="E2331" s="181">
        <v>11.16</v>
      </c>
      <c r="F2331" s="181">
        <v>44.8</v>
      </c>
      <c r="G2331" s="172">
        <v>15</v>
      </c>
    </row>
    <row r="2332" spans="1:7">
      <c r="A2332" s="183" t="s">
        <v>3739</v>
      </c>
      <c r="B2332" s="182" t="s">
        <v>3738</v>
      </c>
      <c r="C2332" s="179" t="s">
        <v>108</v>
      </c>
      <c r="D2332" s="181">
        <v>33.799999999999997</v>
      </c>
      <c r="E2332" s="181">
        <v>11.16</v>
      </c>
      <c r="F2332" s="181">
        <v>44.96</v>
      </c>
      <c r="G2332" s="172">
        <v>15</v>
      </c>
    </row>
    <row r="2333" spans="1:7">
      <c r="A2333" s="183" t="s">
        <v>3737</v>
      </c>
      <c r="B2333" s="182" t="s">
        <v>3736</v>
      </c>
      <c r="C2333" s="179" t="s">
        <v>108</v>
      </c>
      <c r="D2333" s="181">
        <v>41.13</v>
      </c>
      <c r="E2333" s="181">
        <v>11.16</v>
      </c>
      <c r="F2333" s="181">
        <v>52.29</v>
      </c>
      <c r="G2333" s="172">
        <v>15</v>
      </c>
    </row>
    <row r="2334" spans="1:7">
      <c r="A2334" s="183" t="s">
        <v>3735</v>
      </c>
      <c r="B2334" s="182" t="s">
        <v>3734</v>
      </c>
      <c r="C2334" s="179" t="s">
        <v>108</v>
      </c>
      <c r="D2334" s="181">
        <v>47.77</v>
      </c>
      <c r="E2334" s="181">
        <v>11.16</v>
      </c>
      <c r="F2334" s="181">
        <v>58.93</v>
      </c>
      <c r="G2334" s="172">
        <v>15</v>
      </c>
    </row>
    <row r="2335" spans="1:7">
      <c r="A2335" s="183" t="s">
        <v>3733</v>
      </c>
      <c r="B2335" s="182" t="s">
        <v>3732</v>
      </c>
      <c r="C2335" s="179"/>
      <c r="D2335" s="181"/>
      <c r="E2335" s="181"/>
      <c r="F2335" s="181"/>
    </row>
    <row r="2336" spans="1:7" ht="30">
      <c r="A2336" s="183" t="s">
        <v>3731</v>
      </c>
      <c r="B2336" s="182" t="s">
        <v>3730</v>
      </c>
      <c r="C2336" s="179" t="s">
        <v>118</v>
      </c>
      <c r="D2336" s="181">
        <v>6.57</v>
      </c>
      <c r="E2336" s="181">
        <v>8.3800000000000008</v>
      </c>
      <c r="F2336" s="181">
        <v>14.95</v>
      </c>
      <c r="G2336" s="172">
        <v>15</v>
      </c>
    </row>
    <row r="2337" spans="1:7" ht="30">
      <c r="A2337" s="183" t="s">
        <v>3729</v>
      </c>
      <c r="B2337" s="182" t="s">
        <v>3728</v>
      </c>
      <c r="C2337" s="179" t="s">
        <v>118</v>
      </c>
      <c r="D2337" s="181">
        <v>12.83</v>
      </c>
      <c r="E2337" s="181">
        <v>8.3800000000000008</v>
      </c>
      <c r="F2337" s="181">
        <v>21.21</v>
      </c>
      <c r="G2337" s="172">
        <v>15</v>
      </c>
    </row>
    <row r="2338" spans="1:7" ht="30">
      <c r="A2338" s="183" t="s">
        <v>3727</v>
      </c>
      <c r="B2338" s="182" t="s">
        <v>3726</v>
      </c>
      <c r="C2338" s="179" t="s">
        <v>118</v>
      </c>
      <c r="D2338" s="181">
        <v>33.68</v>
      </c>
      <c r="E2338" s="181">
        <v>8.3800000000000008</v>
      </c>
      <c r="F2338" s="181">
        <v>42.06</v>
      </c>
      <c r="G2338" s="172">
        <v>15</v>
      </c>
    </row>
    <row r="2339" spans="1:7" ht="30">
      <c r="A2339" s="183" t="s">
        <v>3725</v>
      </c>
      <c r="B2339" s="182" t="s">
        <v>3724</v>
      </c>
      <c r="C2339" s="179" t="s">
        <v>118</v>
      </c>
      <c r="D2339" s="181">
        <v>0.83</v>
      </c>
      <c r="E2339" s="181">
        <v>4.47</v>
      </c>
      <c r="F2339" s="181">
        <v>5.3</v>
      </c>
      <c r="G2339" s="172">
        <v>15</v>
      </c>
    </row>
    <row r="2340" spans="1:7">
      <c r="A2340" s="183" t="s">
        <v>3723</v>
      </c>
      <c r="B2340" s="182" t="s">
        <v>3722</v>
      </c>
      <c r="C2340" s="179" t="s">
        <v>118</v>
      </c>
      <c r="D2340" s="181">
        <v>1.91</v>
      </c>
      <c r="E2340" s="181">
        <v>16.75</v>
      </c>
      <c r="F2340" s="181">
        <v>18.66</v>
      </c>
      <c r="G2340" s="172">
        <v>15</v>
      </c>
    </row>
    <row r="2341" spans="1:7" ht="30">
      <c r="A2341" s="183" t="s">
        <v>3721</v>
      </c>
      <c r="B2341" s="182" t="s">
        <v>3720</v>
      </c>
      <c r="C2341" s="179" t="s">
        <v>118</v>
      </c>
      <c r="D2341" s="181">
        <v>7.26</v>
      </c>
      <c r="E2341" s="181">
        <v>6.7</v>
      </c>
      <c r="F2341" s="181">
        <v>13.96</v>
      </c>
      <c r="G2341" s="172">
        <v>15</v>
      </c>
    </row>
    <row r="2342" spans="1:7" ht="30">
      <c r="A2342" s="183" t="s">
        <v>3719</v>
      </c>
      <c r="B2342" s="182" t="s">
        <v>3718</v>
      </c>
      <c r="C2342" s="179" t="s">
        <v>118</v>
      </c>
      <c r="D2342" s="181">
        <v>4.63</v>
      </c>
      <c r="E2342" s="181">
        <v>5.58</v>
      </c>
      <c r="F2342" s="181">
        <v>10.210000000000001</v>
      </c>
      <c r="G2342" s="172">
        <v>15</v>
      </c>
    </row>
    <row r="2343" spans="1:7" ht="30">
      <c r="A2343" s="183" t="s">
        <v>3717</v>
      </c>
      <c r="B2343" s="182" t="s">
        <v>3716</v>
      </c>
      <c r="C2343" s="179" t="s">
        <v>118</v>
      </c>
      <c r="D2343" s="181">
        <v>15.25</v>
      </c>
      <c r="E2343" s="181">
        <v>7.26</v>
      </c>
      <c r="F2343" s="181">
        <v>22.51</v>
      </c>
      <c r="G2343" s="172">
        <v>15</v>
      </c>
    </row>
    <row r="2344" spans="1:7" ht="30">
      <c r="A2344" s="183" t="s">
        <v>3715</v>
      </c>
      <c r="B2344" s="182" t="s">
        <v>3714</v>
      </c>
      <c r="C2344" s="179" t="s">
        <v>118</v>
      </c>
      <c r="D2344" s="181">
        <v>35.89</v>
      </c>
      <c r="E2344" s="181">
        <v>8.93</v>
      </c>
      <c r="F2344" s="181">
        <v>44.82</v>
      </c>
      <c r="G2344" s="172">
        <v>15</v>
      </c>
    </row>
    <row r="2345" spans="1:7" ht="30">
      <c r="A2345" s="183" t="s">
        <v>3713</v>
      </c>
      <c r="B2345" s="182" t="s">
        <v>3712</v>
      </c>
      <c r="C2345" s="179" t="s">
        <v>118</v>
      </c>
      <c r="D2345" s="181">
        <v>66.19</v>
      </c>
      <c r="E2345" s="181">
        <v>11.73</v>
      </c>
      <c r="F2345" s="181">
        <v>77.92</v>
      </c>
      <c r="G2345" s="172">
        <v>15</v>
      </c>
    </row>
    <row r="2346" spans="1:7" ht="30">
      <c r="A2346" s="183" t="s">
        <v>3711</v>
      </c>
      <c r="B2346" s="182" t="s">
        <v>3710</v>
      </c>
      <c r="C2346" s="179" t="s">
        <v>118</v>
      </c>
      <c r="D2346" s="181">
        <v>12.22</v>
      </c>
      <c r="E2346" s="181">
        <v>6.7</v>
      </c>
      <c r="F2346" s="181">
        <v>18.920000000000002</v>
      </c>
      <c r="G2346" s="172">
        <v>15</v>
      </c>
    </row>
    <row r="2347" spans="1:7" ht="30">
      <c r="A2347" s="183" t="s">
        <v>3709</v>
      </c>
      <c r="B2347" s="182" t="s">
        <v>3708</v>
      </c>
      <c r="C2347" s="179" t="s">
        <v>118</v>
      </c>
      <c r="D2347" s="181">
        <v>18.64</v>
      </c>
      <c r="E2347" s="181">
        <v>7.26</v>
      </c>
      <c r="F2347" s="181">
        <v>25.9</v>
      </c>
      <c r="G2347" s="172">
        <v>15</v>
      </c>
    </row>
    <row r="2348" spans="1:7" ht="30">
      <c r="A2348" s="183" t="s">
        <v>3707</v>
      </c>
      <c r="B2348" s="182" t="s">
        <v>3706</v>
      </c>
      <c r="C2348" s="179" t="s">
        <v>118</v>
      </c>
      <c r="D2348" s="181">
        <v>38.71</v>
      </c>
      <c r="E2348" s="181">
        <v>8.93</v>
      </c>
      <c r="F2348" s="181">
        <v>47.64</v>
      </c>
      <c r="G2348" s="172">
        <v>15</v>
      </c>
    </row>
    <row r="2349" spans="1:7" ht="30">
      <c r="A2349" s="183" t="s">
        <v>3705</v>
      </c>
      <c r="B2349" s="182" t="s">
        <v>3704</v>
      </c>
      <c r="C2349" s="179" t="s">
        <v>118</v>
      </c>
      <c r="D2349" s="181">
        <v>13.5</v>
      </c>
      <c r="E2349" s="181">
        <v>6.7</v>
      </c>
      <c r="F2349" s="181">
        <v>20.2</v>
      </c>
      <c r="G2349" s="172">
        <v>15</v>
      </c>
    </row>
    <row r="2350" spans="1:7" ht="30">
      <c r="A2350" s="183" t="s">
        <v>3703</v>
      </c>
      <c r="B2350" s="182" t="s">
        <v>3702</v>
      </c>
      <c r="C2350" s="179" t="s">
        <v>118</v>
      </c>
      <c r="D2350" s="181">
        <v>19.23</v>
      </c>
      <c r="E2350" s="181">
        <v>7.26</v>
      </c>
      <c r="F2350" s="181">
        <v>26.49</v>
      </c>
      <c r="G2350" s="172">
        <v>15</v>
      </c>
    </row>
    <row r="2351" spans="1:7" ht="30">
      <c r="A2351" s="183" t="s">
        <v>3701</v>
      </c>
      <c r="B2351" s="182" t="s">
        <v>3700</v>
      </c>
      <c r="C2351" s="179" t="s">
        <v>118</v>
      </c>
      <c r="D2351" s="181">
        <v>45.91</v>
      </c>
      <c r="E2351" s="181">
        <v>8.93</v>
      </c>
      <c r="F2351" s="181">
        <v>54.84</v>
      </c>
      <c r="G2351" s="172">
        <v>15</v>
      </c>
    </row>
    <row r="2352" spans="1:7" ht="30">
      <c r="A2352" s="183" t="s">
        <v>3699</v>
      </c>
      <c r="B2352" s="182" t="s">
        <v>3698</v>
      </c>
      <c r="C2352" s="179"/>
      <c r="D2352" s="181"/>
      <c r="E2352" s="181"/>
      <c r="F2352" s="181"/>
    </row>
    <row r="2353" spans="1:7" ht="30">
      <c r="A2353" s="183" t="s">
        <v>3697</v>
      </c>
      <c r="B2353" s="182" t="s">
        <v>3696</v>
      </c>
      <c r="C2353" s="179" t="s">
        <v>118</v>
      </c>
      <c r="D2353" s="181">
        <v>5.4</v>
      </c>
      <c r="E2353" s="181">
        <v>5.58</v>
      </c>
      <c r="F2353" s="181">
        <v>10.98</v>
      </c>
      <c r="G2353" s="172">
        <v>15</v>
      </c>
    </row>
    <row r="2354" spans="1:7" ht="30">
      <c r="A2354" s="183" t="s">
        <v>3695</v>
      </c>
      <c r="B2354" s="182" t="s">
        <v>3694</v>
      </c>
      <c r="C2354" s="179" t="s">
        <v>118</v>
      </c>
      <c r="D2354" s="181">
        <v>7.51</v>
      </c>
      <c r="E2354" s="181">
        <v>5.58</v>
      </c>
      <c r="F2354" s="181">
        <v>13.09</v>
      </c>
      <c r="G2354" s="172">
        <v>15</v>
      </c>
    </row>
    <row r="2355" spans="1:7" ht="30">
      <c r="A2355" s="183" t="s">
        <v>3693</v>
      </c>
      <c r="B2355" s="182" t="s">
        <v>3692</v>
      </c>
      <c r="C2355" s="179" t="s">
        <v>118</v>
      </c>
      <c r="D2355" s="181">
        <v>7.81</v>
      </c>
      <c r="E2355" s="181">
        <v>5.58</v>
      </c>
      <c r="F2355" s="181">
        <v>13.39</v>
      </c>
      <c r="G2355" s="172">
        <v>15</v>
      </c>
    </row>
    <row r="2356" spans="1:7">
      <c r="A2356" s="183" t="s">
        <v>3691</v>
      </c>
      <c r="B2356" s="182" t="s">
        <v>3690</v>
      </c>
      <c r="C2356" s="179"/>
      <c r="D2356" s="181"/>
      <c r="E2356" s="181"/>
      <c r="F2356" s="181"/>
    </row>
    <row r="2357" spans="1:7">
      <c r="A2357" s="183" t="s">
        <v>3689</v>
      </c>
      <c r="B2357" s="182" t="s">
        <v>3688</v>
      </c>
      <c r="C2357" s="179" t="s">
        <v>118</v>
      </c>
      <c r="D2357" s="181">
        <v>6.89</v>
      </c>
      <c r="E2357" s="181">
        <v>7.96</v>
      </c>
      <c r="F2357" s="181">
        <v>14.85</v>
      </c>
      <c r="G2357" s="172">
        <v>15</v>
      </c>
    </row>
    <row r="2358" spans="1:7">
      <c r="A2358" s="183" t="s">
        <v>3687</v>
      </c>
      <c r="B2358" s="182" t="s">
        <v>3686</v>
      </c>
      <c r="C2358" s="179" t="s">
        <v>118</v>
      </c>
      <c r="D2358" s="181">
        <v>2.72</v>
      </c>
      <c r="E2358" s="181">
        <v>7.96</v>
      </c>
      <c r="F2358" s="181">
        <v>10.68</v>
      </c>
      <c r="G2358" s="172">
        <v>15</v>
      </c>
    </row>
    <row r="2359" spans="1:7">
      <c r="A2359" s="183" t="s">
        <v>3685</v>
      </c>
      <c r="B2359" s="182" t="s">
        <v>3684</v>
      </c>
      <c r="C2359" s="179"/>
      <c r="D2359" s="181"/>
      <c r="E2359" s="181"/>
      <c r="F2359" s="181"/>
    </row>
    <row r="2360" spans="1:7">
      <c r="A2360" s="183" t="s">
        <v>3683</v>
      </c>
      <c r="B2360" s="182" t="s">
        <v>3682</v>
      </c>
      <c r="C2360" s="179" t="s">
        <v>118</v>
      </c>
      <c r="D2360" s="181">
        <v>2.87</v>
      </c>
      <c r="E2360" s="181">
        <v>7.96</v>
      </c>
      <c r="F2360" s="181">
        <v>10.83</v>
      </c>
      <c r="G2360" s="172">
        <v>15</v>
      </c>
    </row>
    <row r="2361" spans="1:7">
      <c r="A2361" s="183" t="s">
        <v>3681</v>
      </c>
      <c r="B2361" s="182" t="s">
        <v>3680</v>
      </c>
      <c r="C2361" s="179" t="s">
        <v>118</v>
      </c>
      <c r="D2361" s="181">
        <v>5.74</v>
      </c>
      <c r="E2361" s="181">
        <v>7.96</v>
      </c>
      <c r="F2361" s="181">
        <v>13.7</v>
      </c>
      <c r="G2361" s="172">
        <v>15</v>
      </c>
    </row>
    <row r="2362" spans="1:7">
      <c r="A2362" s="183" t="s">
        <v>3679</v>
      </c>
      <c r="B2362" s="182" t="s">
        <v>3678</v>
      </c>
      <c r="C2362" s="179"/>
      <c r="D2362" s="181"/>
      <c r="E2362" s="181"/>
      <c r="F2362" s="181"/>
    </row>
    <row r="2363" spans="1:7">
      <c r="A2363" s="183" t="s">
        <v>3677</v>
      </c>
      <c r="B2363" s="182" t="s">
        <v>3676</v>
      </c>
      <c r="C2363" s="179" t="s">
        <v>118</v>
      </c>
      <c r="D2363" s="181">
        <v>2.02</v>
      </c>
      <c r="E2363" s="181">
        <v>6.14</v>
      </c>
      <c r="F2363" s="181">
        <v>8.16</v>
      </c>
      <c r="G2363" s="172">
        <v>15</v>
      </c>
    </row>
    <row r="2364" spans="1:7">
      <c r="A2364" s="183" t="s">
        <v>3675</v>
      </c>
      <c r="B2364" s="182" t="s">
        <v>3674</v>
      </c>
      <c r="C2364" s="179" t="s">
        <v>118</v>
      </c>
      <c r="D2364" s="181">
        <v>19.22</v>
      </c>
      <c r="E2364" s="181">
        <v>6.14</v>
      </c>
      <c r="F2364" s="181">
        <v>25.36</v>
      </c>
      <c r="G2364" s="172">
        <v>15</v>
      </c>
    </row>
    <row r="2365" spans="1:7">
      <c r="A2365" s="183" t="s">
        <v>3673</v>
      </c>
      <c r="B2365" s="182" t="s">
        <v>3672</v>
      </c>
      <c r="C2365" s="179" t="s">
        <v>118</v>
      </c>
      <c r="D2365" s="181">
        <v>8.0299999999999994</v>
      </c>
      <c r="E2365" s="181">
        <v>4.75</v>
      </c>
      <c r="F2365" s="181">
        <v>12.78</v>
      </c>
      <c r="G2365" s="172">
        <v>15</v>
      </c>
    </row>
    <row r="2366" spans="1:7">
      <c r="A2366" s="183" t="s">
        <v>3671</v>
      </c>
      <c r="B2366" s="182" t="s">
        <v>3670</v>
      </c>
      <c r="C2366" s="179" t="s">
        <v>118</v>
      </c>
      <c r="D2366" s="181">
        <v>3.61</v>
      </c>
      <c r="E2366" s="181">
        <v>6.14</v>
      </c>
      <c r="F2366" s="181">
        <v>9.75</v>
      </c>
      <c r="G2366" s="172">
        <v>15</v>
      </c>
    </row>
    <row r="2367" spans="1:7">
      <c r="A2367" s="183" t="s">
        <v>3669</v>
      </c>
      <c r="B2367" s="182" t="s">
        <v>3668</v>
      </c>
      <c r="C2367" s="179" t="s">
        <v>118</v>
      </c>
      <c r="D2367" s="181">
        <v>4.74</v>
      </c>
      <c r="E2367" s="181">
        <v>4.75</v>
      </c>
      <c r="F2367" s="181">
        <v>9.49</v>
      </c>
      <c r="G2367" s="172">
        <v>15</v>
      </c>
    </row>
    <row r="2368" spans="1:7">
      <c r="A2368" s="183" t="s">
        <v>3667</v>
      </c>
      <c r="B2368" s="182" t="s">
        <v>3666</v>
      </c>
      <c r="C2368" s="179" t="s">
        <v>118</v>
      </c>
      <c r="D2368" s="181">
        <v>18.37</v>
      </c>
      <c r="E2368" s="181">
        <v>8.5500000000000007</v>
      </c>
      <c r="F2368" s="181">
        <v>26.92</v>
      </c>
      <c r="G2368" s="172">
        <v>15</v>
      </c>
    </row>
    <row r="2369" spans="1:7">
      <c r="A2369" s="183" t="s">
        <v>3665</v>
      </c>
      <c r="B2369" s="182" t="s">
        <v>3664</v>
      </c>
      <c r="C2369" s="179" t="s">
        <v>118</v>
      </c>
      <c r="D2369" s="181">
        <v>4.47</v>
      </c>
      <c r="E2369" s="181">
        <v>8.5500000000000007</v>
      </c>
      <c r="F2369" s="181">
        <v>13.02</v>
      </c>
      <c r="G2369" s="172">
        <v>15</v>
      </c>
    </row>
    <row r="2370" spans="1:7">
      <c r="A2370" s="183" t="s">
        <v>3663</v>
      </c>
      <c r="B2370" s="182" t="s">
        <v>3662</v>
      </c>
      <c r="C2370" s="179"/>
      <c r="D2370" s="181"/>
      <c r="E2370" s="181"/>
      <c r="F2370" s="181"/>
    </row>
    <row r="2371" spans="1:7">
      <c r="A2371" s="183" t="s">
        <v>3661</v>
      </c>
      <c r="B2371" s="182" t="s">
        <v>3660</v>
      </c>
      <c r="C2371" s="179" t="s">
        <v>108</v>
      </c>
      <c r="D2371" s="181">
        <v>11.05</v>
      </c>
      <c r="E2371" s="181">
        <v>9.31</v>
      </c>
      <c r="F2371" s="181">
        <v>20.36</v>
      </c>
      <c r="G2371" s="172">
        <v>15</v>
      </c>
    </row>
    <row r="2372" spans="1:7" ht="30">
      <c r="A2372" s="183" t="s">
        <v>3659</v>
      </c>
      <c r="B2372" s="182" t="s">
        <v>3658</v>
      </c>
      <c r="C2372" s="179" t="s">
        <v>118</v>
      </c>
      <c r="D2372" s="181"/>
      <c r="E2372" s="181">
        <v>7.96</v>
      </c>
      <c r="F2372" s="181">
        <v>7.96</v>
      </c>
      <c r="G2372" s="172">
        <v>15</v>
      </c>
    </row>
    <row r="2373" spans="1:7" ht="30">
      <c r="A2373" s="183" t="s">
        <v>3657</v>
      </c>
      <c r="B2373" s="182" t="s">
        <v>3656</v>
      </c>
      <c r="C2373" s="179" t="s">
        <v>118</v>
      </c>
      <c r="D2373" s="181"/>
      <c r="E2373" s="181">
        <v>15.92</v>
      </c>
      <c r="F2373" s="181">
        <v>15.92</v>
      </c>
      <c r="G2373" s="172">
        <v>15</v>
      </c>
    </row>
    <row r="2374" spans="1:7" ht="30">
      <c r="A2374" s="183" t="s">
        <v>3655</v>
      </c>
      <c r="B2374" s="182" t="s">
        <v>3654</v>
      </c>
      <c r="C2374" s="179"/>
      <c r="D2374" s="181"/>
      <c r="E2374" s="181"/>
      <c r="F2374" s="181"/>
    </row>
    <row r="2375" spans="1:7" ht="30">
      <c r="A2375" s="183" t="s">
        <v>3653</v>
      </c>
      <c r="B2375" s="182" t="s">
        <v>164</v>
      </c>
      <c r="C2375" s="179" t="s">
        <v>118</v>
      </c>
      <c r="D2375" s="181">
        <v>1.7</v>
      </c>
      <c r="E2375" s="181">
        <v>1.1100000000000001</v>
      </c>
      <c r="F2375" s="181">
        <v>2.81</v>
      </c>
      <c r="G2375" s="172">
        <v>15</v>
      </c>
    </row>
    <row r="2376" spans="1:7" ht="30">
      <c r="A2376" s="183" t="s">
        <v>3652</v>
      </c>
      <c r="B2376" s="182" t="s">
        <v>163</v>
      </c>
      <c r="C2376" s="179" t="s">
        <v>118</v>
      </c>
      <c r="D2376" s="181">
        <v>2.44</v>
      </c>
      <c r="E2376" s="181">
        <v>1.1100000000000001</v>
      </c>
      <c r="F2376" s="181">
        <v>3.55</v>
      </c>
      <c r="G2376" s="172">
        <v>15</v>
      </c>
    </row>
    <row r="2377" spans="1:7" ht="30">
      <c r="A2377" s="183" t="s">
        <v>3651</v>
      </c>
      <c r="B2377" s="182" t="s">
        <v>162</v>
      </c>
      <c r="C2377" s="179" t="s">
        <v>118</v>
      </c>
      <c r="D2377" s="181">
        <v>3.68</v>
      </c>
      <c r="E2377" s="181">
        <v>1.1100000000000001</v>
      </c>
      <c r="F2377" s="181">
        <v>4.79</v>
      </c>
      <c r="G2377" s="172">
        <v>15</v>
      </c>
    </row>
    <row r="2378" spans="1:7" ht="30">
      <c r="A2378" s="183" t="s">
        <v>3650</v>
      </c>
      <c r="B2378" s="182" t="s">
        <v>161</v>
      </c>
      <c r="C2378" s="179" t="s">
        <v>118</v>
      </c>
      <c r="D2378" s="181">
        <v>5.39</v>
      </c>
      <c r="E2378" s="181">
        <v>1.1100000000000001</v>
      </c>
      <c r="F2378" s="181">
        <v>6.5</v>
      </c>
      <c r="G2378" s="172">
        <v>15</v>
      </c>
    </row>
    <row r="2379" spans="1:7" ht="30">
      <c r="A2379" s="183" t="s">
        <v>3649</v>
      </c>
      <c r="B2379" s="182" t="s">
        <v>160</v>
      </c>
      <c r="C2379" s="179" t="s">
        <v>118</v>
      </c>
      <c r="D2379" s="181">
        <v>8.49</v>
      </c>
      <c r="E2379" s="181">
        <v>4.47</v>
      </c>
      <c r="F2379" s="181">
        <v>12.96</v>
      </c>
      <c r="G2379" s="172">
        <v>15</v>
      </c>
    </row>
    <row r="2380" spans="1:7" ht="30">
      <c r="A2380" s="183" t="s">
        <v>3648</v>
      </c>
      <c r="B2380" s="182" t="s">
        <v>159</v>
      </c>
      <c r="C2380" s="179" t="s">
        <v>118</v>
      </c>
      <c r="D2380" s="181">
        <v>13.04</v>
      </c>
      <c r="E2380" s="181">
        <v>5.0199999999999996</v>
      </c>
      <c r="F2380" s="181">
        <v>18.059999999999999</v>
      </c>
      <c r="G2380" s="172">
        <v>15</v>
      </c>
    </row>
    <row r="2381" spans="1:7" ht="30">
      <c r="A2381" s="183" t="s">
        <v>3647</v>
      </c>
      <c r="B2381" s="182" t="s">
        <v>158</v>
      </c>
      <c r="C2381" s="179" t="s">
        <v>118</v>
      </c>
      <c r="D2381" s="181">
        <v>19.899999999999999</v>
      </c>
      <c r="E2381" s="181">
        <v>5.58</v>
      </c>
      <c r="F2381" s="181">
        <v>25.48</v>
      </c>
      <c r="G2381" s="172">
        <v>15</v>
      </c>
    </row>
    <row r="2382" spans="1:7" ht="30">
      <c r="A2382" s="183" t="s">
        <v>3646</v>
      </c>
      <c r="B2382" s="182" t="s">
        <v>157</v>
      </c>
      <c r="C2382" s="179" t="s">
        <v>118</v>
      </c>
      <c r="D2382" s="181">
        <v>27.65</v>
      </c>
      <c r="E2382" s="181">
        <v>8.3800000000000008</v>
      </c>
      <c r="F2382" s="181">
        <v>36.03</v>
      </c>
      <c r="G2382" s="172">
        <v>15</v>
      </c>
    </row>
    <row r="2383" spans="1:7" ht="30">
      <c r="A2383" s="183" t="s">
        <v>3645</v>
      </c>
      <c r="B2383" s="182" t="s">
        <v>156</v>
      </c>
      <c r="C2383" s="179" t="s">
        <v>118</v>
      </c>
      <c r="D2383" s="181">
        <v>39.909999999999997</v>
      </c>
      <c r="E2383" s="181">
        <v>11.16</v>
      </c>
      <c r="F2383" s="181">
        <v>51.07</v>
      </c>
      <c r="G2383" s="172">
        <v>15</v>
      </c>
    </row>
    <row r="2384" spans="1:7" ht="30">
      <c r="A2384" s="183" t="s">
        <v>3644</v>
      </c>
      <c r="B2384" s="182" t="s">
        <v>155</v>
      </c>
      <c r="C2384" s="179" t="s">
        <v>118</v>
      </c>
      <c r="D2384" s="181">
        <v>55.08</v>
      </c>
      <c r="E2384" s="181">
        <v>13.96</v>
      </c>
      <c r="F2384" s="181">
        <v>69.040000000000006</v>
      </c>
      <c r="G2384" s="172">
        <v>15</v>
      </c>
    </row>
    <row r="2385" spans="1:7" ht="30">
      <c r="A2385" s="183" t="s">
        <v>3643</v>
      </c>
      <c r="B2385" s="182" t="s">
        <v>154</v>
      </c>
      <c r="C2385" s="179" t="s">
        <v>118</v>
      </c>
      <c r="D2385" s="181">
        <v>74.37</v>
      </c>
      <c r="E2385" s="181">
        <v>16.75</v>
      </c>
      <c r="F2385" s="181">
        <v>91.12</v>
      </c>
      <c r="G2385" s="172">
        <v>15</v>
      </c>
    </row>
    <row r="2386" spans="1:7" ht="30">
      <c r="A2386" s="183" t="s">
        <v>3642</v>
      </c>
      <c r="B2386" s="182" t="s">
        <v>153</v>
      </c>
      <c r="C2386" s="179" t="s">
        <v>118</v>
      </c>
      <c r="D2386" s="181">
        <v>91.99</v>
      </c>
      <c r="E2386" s="181">
        <v>19.54</v>
      </c>
      <c r="F2386" s="181">
        <v>111.53</v>
      </c>
      <c r="G2386" s="172">
        <v>15</v>
      </c>
    </row>
    <row r="2387" spans="1:7" ht="30">
      <c r="A2387" s="183" t="s">
        <v>3641</v>
      </c>
      <c r="B2387" s="182" t="s">
        <v>3640</v>
      </c>
      <c r="C2387" s="179" t="s">
        <v>118</v>
      </c>
      <c r="D2387" s="181">
        <v>114.38</v>
      </c>
      <c r="E2387" s="181">
        <v>19.54</v>
      </c>
      <c r="F2387" s="181">
        <v>133.91999999999999</v>
      </c>
      <c r="G2387" s="172">
        <v>15</v>
      </c>
    </row>
    <row r="2388" spans="1:7" ht="30">
      <c r="A2388" s="183" t="s">
        <v>3639</v>
      </c>
      <c r="B2388" s="182" t="s">
        <v>152</v>
      </c>
      <c r="C2388" s="179" t="s">
        <v>118</v>
      </c>
      <c r="D2388" s="181">
        <v>139.21</v>
      </c>
      <c r="E2388" s="181">
        <v>22.33</v>
      </c>
      <c r="F2388" s="181">
        <v>161.54</v>
      </c>
      <c r="G2388" s="172">
        <v>15</v>
      </c>
    </row>
    <row r="2389" spans="1:7" ht="30">
      <c r="A2389" s="183" t="s">
        <v>3638</v>
      </c>
      <c r="B2389" s="182" t="s">
        <v>151</v>
      </c>
      <c r="C2389" s="179" t="s">
        <v>118</v>
      </c>
      <c r="D2389" s="181">
        <v>186.14</v>
      </c>
      <c r="E2389" s="181">
        <v>25.12</v>
      </c>
      <c r="F2389" s="181">
        <v>211.26</v>
      </c>
      <c r="G2389" s="172">
        <v>15</v>
      </c>
    </row>
    <row r="2390" spans="1:7" ht="30">
      <c r="A2390" s="183" t="s">
        <v>3637</v>
      </c>
      <c r="B2390" s="182" t="s">
        <v>3636</v>
      </c>
      <c r="C2390" s="179" t="s">
        <v>118</v>
      </c>
      <c r="D2390" s="181">
        <v>5.23</v>
      </c>
      <c r="E2390" s="181">
        <v>2.23</v>
      </c>
      <c r="F2390" s="181">
        <v>7.46</v>
      </c>
      <c r="G2390" s="172">
        <v>15</v>
      </c>
    </row>
    <row r="2391" spans="1:7" ht="30">
      <c r="A2391" s="183" t="s">
        <v>3635</v>
      </c>
      <c r="B2391" s="182" t="s">
        <v>3634</v>
      </c>
      <c r="C2391" s="179" t="s">
        <v>118</v>
      </c>
      <c r="D2391" s="181">
        <v>5.24</v>
      </c>
      <c r="E2391" s="181">
        <v>1.1100000000000001</v>
      </c>
      <c r="F2391" s="181">
        <v>6.35</v>
      </c>
      <c r="G2391" s="172">
        <v>15</v>
      </c>
    </row>
    <row r="2392" spans="1:7" ht="30">
      <c r="A2392" s="183" t="s">
        <v>3633</v>
      </c>
      <c r="B2392" s="182" t="s">
        <v>3632</v>
      </c>
      <c r="C2392" s="179" t="s">
        <v>118</v>
      </c>
      <c r="D2392" s="181">
        <v>7.92</v>
      </c>
      <c r="E2392" s="181">
        <v>2.8</v>
      </c>
      <c r="F2392" s="181">
        <v>10.72</v>
      </c>
      <c r="G2392" s="172">
        <v>15</v>
      </c>
    </row>
    <row r="2393" spans="1:7" ht="30">
      <c r="A2393" s="183" t="s">
        <v>3631</v>
      </c>
      <c r="B2393" s="182" t="s">
        <v>3630</v>
      </c>
      <c r="C2393" s="179" t="s">
        <v>118</v>
      </c>
      <c r="D2393" s="181">
        <v>28.48</v>
      </c>
      <c r="E2393" s="181">
        <v>5.58</v>
      </c>
      <c r="F2393" s="181">
        <v>34.06</v>
      </c>
      <c r="G2393" s="172">
        <v>15</v>
      </c>
    </row>
    <row r="2394" spans="1:7" ht="30">
      <c r="A2394" s="183" t="s">
        <v>3629</v>
      </c>
      <c r="B2394" s="182" t="s">
        <v>3628</v>
      </c>
      <c r="C2394" s="179" t="s">
        <v>118</v>
      </c>
      <c r="D2394" s="181">
        <v>72.099999999999994</v>
      </c>
      <c r="E2394" s="181">
        <v>16.75</v>
      </c>
      <c r="F2394" s="181">
        <v>88.85</v>
      </c>
      <c r="G2394" s="172">
        <v>15</v>
      </c>
    </row>
    <row r="2395" spans="1:7" ht="30">
      <c r="A2395" s="183" t="s">
        <v>3627</v>
      </c>
      <c r="B2395" s="182" t="s">
        <v>3626</v>
      </c>
      <c r="C2395" s="179" t="s">
        <v>118</v>
      </c>
      <c r="D2395" s="181">
        <v>101.89</v>
      </c>
      <c r="E2395" s="181">
        <v>22.33</v>
      </c>
      <c r="F2395" s="181">
        <v>124.22</v>
      </c>
      <c r="G2395" s="172">
        <v>15</v>
      </c>
    </row>
    <row r="2396" spans="1:7" ht="30">
      <c r="A2396" s="183" t="s">
        <v>3625</v>
      </c>
      <c r="B2396" s="182" t="s">
        <v>3624</v>
      </c>
      <c r="C2396" s="179" t="s">
        <v>118</v>
      </c>
      <c r="D2396" s="181">
        <v>38.700000000000003</v>
      </c>
      <c r="E2396" s="181">
        <v>7.26</v>
      </c>
      <c r="F2396" s="181">
        <v>45.96</v>
      </c>
      <c r="G2396" s="172">
        <v>15</v>
      </c>
    </row>
    <row r="2397" spans="1:7">
      <c r="A2397" s="183" t="s">
        <v>3623</v>
      </c>
      <c r="B2397" s="182" t="s">
        <v>3622</v>
      </c>
      <c r="C2397" s="179"/>
      <c r="D2397" s="181"/>
      <c r="E2397" s="181"/>
      <c r="F2397" s="181"/>
    </row>
    <row r="2398" spans="1:7" ht="30">
      <c r="A2398" s="183" t="s">
        <v>3621</v>
      </c>
      <c r="B2398" s="182" t="s">
        <v>3620</v>
      </c>
      <c r="C2398" s="179" t="s">
        <v>118</v>
      </c>
      <c r="D2398" s="181">
        <v>5.74</v>
      </c>
      <c r="E2398" s="181">
        <v>6.7</v>
      </c>
      <c r="F2398" s="181">
        <v>12.44</v>
      </c>
      <c r="G2398" s="172">
        <v>15</v>
      </c>
    </row>
    <row r="2399" spans="1:7" ht="30">
      <c r="A2399" s="183" t="s">
        <v>3619</v>
      </c>
      <c r="B2399" s="182" t="s">
        <v>3618</v>
      </c>
      <c r="C2399" s="179" t="s">
        <v>118</v>
      </c>
      <c r="D2399" s="181">
        <v>9.57</v>
      </c>
      <c r="E2399" s="181">
        <v>8.3800000000000008</v>
      </c>
      <c r="F2399" s="181">
        <v>17.95</v>
      </c>
      <c r="G2399" s="172">
        <v>15</v>
      </c>
    </row>
    <row r="2400" spans="1:7" ht="30">
      <c r="A2400" s="183" t="s">
        <v>3617</v>
      </c>
      <c r="B2400" s="182" t="s">
        <v>3616</v>
      </c>
      <c r="C2400" s="179" t="s">
        <v>118</v>
      </c>
      <c r="D2400" s="181">
        <v>14.69</v>
      </c>
      <c r="E2400" s="181">
        <v>10.050000000000001</v>
      </c>
      <c r="F2400" s="181">
        <v>24.74</v>
      </c>
      <c r="G2400" s="172">
        <v>15</v>
      </c>
    </row>
    <row r="2401" spans="1:7" ht="30">
      <c r="A2401" s="183" t="s">
        <v>3615</v>
      </c>
      <c r="B2401" s="182" t="s">
        <v>3614</v>
      </c>
      <c r="C2401" s="179" t="s">
        <v>118</v>
      </c>
      <c r="D2401" s="181">
        <v>21.51</v>
      </c>
      <c r="E2401" s="181">
        <v>11.73</v>
      </c>
      <c r="F2401" s="181">
        <v>33.24</v>
      </c>
      <c r="G2401" s="172">
        <v>15</v>
      </c>
    </row>
    <row r="2402" spans="1:7" ht="30">
      <c r="A2402" s="183" t="s">
        <v>3613</v>
      </c>
      <c r="B2402" s="182" t="s">
        <v>3612</v>
      </c>
      <c r="C2402" s="179" t="s">
        <v>118</v>
      </c>
      <c r="D2402" s="181">
        <v>18.88</v>
      </c>
      <c r="E2402" s="181">
        <v>6.7</v>
      </c>
      <c r="F2402" s="181">
        <v>25.58</v>
      </c>
      <c r="G2402" s="172">
        <v>15</v>
      </c>
    </row>
    <row r="2403" spans="1:7" ht="30">
      <c r="A2403" s="183" t="s">
        <v>3611</v>
      </c>
      <c r="B2403" s="182" t="s">
        <v>3610</v>
      </c>
      <c r="C2403" s="179" t="s">
        <v>118</v>
      </c>
      <c r="D2403" s="181">
        <v>30.23</v>
      </c>
      <c r="E2403" s="181">
        <v>15.63</v>
      </c>
      <c r="F2403" s="181">
        <v>45.86</v>
      </c>
      <c r="G2403" s="172">
        <v>15</v>
      </c>
    </row>
    <row r="2404" spans="1:7" ht="30">
      <c r="A2404" s="183" t="s">
        <v>3609</v>
      </c>
      <c r="B2404" s="182" t="s">
        <v>3608</v>
      </c>
      <c r="C2404" s="179"/>
      <c r="D2404" s="181"/>
      <c r="E2404" s="181"/>
      <c r="F2404" s="181"/>
    </row>
    <row r="2405" spans="1:7" ht="30">
      <c r="A2405" s="183" t="s">
        <v>3607</v>
      </c>
      <c r="B2405" s="182" t="s">
        <v>3606</v>
      </c>
      <c r="C2405" s="179" t="s">
        <v>118</v>
      </c>
      <c r="D2405" s="181">
        <v>98.85</v>
      </c>
      <c r="E2405" s="181">
        <v>1.67</v>
      </c>
      <c r="F2405" s="181">
        <v>100.52</v>
      </c>
      <c r="G2405" s="172">
        <v>15</v>
      </c>
    </row>
    <row r="2406" spans="1:7" ht="30">
      <c r="A2406" s="183" t="s">
        <v>3605</v>
      </c>
      <c r="B2406" s="182" t="s">
        <v>3604</v>
      </c>
      <c r="C2406" s="179" t="s">
        <v>118</v>
      </c>
      <c r="D2406" s="181">
        <v>112.73</v>
      </c>
      <c r="E2406" s="181">
        <v>1.67</v>
      </c>
      <c r="F2406" s="181">
        <v>114.4</v>
      </c>
      <c r="G2406" s="172">
        <v>15</v>
      </c>
    </row>
    <row r="2407" spans="1:7" ht="30">
      <c r="A2407" s="183" t="s">
        <v>3603</v>
      </c>
      <c r="B2407" s="182" t="s">
        <v>3602</v>
      </c>
      <c r="C2407" s="179"/>
      <c r="D2407" s="181"/>
      <c r="E2407" s="181"/>
      <c r="F2407" s="181"/>
    </row>
    <row r="2408" spans="1:7" ht="30">
      <c r="A2408" s="183" t="s">
        <v>3601</v>
      </c>
      <c r="B2408" s="182" t="s">
        <v>3600</v>
      </c>
      <c r="C2408" s="179" t="s">
        <v>118</v>
      </c>
      <c r="D2408" s="181">
        <v>2.0099999999999998</v>
      </c>
      <c r="E2408" s="181">
        <v>2.23</v>
      </c>
      <c r="F2408" s="181">
        <v>4.24</v>
      </c>
      <c r="G2408" s="172">
        <v>15</v>
      </c>
    </row>
    <row r="2409" spans="1:7" ht="30">
      <c r="A2409" s="183" t="s">
        <v>3599</v>
      </c>
      <c r="B2409" s="182" t="s">
        <v>3598</v>
      </c>
      <c r="C2409" s="179" t="s">
        <v>118</v>
      </c>
      <c r="D2409" s="181">
        <v>3.1</v>
      </c>
      <c r="E2409" s="181">
        <v>2.8</v>
      </c>
      <c r="F2409" s="181">
        <v>5.9</v>
      </c>
      <c r="G2409" s="172">
        <v>15</v>
      </c>
    </row>
    <row r="2410" spans="1:7" ht="30">
      <c r="A2410" s="183" t="s">
        <v>3597</v>
      </c>
      <c r="B2410" s="182" t="s">
        <v>3596</v>
      </c>
      <c r="C2410" s="179" t="s">
        <v>118</v>
      </c>
      <c r="D2410" s="181">
        <v>4.5199999999999996</v>
      </c>
      <c r="E2410" s="181">
        <v>3.35</v>
      </c>
      <c r="F2410" s="181">
        <v>7.87</v>
      </c>
      <c r="G2410" s="172">
        <v>15</v>
      </c>
    </row>
    <row r="2411" spans="1:7" ht="30">
      <c r="A2411" s="183" t="s">
        <v>3595</v>
      </c>
      <c r="B2411" s="182" t="s">
        <v>3594</v>
      </c>
      <c r="C2411" s="179" t="s">
        <v>118</v>
      </c>
      <c r="D2411" s="181">
        <v>6.44</v>
      </c>
      <c r="E2411" s="181">
        <v>3.91</v>
      </c>
      <c r="F2411" s="181">
        <v>10.35</v>
      </c>
      <c r="G2411" s="172">
        <v>15</v>
      </c>
    </row>
    <row r="2412" spans="1:7" ht="30">
      <c r="A2412" s="183" t="s">
        <v>3593</v>
      </c>
      <c r="B2412" s="182" t="s">
        <v>3592</v>
      </c>
      <c r="C2412" s="179" t="s">
        <v>118</v>
      </c>
      <c r="D2412" s="181">
        <v>10.19</v>
      </c>
      <c r="E2412" s="181">
        <v>4.47</v>
      </c>
      <c r="F2412" s="181">
        <v>14.66</v>
      </c>
      <c r="G2412" s="172">
        <v>15</v>
      </c>
    </row>
    <row r="2413" spans="1:7" ht="30">
      <c r="A2413" s="183" t="s">
        <v>3591</v>
      </c>
      <c r="B2413" s="182" t="s">
        <v>3590</v>
      </c>
      <c r="C2413" s="179" t="s">
        <v>118</v>
      </c>
      <c r="D2413" s="181">
        <v>15.63</v>
      </c>
      <c r="E2413" s="181">
        <v>5.0199999999999996</v>
      </c>
      <c r="F2413" s="181">
        <v>20.65</v>
      </c>
      <c r="G2413" s="172">
        <v>15</v>
      </c>
    </row>
    <row r="2414" spans="1:7" ht="30">
      <c r="A2414" s="183" t="s">
        <v>3589</v>
      </c>
      <c r="B2414" s="182" t="s">
        <v>3588</v>
      </c>
      <c r="C2414" s="179" t="s">
        <v>118</v>
      </c>
      <c r="D2414" s="181">
        <v>24.08</v>
      </c>
      <c r="E2414" s="181">
        <v>5.58</v>
      </c>
      <c r="F2414" s="181">
        <v>29.66</v>
      </c>
      <c r="G2414" s="172">
        <v>15</v>
      </c>
    </row>
    <row r="2415" spans="1:7" ht="30">
      <c r="A2415" s="183" t="s">
        <v>3587</v>
      </c>
      <c r="B2415" s="182" t="s">
        <v>3586</v>
      </c>
      <c r="C2415" s="179" t="s">
        <v>118</v>
      </c>
      <c r="D2415" s="181">
        <v>32.96</v>
      </c>
      <c r="E2415" s="181">
        <v>8.3800000000000008</v>
      </c>
      <c r="F2415" s="181">
        <v>41.34</v>
      </c>
      <c r="G2415" s="172">
        <v>15</v>
      </c>
    </row>
    <row r="2416" spans="1:7" ht="30">
      <c r="A2416" s="183" t="s">
        <v>3585</v>
      </c>
      <c r="B2416" s="182" t="s">
        <v>3584</v>
      </c>
      <c r="C2416" s="179" t="s">
        <v>118</v>
      </c>
      <c r="D2416" s="181">
        <v>46.92</v>
      </c>
      <c r="E2416" s="181">
        <v>11.16</v>
      </c>
      <c r="F2416" s="181">
        <v>58.08</v>
      </c>
      <c r="G2416" s="172">
        <v>15</v>
      </c>
    </row>
    <row r="2417" spans="1:7" ht="30">
      <c r="A2417" s="183" t="s">
        <v>3583</v>
      </c>
      <c r="B2417" s="182" t="s">
        <v>3582</v>
      </c>
      <c r="C2417" s="179" t="s">
        <v>118</v>
      </c>
      <c r="D2417" s="181">
        <v>65.17</v>
      </c>
      <c r="E2417" s="181">
        <v>13.96</v>
      </c>
      <c r="F2417" s="181">
        <v>79.13</v>
      </c>
      <c r="G2417" s="172">
        <v>15</v>
      </c>
    </row>
    <row r="2418" spans="1:7" ht="30">
      <c r="A2418" s="183" t="s">
        <v>3581</v>
      </c>
      <c r="B2418" s="182" t="s">
        <v>3580</v>
      </c>
      <c r="C2418" s="179" t="s">
        <v>118</v>
      </c>
      <c r="D2418" s="181">
        <v>87.61</v>
      </c>
      <c r="E2418" s="181">
        <v>16.75</v>
      </c>
      <c r="F2418" s="181">
        <v>104.36</v>
      </c>
      <c r="G2418" s="172">
        <v>15</v>
      </c>
    </row>
    <row r="2419" spans="1:7" ht="30">
      <c r="A2419" s="183" t="s">
        <v>3579</v>
      </c>
      <c r="B2419" s="182" t="s">
        <v>3578</v>
      </c>
      <c r="C2419" s="179" t="s">
        <v>118</v>
      </c>
      <c r="D2419" s="181">
        <v>111.28</v>
      </c>
      <c r="E2419" s="181">
        <v>19.54</v>
      </c>
      <c r="F2419" s="181">
        <v>130.82</v>
      </c>
      <c r="G2419" s="172">
        <v>15</v>
      </c>
    </row>
    <row r="2420" spans="1:7" ht="30">
      <c r="A2420" s="183" t="s">
        <v>3577</v>
      </c>
      <c r="B2420" s="182" t="s">
        <v>3576</v>
      </c>
      <c r="C2420" s="179" t="s">
        <v>118</v>
      </c>
      <c r="D2420" s="181">
        <v>138.04</v>
      </c>
      <c r="E2420" s="181">
        <v>22.33</v>
      </c>
      <c r="F2420" s="181">
        <v>160.37</v>
      </c>
      <c r="G2420" s="172">
        <v>15</v>
      </c>
    </row>
    <row r="2421" spans="1:7" ht="30">
      <c r="A2421" s="183" t="s">
        <v>3575</v>
      </c>
      <c r="B2421" s="182" t="s">
        <v>3574</v>
      </c>
      <c r="C2421" s="179" t="s">
        <v>118</v>
      </c>
      <c r="D2421" s="181">
        <v>166.54</v>
      </c>
      <c r="E2421" s="181">
        <v>25.12</v>
      </c>
      <c r="F2421" s="181">
        <v>191.66</v>
      </c>
      <c r="G2421" s="172">
        <v>15</v>
      </c>
    </row>
    <row r="2422" spans="1:7" ht="30">
      <c r="A2422" s="183" t="s">
        <v>3573</v>
      </c>
      <c r="B2422" s="182" t="s">
        <v>3572</v>
      </c>
      <c r="C2422" s="179" t="s">
        <v>118</v>
      </c>
      <c r="D2422" s="181">
        <v>219.13</v>
      </c>
      <c r="E2422" s="181">
        <v>27.92</v>
      </c>
      <c r="F2422" s="181">
        <v>247.05</v>
      </c>
      <c r="G2422" s="172">
        <v>15</v>
      </c>
    </row>
    <row r="2423" spans="1:7">
      <c r="A2423" s="183" t="s">
        <v>3571</v>
      </c>
      <c r="B2423" s="182" t="s">
        <v>3570</v>
      </c>
      <c r="C2423" s="179"/>
      <c r="D2423" s="181"/>
      <c r="E2423" s="181"/>
      <c r="F2423" s="181"/>
    </row>
    <row r="2424" spans="1:7" ht="30">
      <c r="A2424" s="183" t="s">
        <v>3569</v>
      </c>
      <c r="B2424" s="182" t="s">
        <v>3568</v>
      </c>
      <c r="C2424" s="179" t="s">
        <v>118</v>
      </c>
      <c r="D2424" s="181">
        <v>8.9700000000000006</v>
      </c>
      <c r="E2424" s="181">
        <v>2.8</v>
      </c>
      <c r="F2424" s="181">
        <v>11.77</v>
      </c>
      <c r="G2424" s="172">
        <v>15</v>
      </c>
    </row>
    <row r="2425" spans="1:7" ht="30">
      <c r="A2425" s="183" t="s">
        <v>3567</v>
      </c>
      <c r="B2425" s="182" t="s">
        <v>3566</v>
      </c>
      <c r="C2425" s="179" t="s">
        <v>118</v>
      </c>
      <c r="D2425" s="181">
        <v>13.61</v>
      </c>
      <c r="E2425" s="181">
        <v>5.58</v>
      </c>
      <c r="F2425" s="181">
        <v>19.190000000000001</v>
      </c>
      <c r="G2425" s="172">
        <v>15</v>
      </c>
    </row>
    <row r="2426" spans="1:7" ht="30">
      <c r="A2426" s="183" t="s">
        <v>3565</v>
      </c>
      <c r="B2426" s="182" t="s">
        <v>3564</v>
      </c>
      <c r="C2426" s="179" t="s">
        <v>118</v>
      </c>
      <c r="D2426" s="181">
        <v>17.600000000000001</v>
      </c>
      <c r="E2426" s="181">
        <v>5.58</v>
      </c>
      <c r="F2426" s="181">
        <v>23.18</v>
      </c>
      <c r="G2426" s="172">
        <v>15</v>
      </c>
    </row>
    <row r="2427" spans="1:7">
      <c r="A2427" s="183" t="s">
        <v>3563</v>
      </c>
      <c r="B2427" s="182" t="s">
        <v>3562</v>
      </c>
      <c r="C2427" s="179"/>
      <c r="D2427" s="181"/>
      <c r="E2427" s="181"/>
      <c r="F2427" s="181"/>
    </row>
    <row r="2428" spans="1:7" ht="30">
      <c r="A2428" s="183" t="s">
        <v>3561</v>
      </c>
      <c r="B2428" s="182" t="s">
        <v>3560</v>
      </c>
      <c r="C2428" s="179" t="s">
        <v>118</v>
      </c>
      <c r="D2428" s="181">
        <v>4.9400000000000004</v>
      </c>
      <c r="E2428" s="181">
        <v>13.96</v>
      </c>
      <c r="F2428" s="181">
        <v>18.899999999999999</v>
      </c>
      <c r="G2428" s="172">
        <v>15</v>
      </c>
    </row>
    <row r="2429" spans="1:7" ht="30">
      <c r="A2429" s="183" t="s">
        <v>3559</v>
      </c>
      <c r="B2429" s="182" t="s">
        <v>3558</v>
      </c>
      <c r="C2429" s="179"/>
      <c r="D2429" s="181"/>
      <c r="E2429" s="181"/>
      <c r="F2429" s="181"/>
    </row>
    <row r="2430" spans="1:7">
      <c r="A2430" s="183" t="s">
        <v>3557</v>
      </c>
      <c r="B2430" s="182" t="s">
        <v>3556</v>
      </c>
      <c r="C2430" s="179"/>
      <c r="D2430" s="181"/>
      <c r="E2430" s="181"/>
      <c r="F2430" s="181"/>
    </row>
    <row r="2431" spans="1:7">
      <c r="A2431" s="183" t="s">
        <v>3555</v>
      </c>
      <c r="B2431" s="182" t="s">
        <v>3554</v>
      </c>
      <c r="C2431" s="179" t="s">
        <v>108</v>
      </c>
      <c r="D2431" s="181">
        <v>1.96</v>
      </c>
      <c r="E2431" s="181">
        <v>13.96</v>
      </c>
      <c r="F2431" s="181">
        <v>15.92</v>
      </c>
      <c r="G2431" s="172">
        <v>15</v>
      </c>
    </row>
    <row r="2432" spans="1:7">
      <c r="A2432" s="183" t="s">
        <v>3553</v>
      </c>
      <c r="B2432" s="182" t="s">
        <v>3552</v>
      </c>
      <c r="C2432" s="179" t="s">
        <v>108</v>
      </c>
      <c r="D2432" s="181">
        <v>3.32</v>
      </c>
      <c r="E2432" s="181">
        <v>13.96</v>
      </c>
      <c r="F2432" s="181">
        <v>17.28</v>
      </c>
      <c r="G2432" s="172">
        <v>15</v>
      </c>
    </row>
    <row r="2433" spans="1:7">
      <c r="A2433" s="183" t="s">
        <v>3551</v>
      </c>
      <c r="B2433" s="182" t="s">
        <v>3550</v>
      </c>
      <c r="C2433" s="179" t="s">
        <v>108</v>
      </c>
      <c r="D2433" s="181">
        <v>2.84</v>
      </c>
      <c r="E2433" s="181">
        <v>16.75</v>
      </c>
      <c r="F2433" s="181">
        <v>19.59</v>
      </c>
      <c r="G2433" s="172">
        <v>15</v>
      </c>
    </row>
    <row r="2434" spans="1:7">
      <c r="A2434" s="183" t="s">
        <v>3549</v>
      </c>
      <c r="B2434" s="182" t="s">
        <v>3548</v>
      </c>
      <c r="C2434" s="179" t="s">
        <v>108</v>
      </c>
      <c r="D2434" s="181">
        <v>2</v>
      </c>
      <c r="E2434" s="181">
        <v>13.96</v>
      </c>
      <c r="F2434" s="181">
        <v>15.96</v>
      </c>
      <c r="G2434" s="172">
        <v>15</v>
      </c>
    </row>
    <row r="2435" spans="1:7">
      <c r="A2435" s="183" t="s">
        <v>3547</v>
      </c>
      <c r="B2435" s="182" t="s">
        <v>3546</v>
      </c>
      <c r="C2435" s="179"/>
      <c r="D2435" s="181"/>
      <c r="E2435" s="181"/>
      <c r="F2435" s="181"/>
    </row>
    <row r="2436" spans="1:7">
      <c r="A2436" s="183" t="s">
        <v>3545</v>
      </c>
      <c r="B2436" s="182" t="s">
        <v>3544</v>
      </c>
      <c r="C2436" s="179" t="s">
        <v>108</v>
      </c>
      <c r="D2436" s="181">
        <v>42.55</v>
      </c>
      <c r="E2436" s="181">
        <v>44.67</v>
      </c>
      <c r="F2436" s="181">
        <v>87.22</v>
      </c>
      <c r="G2436" s="172">
        <v>15</v>
      </c>
    </row>
    <row r="2437" spans="1:7" ht="30">
      <c r="A2437" s="183" t="s">
        <v>3543</v>
      </c>
      <c r="B2437" s="182" t="s">
        <v>3542</v>
      </c>
      <c r="C2437" s="179" t="s">
        <v>108</v>
      </c>
      <c r="D2437" s="181">
        <v>15.91</v>
      </c>
      <c r="E2437" s="181">
        <v>16.75</v>
      </c>
      <c r="F2437" s="181">
        <v>32.659999999999997</v>
      </c>
      <c r="G2437" s="172">
        <v>15</v>
      </c>
    </row>
    <row r="2438" spans="1:7" ht="30">
      <c r="A2438" s="183" t="s">
        <v>3541</v>
      </c>
      <c r="B2438" s="182" t="s">
        <v>3540</v>
      </c>
      <c r="C2438" s="179" t="s">
        <v>108</v>
      </c>
      <c r="D2438" s="181">
        <v>18.239999999999998</v>
      </c>
      <c r="E2438" s="181">
        <v>16.75</v>
      </c>
      <c r="F2438" s="181">
        <v>34.99</v>
      </c>
      <c r="G2438" s="172">
        <v>15</v>
      </c>
    </row>
    <row r="2439" spans="1:7" ht="30">
      <c r="A2439" s="183" t="s">
        <v>3539</v>
      </c>
      <c r="B2439" s="182" t="s">
        <v>3538</v>
      </c>
      <c r="C2439" s="179" t="s">
        <v>108</v>
      </c>
      <c r="D2439" s="181">
        <v>29.82</v>
      </c>
      <c r="E2439" s="181">
        <v>16.75</v>
      </c>
      <c r="F2439" s="181">
        <v>46.57</v>
      </c>
      <c r="G2439" s="172">
        <v>15</v>
      </c>
    </row>
    <row r="2440" spans="1:7" ht="30">
      <c r="A2440" s="183" t="s">
        <v>3537</v>
      </c>
      <c r="B2440" s="182" t="s">
        <v>3536</v>
      </c>
      <c r="C2440" s="179" t="s">
        <v>108</v>
      </c>
      <c r="D2440" s="181">
        <v>56.87</v>
      </c>
      <c r="E2440" s="181">
        <v>22.33</v>
      </c>
      <c r="F2440" s="181">
        <v>79.2</v>
      </c>
      <c r="G2440" s="172">
        <v>15</v>
      </c>
    </row>
    <row r="2441" spans="1:7" ht="30">
      <c r="A2441" s="183" t="s">
        <v>3535</v>
      </c>
      <c r="B2441" s="182" t="s">
        <v>3534</v>
      </c>
      <c r="C2441" s="179" t="s">
        <v>108</v>
      </c>
      <c r="D2441" s="181">
        <v>135.58000000000001</v>
      </c>
      <c r="E2441" s="181">
        <v>22.33</v>
      </c>
      <c r="F2441" s="181">
        <v>157.91</v>
      </c>
      <c r="G2441" s="172">
        <v>15</v>
      </c>
    </row>
    <row r="2442" spans="1:7" ht="30">
      <c r="A2442" s="183" t="s">
        <v>3533</v>
      </c>
      <c r="B2442" s="182" t="s">
        <v>3532</v>
      </c>
      <c r="C2442" s="179" t="s">
        <v>108</v>
      </c>
      <c r="D2442" s="181">
        <v>181.4</v>
      </c>
      <c r="E2442" s="181">
        <v>27.92</v>
      </c>
      <c r="F2442" s="181">
        <v>209.32</v>
      </c>
      <c r="G2442" s="172">
        <v>15</v>
      </c>
    </row>
    <row r="2443" spans="1:7" ht="30">
      <c r="A2443" s="183" t="s">
        <v>3531</v>
      </c>
      <c r="B2443" s="182" t="s">
        <v>3530</v>
      </c>
      <c r="C2443" s="179" t="s">
        <v>108</v>
      </c>
      <c r="D2443" s="181">
        <v>168.27</v>
      </c>
      <c r="E2443" s="181">
        <v>16.75</v>
      </c>
      <c r="F2443" s="181">
        <v>185.02</v>
      </c>
      <c r="G2443" s="172">
        <v>15</v>
      </c>
    </row>
    <row r="2444" spans="1:7" ht="30">
      <c r="A2444" s="183" t="s">
        <v>3529</v>
      </c>
      <c r="B2444" s="182" t="s">
        <v>3528</v>
      </c>
      <c r="C2444" s="179" t="s">
        <v>108</v>
      </c>
      <c r="D2444" s="181">
        <v>562.73</v>
      </c>
      <c r="E2444" s="181">
        <v>16.75</v>
      </c>
      <c r="F2444" s="181">
        <v>579.48</v>
      </c>
      <c r="G2444" s="172">
        <v>15</v>
      </c>
    </row>
    <row r="2445" spans="1:7" ht="30">
      <c r="A2445" s="183" t="s">
        <v>3527</v>
      </c>
      <c r="B2445" s="182" t="s">
        <v>3526</v>
      </c>
      <c r="C2445" s="179" t="s">
        <v>108</v>
      </c>
      <c r="D2445" s="181">
        <v>820.75</v>
      </c>
      <c r="E2445" s="181">
        <v>16.75</v>
      </c>
      <c r="F2445" s="181">
        <v>837.5</v>
      </c>
      <c r="G2445" s="172">
        <v>15</v>
      </c>
    </row>
    <row r="2446" spans="1:7" ht="30">
      <c r="A2446" s="183" t="s">
        <v>3525</v>
      </c>
      <c r="B2446" s="182" t="s">
        <v>3524</v>
      </c>
      <c r="C2446" s="179" t="s">
        <v>108</v>
      </c>
      <c r="D2446" s="181">
        <v>1767.42</v>
      </c>
      <c r="E2446" s="181">
        <v>22.33</v>
      </c>
      <c r="F2446" s="181">
        <v>1789.75</v>
      </c>
      <c r="G2446" s="172">
        <v>15</v>
      </c>
    </row>
    <row r="2447" spans="1:7" ht="30">
      <c r="A2447" s="183" t="s">
        <v>3523</v>
      </c>
      <c r="B2447" s="182" t="s">
        <v>3522</v>
      </c>
      <c r="C2447" s="179" t="s">
        <v>108</v>
      </c>
      <c r="D2447" s="181">
        <v>24.76</v>
      </c>
      <c r="E2447" s="181">
        <v>16.75</v>
      </c>
      <c r="F2447" s="181">
        <v>41.51</v>
      </c>
      <c r="G2447" s="172">
        <v>15</v>
      </c>
    </row>
    <row r="2448" spans="1:7" ht="30">
      <c r="A2448" s="183" t="s">
        <v>3521</v>
      </c>
      <c r="B2448" s="182" t="s">
        <v>3520</v>
      </c>
      <c r="C2448" s="179" t="s">
        <v>108</v>
      </c>
      <c r="D2448" s="181">
        <v>78.27</v>
      </c>
      <c r="E2448" s="181">
        <v>16.75</v>
      </c>
      <c r="F2448" s="181">
        <v>95.02</v>
      </c>
      <c r="G2448" s="172">
        <v>15</v>
      </c>
    </row>
    <row r="2449" spans="1:7" ht="30">
      <c r="A2449" s="183" t="s">
        <v>3519</v>
      </c>
      <c r="B2449" s="182" t="s">
        <v>3518</v>
      </c>
      <c r="C2449" s="179" t="s">
        <v>108</v>
      </c>
      <c r="D2449" s="181">
        <v>205.79</v>
      </c>
      <c r="E2449" s="181">
        <v>22.33</v>
      </c>
      <c r="F2449" s="181">
        <v>228.12</v>
      </c>
      <c r="G2449" s="172">
        <v>15</v>
      </c>
    </row>
    <row r="2450" spans="1:7">
      <c r="A2450" s="183" t="s">
        <v>3517</v>
      </c>
      <c r="B2450" s="182" t="s">
        <v>3516</v>
      </c>
      <c r="C2450" s="179"/>
      <c r="D2450" s="181"/>
      <c r="E2450" s="181"/>
      <c r="F2450" s="181"/>
    </row>
    <row r="2451" spans="1:7">
      <c r="A2451" s="183" t="s">
        <v>3515</v>
      </c>
      <c r="B2451" s="182" t="s">
        <v>3514</v>
      </c>
      <c r="C2451" s="179" t="s">
        <v>117</v>
      </c>
      <c r="D2451" s="181">
        <v>26.4</v>
      </c>
      <c r="E2451" s="181">
        <v>16.75</v>
      </c>
      <c r="F2451" s="181">
        <v>43.15</v>
      </c>
      <c r="G2451" s="172">
        <v>15</v>
      </c>
    </row>
    <row r="2452" spans="1:7">
      <c r="A2452" s="183" t="s">
        <v>3513</v>
      </c>
      <c r="B2452" s="182" t="s">
        <v>3512</v>
      </c>
      <c r="C2452" s="179" t="s">
        <v>108</v>
      </c>
      <c r="D2452" s="181">
        <v>29.33</v>
      </c>
      <c r="E2452" s="181">
        <v>16.75</v>
      </c>
      <c r="F2452" s="181">
        <v>46.08</v>
      </c>
      <c r="G2452" s="172">
        <v>15</v>
      </c>
    </row>
    <row r="2453" spans="1:7">
      <c r="A2453" s="183" t="s">
        <v>3511</v>
      </c>
      <c r="B2453" s="182" t="s">
        <v>3510</v>
      </c>
      <c r="C2453" s="179" t="s">
        <v>108</v>
      </c>
      <c r="D2453" s="181">
        <v>67.400000000000006</v>
      </c>
      <c r="E2453" s="181">
        <v>16.75</v>
      </c>
      <c r="F2453" s="181">
        <v>84.15</v>
      </c>
      <c r="G2453" s="172">
        <v>15</v>
      </c>
    </row>
    <row r="2454" spans="1:7">
      <c r="A2454" s="183" t="s">
        <v>3509</v>
      </c>
      <c r="B2454" s="182" t="s">
        <v>3508</v>
      </c>
      <c r="C2454" s="179" t="s">
        <v>117</v>
      </c>
      <c r="D2454" s="181">
        <v>272.77999999999997</v>
      </c>
      <c r="E2454" s="181">
        <v>16.75</v>
      </c>
      <c r="F2454" s="181">
        <v>289.52999999999997</v>
      </c>
      <c r="G2454" s="172">
        <v>15</v>
      </c>
    </row>
    <row r="2455" spans="1:7">
      <c r="A2455" s="183" t="s">
        <v>3507</v>
      </c>
      <c r="B2455" s="182" t="s">
        <v>3506</v>
      </c>
      <c r="C2455" s="179" t="s">
        <v>117</v>
      </c>
      <c r="D2455" s="181">
        <v>277.63</v>
      </c>
      <c r="E2455" s="181">
        <v>16.75</v>
      </c>
      <c r="F2455" s="181">
        <v>294.38</v>
      </c>
      <c r="G2455" s="172">
        <v>15</v>
      </c>
    </row>
    <row r="2456" spans="1:7" ht="30">
      <c r="A2456" s="183" t="s">
        <v>3505</v>
      </c>
      <c r="B2456" s="182" t="s">
        <v>3504</v>
      </c>
      <c r="C2456" s="179" t="s">
        <v>117</v>
      </c>
      <c r="D2456" s="181">
        <v>19.98</v>
      </c>
      <c r="E2456" s="181">
        <v>16.75</v>
      </c>
      <c r="F2456" s="181">
        <v>36.729999999999997</v>
      </c>
      <c r="G2456" s="172">
        <v>15</v>
      </c>
    </row>
    <row r="2457" spans="1:7">
      <c r="A2457" s="183" t="s">
        <v>3503</v>
      </c>
      <c r="B2457" s="182" t="s">
        <v>3502</v>
      </c>
      <c r="C2457" s="179" t="s">
        <v>117</v>
      </c>
      <c r="D2457" s="181">
        <v>333.38</v>
      </c>
      <c r="E2457" s="181">
        <v>16.75</v>
      </c>
      <c r="F2457" s="181">
        <v>350.13</v>
      </c>
      <c r="G2457" s="172">
        <v>15</v>
      </c>
    </row>
    <row r="2458" spans="1:7" ht="30">
      <c r="A2458" s="183" t="s">
        <v>3501</v>
      </c>
      <c r="B2458" s="182" t="s">
        <v>3500</v>
      </c>
      <c r="C2458" s="179" t="s">
        <v>108</v>
      </c>
      <c r="D2458" s="181">
        <v>23.17</v>
      </c>
      <c r="E2458" s="181">
        <v>16.75</v>
      </c>
      <c r="F2458" s="181">
        <v>39.92</v>
      </c>
      <c r="G2458" s="172">
        <v>15</v>
      </c>
    </row>
    <row r="2459" spans="1:7">
      <c r="A2459" s="183" t="s">
        <v>3499</v>
      </c>
      <c r="B2459" s="182" t="s">
        <v>3498</v>
      </c>
      <c r="C2459" s="179" t="s">
        <v>117</v>
      </c>
      <c r="D2459" s="181">
        <v>12.84</v>
      </c>
      <c r="E2459" s="181">
        <v>16.75</v>
      </c>
      <c r="F2459" s="181">
        <v>29.59</v>
      </c>
      <c r="G2459" s="172">
        <v>15</v>
      </c>
    </row>
    <row r="2460" spans="1:7">
      <c r="A2460" s="183" t="s">
        <v>3497</v>
      </c>
      <c r="B2460" s="182" t="s">
        <v>3496</v>
      </c>
      <c r="C2460" s="179" t="s">
        <v>117</v>
      </c>
      <c r="D2460" s="181">
        <v>13.92</v>
      </c>
      <c r="E2460" s="181">
        <v>16.75</v>
      </c>
      <c r="F2460" s="181">
        <v>30.67</v>
      </c>
      <c r="G2460" s="172">
        <v>15</v>
      </c>
    </row>
    <row r="2461" spans="1:7">
      <c r="A2461" s="183" t="s">
        <v>3495</v>
      </c>
      <c r="B2461" s="182" t="s">
        <v>3494</v>
      </c>
      <c r="C2461" s="179" t="s">
        <v>117</v>
      </c>
      <c r="D2461" s="181">
        <v>32.770000000000003</v>
      </c>
      <c r="E2461" s="181">
        <v>16.75</v>
      </c>
      <c r="F2461" s="181">
        <v>49.52</v>
      </c>
      <c r="G2461" s="172">
        <v>15</v>
      </c>
    </row>
    <row r="2462" spans="1:7" ht="30">
      <c r="A2462" s="183" t="s">
        <v>3493</v>
      </c>
      <c r="B2462" s="182" t="s">
        <v>3492</v>
      </c>
      <c r="C2462" s="179" t="s">
        <v>117</v>
      </c>
      <c r="D2462" s="181">
        <v>27.15</v>
      </c>
      <c r="E2462" s="181">
        <v>16.75</v>
      </c>
      <c r="F2462" s="181">
        <v>43.9</v>
      </c>
      <c r="G2462" s="172">
        <v>15</v>
      </c>
    </row>
    <row r="2463" spans="1:7" ht="30">
      <c r="A2463" s="183" t="s">
        <v>3491</v>
      </c>
      <c r="B2463" s="182" t="s">
        <v>3490</v>
      </c>
      <c r="C2463" s="179" t="s">
        <v>117</v>
      </c>
      <c r="D2463" s="181">
        <v>26.02</v>
      </c>
      <c r="E2463" s="181">
        <v>16.75</v>
      </c>
      <c r="F2463" s="181">
        <v>42.77</v>
      </c>
      <c r="G2463" s="172">
        <v>15</v>
      </c>
    </row>
    <row r="2464" spans="1:7" ht="30">
      <c r="A2464" s="183" t="s">
        <v>3489</v>
      </c>
      <c r="B2464" s="182" t="s">
        <v>3488</v>
      </c>
      <c r="C2464" s="179" t="s">
        <v>117</v>
      </c>
      <c r="D2464" s="181">
        <v>37.04</v>
      </c>
      <c r="E2464" s="181">
        <v>20.65</v>
      </c>
      <c r="F2464" s="181">
        <v>57.69</v>
      </c>
      <c r="G2464" s="172">
        <v>15</v>
      </c>
    </row>
    <row r="2465" spans="1:7">
      <c r="A2465" s="183" t="s">
        <v>3487</v>
      </c>
      <c r="B2465" s="182" t="s">
        <v>3486</v>
      </c>
      <c r="C2465" s="179"/>
      <c r="D2465" s="181"/>
      <c r="E2465" s="181"/>
      <c r="F2465" s="181"/>
    </row>
    <row r="2466" spans="1:7">
      <c r="A2466" s="183" t="s">
        <v>3485</v>
      </c>
      <c r="B2466" s="182" t="s">
        <v>3484</v>
      </c>
      <c r="C2466" s="179" t="s">
        <v>117</v>
      </c>
      <c r="D2466" s="181">
        <v>14.32</v>
      </c>
      <c r="E2466" s="181">
        <v>18.98</v>
      </c>
      <c r="F2466" s="181">
        <v>33.299999999999997</v>
      </c>
      <c r="G2466" s="172">
        <v>15</v>
      </c>
    </row>
    <row r="2467" spans="1:7">
      <c r="A2467" s="183" t="s">
        <v>3483</v>
      </c>
      <c r="B2467" s="182" t="s">
        <v>3482</v>
      </c>
      <c r="C2467" s="179" t="s">
        <v>117</v>
      </c>
      <c r="D2467" s="181">
        <v>24.66</v>
      </c>
      <c r="E2467" s="181">
        <v>19.54</v>
      </c>
      <c r="F2467" s="181">
        <v>44.2</v>
      </c>
      <c r="G2467" s="172">
        <v>15</v>
      </c>
    </row>
    <row r="2468" spans="1:7">
      <c r="A2468" s="183" t="s">
        <v>3481</v>
      </c>
      <c r="B2468" s="182" t="s">
        <v>3480</v>
      </c>
      <c r="C2468" s="179" t="s">
        <v>117</v>
      </c>
      <c r="D2468" s="181">
        <v>26.91</v>
      </c>
      <c r="E2468" s="181">
        <v>27.92</v>
      </c>
      <c r="F2468" s="181">
        <v>54.83</v>
      </c>
      <c r="G2468" s="172">
        <v>15</v>
      </c>
    </row>
    <row r="2469" spans="1:7">
      <c r="A2469" s="183" t="s">
        <v>3479</v>
      </c>
      <c r="B2469" s="182" t="s">
        <v>3478</v>
      </c>
      <c r="C2469" s="179" t="s">
        <v>117</v>
      </c>
      <c r="D2469" s="181">
        <v>18.64</v>
      </c>
      <c r="E2469" s="181">
        <v>15.07</v>
      </c>
      <c r="F2469" s="181">
        <v>33.71</v>
      </c>
      <c r="G2469" s="172">
        <v>15</v>
      </c>
    </row>
    <row r="2470" spans="1:7">
      <c r="A2470" s="183" t="s">
        <v>3477</v>
      </c>
      <c r="B2470" s="182" t="s">
        <v>3476</v>
      </c>
      <c r="C2470" s="179" t="s">
        <v>117</v>
      </c>
      <c r="D2470" s="181">
        <v>12.87</v>
      </c>
      <c r="E2470" s="181">
        <v>25.12</v>
      </c>
      <c r="F2470" s="181">
        <v>37.99</v>
      </c>
      <c r="G2470" s="172">
        <v>15</v>
      </c>
    </row>
    <row r="2471" spans="1:7">
      <c r="A2471" s="183" t="s">
        <v>3475</v>
      </c>
      <c r="B2471" s="182" t="s">
        <v>3474</v>
      </c>
      <c r="C2471" s="179" t="s">
        <v>117</v>
      </c>
      <c r="D2471" s="181">
        <v>23.73</v>
      </c>
      <c r="E2471" s="181">
        <v>21.22</v>
      </c>
      <c r="F2471" s="181">
        <v>44.95</v>
      </c>
      <c r="G2471" s="172">
        <v>15</v>
      </c>
    </row>
    <row r="2472" spans="1:7">
      <c r="A2472" s="183" t="s">
        <v>3473</v>
      </c>
      <c r="B2472" s="182" t="s">
        <v>3472</v>
      </c>
      <c r="C2472" s="179" t="s">
        <v>117</v>
      </c>
      <c r="D2472" s="181">
        <v>12.63</v>
      </c>
      <c r="E2472" s="181">
        <v>25.12</v>
      </c>
      <c r="F2472" s="181">
        <v>37.75</v>
      </c>
      <c r="G2472" s="172">
        <v>15</v>
      </c>
    </row>
    <row r="2473" spans="1:7">
      <c r="A2473" s="183" t="s">
        <v>3471</v>
      </c>
      <c r="B2473" s="182" t="s">
        <v>3470</v>
      </c>
      <c r="C2473" s="179" t="s">
        <v>117</v>
      </c>
      <c r="D2473" s="181">
        <v>19.5</v>
      </c>
      <c r="E2473" s="181">
        <v>27.92</v>
      </c>
      <c r="F2473" s="181">
        <v>47.42</v>
      </c>
      <c r="G2473" s="172">
        <v>15</v>
      </c>
    </row>
    <row r="2474" spans="1:7">
      <c r="A2474" s="183" t="s">
        <v>3469</v>
      </c>
      <c r="B2474" s="182" t="s">
        <v>3468</v>
      </c>
      <c r="C2474" s="179" t="s">
        <v>117</v>
      </c>
      <c r="D2474" s="181">
        <v>53.79</v>
      </c>
      <c r="E2474" s="181">
        <v>19.54</v>
      </c>
      <c r="F2474" s="181">
        <v>73.33</v>
      </c>
      <c r="G2474" s="172">
        <v>15</v>
      </c>
    </row>
    <row r="2475" spans="1:7">
      <c r="A2475" s="183" t="s">
        <v>3467</v>
      </c>
      <c r="B2475" s="182" t="s">
        <v>3466</v>
      </c>
      <c r="C2475" s="179" t="s">
        <v>117</v>
      </c>
      <c r="D2475" s="181">
        <v>45.82</v>
      </c>
      <c r="E2475" s="181">
        <v>19.54</v>
      </c>
      <c r="F2475" s="181">
        <v>65.36</v>
      </c>
      <c r="G2475" s="172">
        <v>15</v>
      </c>
    </row>
    <row r="2476" spans="1:7">
      <c r="A2476" s="183" t="s">
        <v>3465</v>
      </c>
      <c r="B2476" s="182" t="s">
        <v>3464</v>
      </c>
      <c r="C2476" s="179" t="s">
        <v>117</v>
      </c>
      <c r="D2476" s="181">
        <v>18.420000000000002</v>
      </c>
      <c r="E2476" s="181">
        <v>13.96</v>
      </c>
      <c r="F2476" s="181">
        <v>32.380000000000003</v>
      </c>
      <c r="G2476" s="172">
        <v>15</v>
      </c>
    </row>
    <row r="2477" spans="1:7" ht="30">
      <c r="A2477" s="183" t="s">
        <v>3463</v>
      </c>
      <c r="B2477" s="182" t="s">
        <v>3462</v>
      </c>
      <c r="C2477" s="179" t="s">
        <v>117</v>
      </c>
      <c r="D2477" s="181">
        <v>54.76</v>
      </c>
      <c r="E2477" s="181">
        <v>21.22</v>
      </c>
      <c r="F2477" s="181">
        <v>75.98</v>
      </c>
      <c r="G2477" s="172">
        <v>15</v>
      </c>
    </row>
    <row r="2478" spans="1:7" ht="30">
      <c r="A2478" s="183" t="s">
        <v>3461</v>
      </c>
      <c r="B2478" s="182" t="s">
        <v>3460</v>
      </c>
      <c r="C2478" s="179" t="s">
        <v>108</v>
      </c>
      <c r="D2478" s="181">
        <v>35.229999999999997</v>
      </c>
      <c r="E2478" s="181">
        <v>16.75</v>
      </c>
      <c r="F2478" s="181">
        <v>51.98</v>
      </c>
      <c r="G2478" s="172">
        <v>15</v>
      </c>
    </row>
    <row r="2479" spans="1:7" ht="30">
      <c r="A2479" s="183" t="s">
        <v>3459</v>
      </c>
      <c r="B2479" s="182" t="s">
        <v>3458</v>
      </c>
      <c r="C2479" s="179" t="s">
        <v>108</v>
      </c>
      <c r="D2479" s="181">
        <v>99.27</v>
      </c>
      <c r="E2479" s="181">
        <v>27.92</v>
      </c>
      <c r="F2479" s="181">
        <v>127.19</v>
      </c>
      <c r="G2479" s="172">
        <v>15</v>
      </c>
    </row>
    <row r="2480" spans="1:7">
      <c r="A2480" s="183" t="s">
        <v>3457</v>
      </c>
      <c r="B2480" s="182" t="s">
        <v>3456</v>
      </c>
      <c r="C2480" s="179"/>
      <c r="D2480" s="181"/>
      <c r="E2480" s="181"/>
      <c r="F2480" s="181"/>
    </row>
    <row r="2481" spans="1:7">
      <c r="A2481" s="183" t="s">
        <v>3455</v>
      </c>
      <c r="B2481" s="182" t="s">
        <v>3454</v>
      </c>
      <c r="C2481" s="179" t="s">
        <v>117</v>
      </c>
      <c r="D2481" s="181">
        <v>14.49</v>
      </c>
      <c r="E2481" s="181">
        <v>27.92</v>
      </c>
      <c r="F2481" s="181">
        <v>42.41</v>
      </c>
      <c r="G2481" s="172">
        <v>15</v>
      </c>
    </row>
    <row r="2482" spans="1:7">
      <c r="A2482" s="183" t="s">
        <v>3453</v>
      </c>
      <c r="B2482" s="182" t="s">
        <v>3452</v>
      </c>
      <c r="C2482" s="179" t="s">
        <v>117</v>
      </c>
      <c r="D2482" s="181">
        <v>23.04</v>
      </c>
      <c r="E2482" s="181">
        <v>27.92</v>
      </c>
      <c r="F2482" s="181">
        <v>50.96</v>
      </c>
      <c r="G2482" s="172">
        <v>15</v>
      </c>
    </row>
    <row r="2483" spans="1:7">
      <c r="A2483" s="183" t="s">
        <v>3451</v>
      </c>
      <c r="B2483" s="182" t="s">
        <v>3450</v>
      </c>
      <c r="C2483" s="179" t="s">
        <v>117</v>
      </c>
      <c r="D2483" s="181">
        <v>43.22</v>
      </c>
      <c r="E2483" s="181">
        <v>27.92</v>
      </c>
      <c r="F2483" s="181">
        <v>71.14</v>
      </c>
      <c r="G2483" s="172">
        <v>15</v>
      </c>
    </row>
    <row r="2484" spans="1:7">
      <c r="A2484" s="183" t="s">
        <v>3449</v>
      </c>
      <c r="B2484" s="182" t="s">
        <v>3448</v>
      </c>
      <c r="C2484" s="179" t="s">
        <v>117</v>
      </c>
      <c r="D2484" s="181">
        <v>54.07</v>
      </c>
      <c r="E2484" s="181">
        <v>27.92</v>
      </c>
      <c r="F2484" s="181">
        <v>81.99</v>
      </c>
      <c r="G2484" s="172">
        <v>15</v>
      </c>
    </row>
    <row r="2485" spans="1:7">
      <c r="A2485" s="183" t="s">
        <v>3447</v>
      </c>
      <c r="B2485" s="182" t="s">
        <v>3446</v>
      </c>
      <c r="C2485" s="179" t="s">
        <v>117</v>
      </c>
      <c r="D2485" s="181">
        <v>73.760000000000005</v>
      </c>
      <c r="E2485" s="181">
        <v>27.92</v>
      </c>
      <c r="F2485" s="181">
        <v>101.68</v>
      </c>
      <c r="G2485" s="172">
        <v>15</v>
      </c>
    </row>
    <row r="2486" spans="1:7">
      <c r="A2486" s="183" t="s">
        <v>3445</v>
      </c>
      <c r="B2486" s="182" t="s">
        <v>3444</v>
      </c>
      <c r="C2486" s="179" t="s">
        <v>117</v>
      </c>
      <c r="D2486" s="181">
        <v>219.66</v>
      </c>
      <c r="E2486" s="181">
        <v>27.92</v>
      </c>
      <c r="F2486" s="181">
        <v>247.58</v>
      </c>
      <c r="G2486" s="172">
        <v>15</v>
      </c>
    </row>
    <row r="2487" spans="1:7">
      <c r="A2487" s="183" t="s">
        <v>3443</v>
      </c>
      <c r="B2487" s="182" t="s">
        <v>3442</v>
      </c>
      <c r="C2487" s="179" t="s">
        <v>117</v>
      </c>
      <c r="D2487" s="181">
        <v>271.83999999999997</v>
      </c>
      <c r="E2487" s="181">
        <v>27.92</v>
      </c>
      <c r="F2487" s="181">
        <v>299.76</v>
      </c>
      <c r="G2487" s="172">
        <v>15</v>
      </c>
    </row>
    <row r="2488" spans="1:7">
      <c r="A2488" s="183" t="s">
        <v>3441</v>
      </c>
      <c r="B2488" s="182" t="s">
        <v>3440</v>
      </c>
      <c r="C2488" s="179" t="s">
        <v>117</v>
      </c>
      <c r="D2488" s="181">
        <v>400.46</v>
      </c>
      <c r="E2488" s="181">
        <v>27.92</v>
      </c>
      <c r="F2488" s="181">
        <v>428.38</v>
      </c>
      <c r="G2488" s="172">
        <v>15</v>
      </c>
    </row>
    <row r="2489" spans="1:7">
      <c r="A2489" s="183" t="s">
        <v>3439</v>
      </c>
      <c r="B2489" s="182" t="s">
        <v>3438</v>
      </c>
      <c r="C2489" s="179" t="s">
        <v>117</v>
      </c>
      <c r="D2489" s="181">
        <v>18.72</v>
      </c>
      <c r="E2489" s="181">
        <v>27.92</v>
      </c>
      <c r="F2489" s="181">
        <v>46.64</v>
      </c>
      <c r="G2489" s="172">
        <v>15</v>
      </c>
    </row>
    <row r="2490" spans="1:7">
      <c r="A2490" s="183" t="s">
        <v>3437</v>
      </c>
      <c r="B2490" s="182" t="s">
        <v>3436</v>
      </c>
      <c r="C2490" s="179"/>
      <c r="D2490" s="181"/>
      <c r="E2490" s="181"/>
      <c r="F2490" s="181"/>
    </row>
    <row r="2491" spans="1:7">
      <c r="A2491" s="183" t="s">
        <v>3435</v>
      </c>
      <c r="B2491" s="182" t="s">
        <v>146</v>
      </c>
      <c r="C2491" s="179" t="s">
        <v>108</v>
      </c>
      <c r="D2491" s="181">
        <v>3.49</v>
      </c>
      <c r="E2491" s="181">
        <v>13.96</v>
      </c>
      <c r="F2491" s="181">
        <v>17.45</v>
      </c>
      <c r="G2491" s="172">
        <v>15</v>
      </c>
    </row>
    <row r="2492" spans="1:7">
      <c r="A2492" s="183" t="s">
        <v>3434</v>
      </c>
      <c r="B2492" s="182" t="s">
        <v>145</v>
      </c>
      <c r="C2492" s="179" t="s">
        <v>108</v>
      </c>
      <c r="D2492" s="181">
        <v>6.82</v>
      </c>
      <c r="E2492" s="181">
        <v>13.96</v>
      </c>
      <c r="F2492" s="181">
        <v>20.78</v>
      </c>
      <c r="G2492" s="172">
        <v>15</v>
      </c>
    </row>
    <row r="2493" spans="1:7">
      <c r="A2493" s="183" t="s">
        <v>3433</v>
      </c>
      <c r="B2493" s="182" t="s">
        <v>3432</v>
      </c>
      <c r="C2493" s="179" t="s">
        <v>108</v>
      </c>
      <c r="D2493" s="181">
        <v>8.32</v>
      </c>
      <c r="E2493" s="181">
        <v>13.96</v>
      </c>
      <c r="F2493" s="181">
        <v>22.28</v>
      </c>
      <c r="G2493" s="172">
        <v>15</v>
      </c>
    </row>
    <row r="2494" spans="1:7">
      <c r="A2494" s="183" t="s">
        <v>3431</v>
      </c>
      <c r="B2494" s="182" t="s">
        <v>3430</v>
      </c>
      <c r="C2494" s="179"/>
      <c r="D2494" s="181"/>
      <c r="E2494" s="181"/>
      <c r="F2494" s="181"/>
    </row>
    <row r="2495" spans="1:7">
      <c r="A2495" s="183" t="s">
        <v>3429</v>
      </c>
      <c r="B2495" s="182" t="s">
        <v>3428</v>
      </c>
      <c r="C2495" s="179" t="s">
        <v>108</v>
      </c>
      <c r="D2495" s="181">
        <v>286.31</v>
      </c>
      <c r="E2495" s="181">
        <v>27.92</v>
      </c>
      <c r="F2495" s="181">
        <v>314.23</v>
      </c>
      <c r="G2495" s="172">
        <v>15</v>
      </c>
    </row>
    <row r="2496" spans="1:7">
      <c r="A2496" s="183" t="s">
        <v>3427</v>
      </c>
      <c r="B2496" s="182" t="s">
        <v>3426</v>
      </c>
      <c r="C2496" s="179" t="s">
        <v>108</v>
      </c>
      <c r="D2496" s="181">
        <v>287.99</v>
      </c>
      <c r="E2496" s="181">
        <v>27.92</v>
      </c>
      <c r="F2496" s="181">
        <v>315.91000000000003</v>
      </c>
      <c r="G2496" s="172">
        <v>15</v>
      </c>
    </row>
    <row r="2497" spans="1:7">
      <c r="A2497" s="183" t="s">
        <v>3425</v>
      </c>
      <c r="B2497" s="182" t="s">
        <v>3424</v>
      </c>
      <c r="C2497" s="179" t="s">
        <v>108</v>
      </c>
      <c r="D2497" s="181">
        <v>308.68</v>
      </c>
      <c r="E2497" s="181">
        <v>27.92</v>
      </c>
      <c r="F2497" s="181">
        <v>336.6</v>
      </c>
      <c r="G2497" s="172">
        <v>15</v>
      </c>
    </row>
    <row r="2498" spans="1:7">
      <c r="A2498" s="183" t="s">
        <v>3423</v>
      </c>
      <c r="B2498" s="182" t="s">
        <v>3422</v>
      </c>
      <c r="C2498" s="179" t="s">
        <v>108</v>
      </c>
      <c r="D2498" s="181">
        <v>196.48</v>
      </c>
      <c r="E2498" s="181">
        <v>27.92</v>
      </c>
      <c r="F2498" s="181">
        <v>224.4</v>
      </c>
      <c r="G2498" s="172">
        <v>15</v>
      </c>
    </row>
    <row r="2499" spans="1:7">
      <c r="A2499" s="183" t="s">
        <v>3421</v>
      </c>
      <c r="B2499" s="182" t="s">
        <v>3420</v>
      </c>
      <c r="C2499" s="179" t="s">
        <v>108</v>
      </c>
      <c r="D2499" s="181">
        <v>346.97</v>
      </c>
      <c r="E2499" s="181">
        <v>27.92</v>
      </c>
      <c r="F2499" s="181">
        <v>374.89</v>
      </c>
      <c r="G2499" s="172">
        <v>15</v>
      </c>
    </row>
    <row r="2500" spans="1:7">
      <c r="A2500" s="183" t="s">
        <v>3419</v>
      </c>
      <c r="B2500" s="182" t="s">
        <v>3418</v>
      </c>
      <c r="C2500" s="179" t="s">
        <v>108</v>
      </c>
      <c r="D2500" s="181">
        <v>575.36</v>
      </c>
      <c r="E2500" s="181">
        <v>27.92</v>
      </c>
      <c r="F2500" s="181">
        <v>603.28</v>
      </c>
      <c r="G2500" s="172">
        <v>15</v>
      </c>
    </row>
    <row r="2501" spans="1:7">
      <c r="A2501" s="183" t="s">
        <v>3417</v>
      </c>
      <c r="B2501" s="182" t="s">
        <v>3416</v>
      </c>
      <c r="C2501" s="179" t="s">
        <v>108</v>
      </c>
      <c r="D2501" s="181">
        <v>719.09</v>
      </c>
      <c r="E2501" s="181">
        <v>27.92</v>
      </c>
      <c r="F2501" s="181">
        <v>747.01</v>
      </c>
      <c r="G2501" s="172">
        <v>15</v>
      </c>
    </row>
    <row r="2502" spans="1:7">
      <c r="A2502" s="183" t="s">
        <v>3415</v>
      </c>
      <c r="B2502" s="182" t="s">
        <v>3414</v>
      </c>
      <c r="C2502" s="179" t="s">
        <v>108</v>
      </c>
      <c r="D2502" s="181">
        <v>1071.97</v>
      </c>
      <c r="E2502" s="181">
        <v>27.92</v>
      </c>
      <c r="F2502" s="181">
        <v>1099.8900000000001</v>
      </c>
      <c r="G2502" s="172">
        <v>15</v>
      </c>
    </row>
    <row r="2503" spans="1:7">
      <c r="A2503" s="183" t="s">
        <v>3413</v>
      </c>
      <c r="B2503" s="182" t="s">
        <v>3412</v>
      </c>
      <c r="C2503" s="179" t="s">
        <v>108</v>
      </c>
      <c r="D2503" s="181">
        <v>1618.61</v>
      </c>
      <c r="E2503" s="181">
        <v>27.92</v>
      </c>
      <c r="F2503" s="181">
        <v>1646.53</v>
      </c>
      <c r="G2503" s="172">
        <v>15</v>
      </c>
    </row>
    <row r="2504" spans="1:7">
      <c r="A2504" s="183" t="s">
        <v>3411</v>
      </c>
      <c r="B2504" s="182" t="s">
        <v>3410</v>
      </c>
      <c r="C2504" s="179" t="s">
        <v>108</v>
      </c>
      <c r="D2504" s="181">
        <v>3302.08</v>
      </c>
      <c r="E2504" s="181">
        <v>27.92</v>
      </c>
      <c r="F2504" s="181">
        <v>3330</v>
      </c>
      <c r="G2504" s="172">
        <v>15</v>
      </c>
    </row>
    <row r="2505" spans="1:7">
      <c r="A2505" s="183" t="s">
        <v>3409</v>
      </c>
      <c r="B2505" s="182" t="s">
        <v>3408</v>
      </c>
      <c r="C2505" s="179" t="s">
        <v>108</v>
      </c>
      <c r="D2505" s="181">
        <v>2148.62</v>
      </c>
      <c r="E2505" s="181">
        <v>27.92</v>
      </c>
      <c r="F2505" s="181">
        <v>2176.54</v>
      </c>
      <c r="G2505" s="172">
        <v>15</v>
      </c>
    </row>
    <row r="2506" spans="1:7">
      <c r="A2506" s="183" t="s">
        <v>3407</v>
      </c>
      <c r="B2506" s="182" t="s">
        <v>3406</v>
      </c>
      <c r="C2506" s="179" t="s">
        <v>108</v>
      </c>
      <c r="D2506" s="181">
        <v>5801.06</v>
      </c>
      <c r="E2506" s="181">
        <v>27.92</v>
      </c>
      <c r="F2506" s="181">
        <v>5828.98</v>
      </c>
      <c r="G2506" s="172">
        <v>15</v>
      </c>
    </row>
    <row r="2507" spans="1:7">
      <c r="A2507" s="183" t="s">
        <v>3405</v>
      </c>
      <c r="B2507" s="182" t="s">
        <v>3404</v>
      </c>
      <c r="C2507" s="179" t="s">
        <v>108</v>
      </c>
      <c r="D2507" s="181">
        <v>73.7</v>
      </c>
      <c r="E2507" s="181">
        <v>27.92</v>
      </c>
      <c r="F2507" s="181">
        <v>101.62</v>
      </c>
      <c r="G2507" s="172">
        <v>15</v>
      </c>
    </row>
    <row r="2508" spans="1:7">
      <c r="A2508" s="183" t="s">
        <v>3403</v>
      </c>
      <c r="B2508" s="182" t="s">
        <v>3402</v>
      </c>
      <c r="C2508" s="179" t="s">
        <v>108</v>
      </c>
      <c r="D2508" s="181">
        <v>116.46</v>
      </c>
      <c r="E2508" s="181">
        <v>27.92</v>
      </c>
      <c r="F2508" s="181">
        <v>144.38</v>
      </c>
      <c r="G2508" s="172">
        <v>15</v>
      </c>
    </row>
    <row r="2509" spans="1:7">
      <c r="A2509" s="183" t="s">
        <v>3401</v>
      </c>
      <c r="B2509" s="182" t="s">
        <v>3400</v>
      </c>
      <c r="C2509" s="179" t="s">
        <v>108</v>
      </c>
      <c r="D2509" s="181">
        <v>145.38999999999999</v>
      </c>
      <c r="E2509" s="181">
        <v>27.92</v>
      </c>
      <c r="F2509" s="181">
        <v>173.31</v>
      </c>
      <c r="G2509" s="172">
        <v>15</v>
      </c>
    </row>
    <row r="2510" spans="1:7">
      <c r="A2510" s="183" t="s">
        <v>3399</v>
      </c>
      <c r="B2510" s="182" t="s">
        <v>3398</v>
      </c>
      <c r="C2510" s="179"/>
      <c r="D2510" s="181"/>
      <c r="E2510" s="181"/>
      <c r="F2510" s="181"/>
    </row>
    <row r="2511" spans="1:7">
      <c r="A2511" s="183" t="s">
        <v>3397</v>
      </c>
      <c r="B2511" s="182" t="s">
        <v>3396</v>
      </c>
      <c r="C2511" s="179" t="s">
        <v>108</v>
      </c>
      <c r="D2511" s="181">
        <v>80.06</v>
      </c>
      <c r="E2511" s="181">
        <v>25.12</v>
      </c>
      <c r="F2511" s="181">
        <v>105.18</v>
      </c>
      <c r="G2511" s="172">
        <v>15</v>
      </c>
    </row>
    <row r="2512" spans="1:7" ht="30">
      <c r="A2512" s="183" t="s">
        <v>3395</v>
      </c>
      <c r="B2512" s="182" t="s">
        <v>3394</v>
      </c>
      <c r="C2512" s="179" t="s">
        <v>108</v>
      </c>
      <c r="D2512" s="181">
        <v>258.93</v>
      </c>
      <c r="E2512" s="181">
        <v>27.92</v>
      </c>
      <c r="F2512" s="181">
        <v>286.85000000000002</v>
      </c>
      <c r="G2512" s="172">
        <v>15</v>
      </c>
    </row>
    <row r="2513" spans="1:7" ht="30">
      <c r="A2513" s="183" t="s">
        <v>3393</v>
      </c>
      <c r="B2513" s="182" t="s">
        <v>3392</v>
      </c>
      <c r="C2513" s="179" t="s">
        <v>108</v>
      </c>
      <c r="D2513" s="181">
        <v>460.15</v>
      </c>
      <c r="E2513" s="181">
        <v>27.92</v>
      </c>
      <c r="F2513" s="181">
        <v>488.07</v>
      </c>
      <c r="G2513" s="172">
        <v>15</v>
      </c>
    </row>
    <row r="2514" spans="1:7" ht="30">
      <c r="A2514" s="183" t="s">
        <v>3391</v>
      </c>
      <c r="B2514" s="182" t="s">
        <v>3390</v>
      </c>
      <c r="C2514" s="179" t="s">
        <v>108</v>
      </c>
      <c r="D2514" s="181">
        <v>302.06</v>
      </c>
      <c r="E2514" s="181">
        <v>27.92</v>
      </c>
      <c r="F2514" s="181">
        <v>329.98</v>
      </c>
      <c r="G2514" s="172">
        <v>15</v>
      </c>
    </row>
    <row r="2515" spans="1:7">
      <c r="A2515" s="183" t="s">
        <v>3389</v>
      </c>
      <c r="B2515" s="182" t="s">
        <v>3388</v>
      </c>
      <c r="C2515" s="179" t="s">
        <v>108</v>
      </c>
      <c r="D2515" s="181">
        <v>94.96</v>
      </c>
      <c r="E2515" s="181">
        <v>55.83</v>
      </c>
      <c r="F2515" s="181">
        <v>150.79</v>
      </c>
      <c r="G2515" s="172">
        <v>15</v>
      </c>
    </row>
    <row r="2516" spans="1:7" ht="30">
      <c r="A2516" s="183" t="s">
        <v>3387</v>
      </c>
      <c r="B2516" s="182" t="s">
        <v>3386</v>
      </c>
      <c r="C2516" s="179" t="s">
        <v>108</v>
      </c>
      <c r="D2516" s="181">
        <v>4500.34</v>
      </c>
      <c r="E2516" s="181">
        <v>55.83</v>
      </c>
      <c r="F2516" s="181">
        <v>4556.17</v>
      </c>
      <c r="G2516" s="172">
        <v>15</v>
      </c>
    </row>
    <row r="2517" spans="1:7" ht="30">
      <c r="A2517" s="183" t="s">
        <v>3385</v>
      </c>
      <c r="B2517" s="182" t="s">
        <v>3384</v>
      </c>
      <c r="C2517" s="179" t="s">
        <v>108</v>
      </c>
      <c r="D2517" s="181">
        <v>111.35</v>
      </c>
      <c r="E2517" s="181">
        <v>55.83</v>
      </c>
      <c r="F2517" s="181">
        <v>167.18</v>
      </c>
      <c r="G2517" s="172">
        <v>15</v>
      </c>
    </row>
    <row r="2518" spans="1:7" ht="30">
      <c r="A2518" s="183" t="s">
        <v>3383</v>
      </c>
      <c r="B2518" s="182" t="s">
        <v>3382</v>
      </c>
      <c r="C2518" s="179" t="s">
        <v>108</v>
      </c>
      <c r="D2518" s="181">
        <v>2738.12</v>
      </c>
      <c r="E2518" s="181">
        <v>27.92</v>
      </c>
      <c r="F2518" s="181">
        <v>2766.04</v>
      </c>
      <c r="G2518" s="172">
        <v>15</v>
      </c>
    </row>
    <row r="2519" spans="1:7">
      <c r="A2519" s="183" t="s">
        <v>3381</v>
      </c>
      <c r="B2519" s="182" t="s">
        <v>3380</v>
      </c>
      <c r="C2519" s="179" t="s">
        <v>108</v>
      </c>
      <c r="D2519" s="181">
        <v>119.63</v>
      </c>
      <c r="E2519" s="181">
        <v>55.83</v>
      </c>
      <c r="F2519" s="181">
        <v>175.46</v>
      </c>
      <c r="G2519" s="172">
        <v>15</v>
      </c>
    </row>
    <row r="2520" spans="1:7">
      <c r="A2520" s="183" t="s">
        <v>3379</v>
      </c>
      <c r="B2520" s="182" t="s">
        <v>3378</v>
      </c>
      <c r="C2520" s="179" t="s">
        <v>108</v>
      </c>
      <c r="D2520" s="181">
        <v>270.95</v>
      </c>
      <c r="E2520" s="181">
        <v>33.5</v>
      </c>
      <c r="F2520" s="181">
        <v>304.45</v>
      </c>
      <c r="G2520" s="172">
        <v>15</v>
      </c>
    </row>
    <row r="2521" spans="1:7">
      <c r="A2521" s="183" t="s">
        <v>3377</v>
      </c>
      <c r="B2521" s="182" t="s">
        <v>3376</v>
      </c>
      <c r="C2521" s="179"/>
      <c r="D2521" s="181"/>
      <c r="E2521" s="181"/>
      <c r="F2521" s="181"/>
    </row>
    <row r="2522" spans="1:7">
      <c r="A2522" s="183" t="s">
        <v>3375</v>
      </c>
      <c r="B2522" s="182" t="s">
        <v>3374</v>
      </c>
      <c r="C2522" s="179" t="s">
        <v>108</v>
      </c>
      <c r="D2522" s="181">
        <v>652.84</v>
      </c>
      <c r="E2522" s="181">
        <v>22.33</v>
      </c>
      <c r="F2522" s="181">
        <v>675.17</v>
      </c>
      <c r="G2522" s="172">
        <v>15</v>
      </c>
    </row>
    <row r="2523" spans="1:7">
      <c r="A2523" s="183" t="s">
        <v>3373</v>
      </c>
      <c r="B2523" s="182" t="s">
        <v>3372</v>
      </c>
      <c r="C2523" s="179" t="s">
        <v>108</v>
      </c>
      <c r="D2523" s="181">
        <v>323.5</v>
      </c>
      <c r="E2523" s="181">
        <v>22.33</v>
      </c>
      <c r="F2523" s="181">
        <v>345.83</v>
      </c>
      <c r="G2523" s="172">
        <v>15</v>
      </c>
    </row>
    <row r="2524" spans="1:7">
      <c r="A2524" s="183" t="s">
        <v>3371</v>
      </c>
      <c r="B2524" s="182" t="s">
        <v>3370</v>
      </c>
      <c r="C2524" s="179" t="s">
        <v>108</v>
      </c>
      <c r="D2524" s="181">
        <v>175.91</v>
      </c>
      <c r="E2524" s="181">
        <v>22.33</v>
      </c>
      <c r="F2524" s="181">
        <v>198.24</v>
      </c>
      <c r="G2524" s="172">
        <v>15</v>
      </c>
    </row>
    <row r="2525" spans="1:7">
      <c r="A2525" s="183" t="s">
        <v>3369</v>
      </c>
      <c r="B2525" s="182" t="s">
        <v>3368</v>
      </c>
      <c r="C2525" s="179" t="s">
        <v>108</v>
      </c>
      <c r="D2525" s="181">
        <v>459.1</v>
      </c>
      <c r="E2525" s="181">
        <v>22.33</v>
      </c>
      <c r="F2525" s="181">
        <v>481.43</v>
      </c>
      <c r="G2525" s="172">
        <v>15</v>
      </c>
    </row>
    <row r="2526" spans="1:7">
      <c r="A2526" s="183" t="s">
        <v>3367</v>
      </c>
      <c r="B2526" s="182" t="s">
        <v>3366</v>
      </c>
      <c r="C2526" s="179"/>
      <c r="D2526" s="181"/>
      <c r="E2526" s="181"/>
      <c r="F2526" s="181"/>
    </row>
    <row r="2527" spans="1:7">
      <c r="A2527" s="183" t="s">
        <v>3365</v>
      </c>
      <c r="B2527" s="182" t="s">
        <v>3364</v>
      </c>
      <c r="C2527" s="179" t="s">
        <v>108</v>
      </c>
      <c r="D2527" s="181">
        <v>166.5</v>
      </c>
      <c r="E2527" s="181">
        <v>22.33</v>
      </c>
      <c r="F2527" s="181">
        <v>188.83</v>
      </c>
      <c r="G2527" s="172">
        <v>15</v>
      </c>
    </row>
    <row r="2528" spans="1:7" ht="30">
      <c r="A2528" s="183" t="s">
        <v>3363</v>
      </c>
      <c r="B2528" s="182" t="s">
        <v>3362</v>
      </c>
      <c r="C2528" s="179" t="s">
        <v>108</v>
      </c>
      <c r="D2528" s="181">
        <v>402.18</v>
      </c>
      <c r="E2528" s="181">
        <v>13.96</v>
      </c>
      <c r="F2528" s="181">
        <v>416.14</v>
      </c>
      <c r="G2528" s="172">
        <v>15</v>
      </c>
    </row>
    <row r="2529" spans="1:7">
      <c r="A2529" s="183" t="s">
        <v>3361</v>
      </c>
      <c r="B2529" s="182" t="s">
        <v>3360</v>
      </c>
      <c r="C2529" s="179"/>
      <c r="D2529" s="181"/>
      <c r="E2529" s="181"/>
      <c r="F2529" s="181"/>
    </row>
    <row r="2530" spans="1:7">
      <c r="A2530" s="183" t="s">
        <v>3359</v>
      </c>
      <c r="B2530" s="182" t="s">
        <v>3358</v>
      </c>
      <c r="C2530" s="179" t="s">
        <v>108</v>
      </c>
      <c r="D2530" s="181">
        <v>139.06</v>
      </c>
      <c r="E2530" s="181">
        <v>22.33</v>
      </c>
      <c r="F2530" s="181">
        <v>161.38999999999999</v>
      </c>
      <c r="G2530" s="172">
        <v>15</v>
      </c>
    </row>
    <row r="2531" spans="1:7" ht="30">
      <c r="A2531" s="183" t="s">
        <v>3357</v>
      </c>
      <c r="B2531" s="182" t="s">
        <v>3356</v>
      </c>
      <c r="C2531" s="179" t="s">
        <v>108</v>
      </c>
      <c r="D2531" s="181">
        <v>139.59</v>
      </c>
      <c r="E2531" s="181">
        <v>27.92</v>
      </c>
      <c r="F2531" s="181">
        <v>167.51</v>
      </c>
      <c r="G2531" s="172">
        <v>15</v>
      </c>
    </row>
    <row r="2532" spans="1:7">
      <c r="A2532" s="183" t="s">
        <v>3355</v>
      </c>
      <c r="B2532" s="182" t="s">
        <v>3354</v>
      </c>
      <c r="C2532" s="179"/>
      <c r="D2532" s="181"/>
      <c r="E2532" s="181"/>
      <c r="F2532" s="181"/>
    </row>
    <row r="2533" spans="1:7">
      <c r="A2533" s="183" t="s">
        <v>3353</v>
      </c>
      <c r="B2533" s="182" t="s">
        <v>3352</v>
      </c>
      <c r="C2533" s="179" t="s">
        <v>108</v>
      </c>
      <c r="D2533" s="181">
        <v>66.72</v>
      </c>
      <c r="E2533" s="181">
        <v>44.67</v>
      </c>
      <c r="F2533" s="181">
        <v>111.39</v>
      </c>
      <c r="G2533" s="172">
        <v>15</v>
      </c>
    </row>
    <row r="2534" spans="1:7">
      <c r="A2534" s="183" t="s">
        <v>3351</v>
      </c>
      <c r="B2534" s="182" t="s">
        <v>3350</v>
      </c>
      <c r="C2534" s="179" t="s">
        <v>108</v>
      </c>
      <c r="D2534" s="181">
        <v>54.2</v>
      </c>
      <c r="E2534" s="181">
        <v>44.67</v>
      </c>
      <c r="F2534" s="181">
        <v>98.87</v>
      </c>
      <c r="G2534" s="172">
        <v>15</v>
      </c>
    </row>
    <row r="2535" spans="1:7">
      <c r="A2535" s="183" t="s">
        <v>3349</v>
      </c>
      <c r="B2535" s="182" t="s">
        <v>3348</v>
      </c>
      <c r="C2535" s="179" t="s">
        <v>108</v>
      </c>
      <c r="D2535" s="181">
        <v>37.72</v>
      </c>
      <c r="E2535" s="181">
        <v>16.75</v>
      </c>
      <c r="F2535" s="181">
        <v>54.47</v>
      </c>
      <c r="G2535" s="172">
        <v>15</v>
      </c>
    </row>
    <row r="2536" spans="1:7">
      <c r="A2536" s="183" t="s">
        <v>3347</v>
      </c>
      <c r="B2536" s="182" t="s">
        <v>3346</v>
      </c>
      <c r="C2536" s="179" t="s">
        <v>108</v>
      </c>
      <c r="D2536" s="181">
        <v>121.35</v>
      </c>
      <c r="E2536" s="181">
        <v>16.75</v>
      </c>
      <c r="F2536" s="181">
        <v>138.1</v>
      </c>
      <c r="G2536" s="172">
        <v>15</v>
      </c>
    </row>
    <row r="2537" spans="1:7">
      <c r="A2537" s="183" t="s">
        <v>3345</v>
      </c>
      <c r="B2537" s="182" t="s">
        <v>3344</v>
      </c>
      <c r="C2537" s="179" t="s">
        <v>108</v>
      </c>
      <c r="D2537" s="181">
        <v>458.73</v>
      </c>
      <c r="E2537" s="181">
        <v>16.75</v>
      </c>
      <c r="F2537" s="181">
        <v>475.48</v>
      </c>
      <c r="G2537" s="172">
        <v>15</v>
      </c>
    </row>
    <row r="2538" spans="1:7">
      <c r="A2538" s="183" t="s">
        <v>3343</v>
      </c>
      <c r="B2538" s="182" t="s">
        <v>3342</v>
      </c>
      <c r="C2538" s="179" t="s">
        <v>108</v>
      </c>
      <c r="D2538" s="181">
        <v>4.22</v>
      </c>
      <c r="E2538" s="181">
        <v>1.82</v>
      </c>
      <c r="F2538" s="181">
        <v>6.04</v>
      </c>
      <c r="G2538" s="172">
        <v>15</v>
      </c>
    </row>
    <row r="2539" spans="1:7">
      <c r="A2539" s="183" t="s">
        <v>3341</v>
      </c>
      <c r="B2539" s="182" t="s">
        <v>3340</v>
      </c>
      <c r="C2539" s="179" t="s">
        <v>108</v>
      </c>
      <c r="D2539" s="181">
        <v>9.76</v>
      </c>
      <c r="E2539" s="181">
        <v>1.82</v>
      </c>
      <c r="F2539" s="181">
        <v>11.58</v>
      </c>
      <c r="G2539" s="172">
        <v>15</v>
      </c>
    </row>
    <row r="2540" spans="1:7">
      <c r="A2540" s="183" t="s">
        <v>3339</v>
      </c>
      <c r="B2540" s="182" t="s">
        <v>3338</v>
      </c>
      <c r="C2540" s="179" t="s">
        <v>108</v>
      </c>
      <c r="D2540" s="181">
        <v>45.65</v>
      </c>
      <c r="E2540" s="181">
        <v>22.33</v>
      </c>
      <c r="F2540" s="181">
        <v>67.98</v>
      </c>
      <c r="G2540" s="172">
        <v>15</v>
      </c>
    </row>
    <row r="2541" spans="1:7">
      <c r="A2541" s="183" t="s">
        <v>3337</v>
      </c>
      <c r="B2541" s="182" t="s">
        <v>3336</v>
      </c>
      <c r="C2541" s="179" t="s">
        <v>108</v>
      </c>
      <c r="D2541" s="181">
        <v>9.26</v>
      </c>
      <c r="E2541" s="181">
        <v>11.16</v>
      </c>
      <c r="F2541" s="181">
        <v>20.420000000000002</v>
      </c>
      <c r="G2541" s="172">
        <v>15</v>
      </c>
    </row>
    <row r="2542" spans="1:7">
      <c r="A2542" s="183" t="s">
        <v>3335</v>
      </c>
      <c r="B2542" s="182" t="s">
        <v>3334</v>
      </c>
      <c r="C2542" s="179" t="s">
        <v>108</v>
      </c>
      <c r="D2542" s="181">
        <v>10.67</v>
      </c>
      <c r="E2542" s="181">
        <v>11.16</v>
      </c>
      <c r="F2542" s="181">
        <v>21.83</v>
      </c>
      <c r="G2542" s="172">
        <v>15</v>
      </c>
    </row>
    <row r="2543" spans="1:7" ht="30">
      <c r="A2543" s="183" t="s">
        <v>3333</v>
      </c>
      <c r="B2543" s="182" t="s">
        <v>3332</v>
      </c>
      <c r="C2543" s="179" t="s">
        <v>108</v>
      </c>
      <c r="D2543" s="181">
        <v>456.54</v>
      </c>
      <c r="E2543" s="181">
        <v>55.83</v>
      </c>
      <c r="F2543" s="181">
        <v>512.37</v>
      </c>
      <c r="G2543" s="172">
        <v>15</v>
      </c>
    </row>
    <row r="2544" spans="1:7" ht="30">
      <c r="A2544" s="183" t="s">
        <v>3331</v>
      </c>
      <c r="B2544" s="182" t="s">
        <v>3330</v>
      </c>
      <c r="C2544" s="179" t="s">
        <v>108</v>
      </c>
      <c r="D2544" s="181">
        <v>104.01</v>
      </c>
      <c r="E2544" s="181">
        <v>16.75</v>
      </c>
      <c r="F2544" s="181">
        <v>120.76</v>
      </c>
      <c r="G2544" s="172">
        <v>15</v>
      </c>
    </row>
    <row r="2545" spans="1:7" ht="30">
      <c r="A2545" s="183" t="s">
        <v>3329</v>
      </c>
      <c r="B2545" s="182" t="s">
        <v>3328</v>
      </c>
      <c r="C2545" s="179" t="s">
        <v>108</v>
      </c>
      <c r="D2545" s="181">
        <v>53.98</v>
      </c>
      <c r="E2545" s="181">
        <v>25.36</v>
      </c>
      <c r="F2545" s="181">
        <v>79.34</v>
      </c>
      <c r="G2545" s="172">
        <v>15</v>
      </c>
    </row>
    <row r="2546" spans="1:7" ht="30">
      <c r="A2546" s="183" t="s">
        <v>3327</v>
      </c>
      <c r="B2546" s="182" t="s">
        <v>3326</v>
      </c>
      <c r="C2546" s="179" t="s">
        <v>108</v>
      </c>
      <c r="D2546" s="181">
        <v>46.62</v>
      </c>
      <c r="E2546" s="181">
        <v>25.36</v>
      </c>
      <c r="F2546" s="181">
        <v>71.98</v>
      </c>
      <c r="G2546" s="172">
        <v>15</v>
      </c>
    </row>
    <row r="2547" spans="1:7">
      <c r="A2547" s="183" t="s">
        <v>3325</v>
      </c>
      <c r="B2547" s="182" t="s">
        <v>3324</v>
      </c>
      <c r="C2547" s="179"/>
      <c r="D2547" s="181"/>
      <c r="E2547" s="181"/>
      <c r="F2547" s="181"/>
    </row>
    <row r="2548" spans="1:7">
      <c r="A2548" s="183" t="s">
        <v>3323</v>
      </c>
      <c r="B2548" s="182" t="s">
        <v>3322</v>
      </c>
      <c r="C2548" s="179"/>
      <c r="D2548" s="181"/>
      <c r="E2548" s="181"/>
      <c r="F2548" s="181"/>
    </row>
    <row r="2549" spans="1:7" ht="30">
      <c r="A2549" s="183" t="s">
        <v>3321</v>
      </c>
      <c r="B2549" s="182" t="s">
        <v>3320</v>
      </c>
      <c r="C2549" s="179" t="s">
        <v>108</v>
      </c>
      <c r="D2549" s="181">
        <v>15.93</v>
      </c>
      <c r="E2549" s="181">
        <v>4.54</v>
      </c>
      <c r="F2549" s="181">
        <v>20.47</v>
      </c>
      <c r="G2549" s="172">
        <v>15</v>
      </c>
    </row>
    <row r="2550" spans="1:7" ht="30">
      <c r="A2550" s="183" t="s">
        <v>3319</v>
      </c>
      <c r="B2550" s="182" t="s">
        <v>3318</v>
      </c>
      <c r="C2550" s="179" t="s">
        <v>108</v>
      </c>
      <c r="D2550" s="181">
        <v>18.32</v>
      </c>
      <c r="E2550" s="181">
        <v>4.54</v>
      </c>
      <c r="F2550" s="181">
        <v>22.86</v>
      </c>
      <c r="G2550" s="172">
        <v>15</v>
      </c>
    </row>
    <row r="2551" spans="1:7" ht="30">
      <c r="A2551" s="183" t="s">
        <v>3317</v>
      </c>
      <c r="B2551" s="182" t="s">
        <v>3316</v>
      </c>
      <c r="C2551" s="179" t="s">
        <v>108</v>
      </c>
      <c r="D2551" s="181">
        <v>55.65</v>
      </c>
      <c r="E2551" s="181">
        <v>4.54</v>
      </c>
      <c r="F2551" s="181">
        <v>60.19</v>
      </c>
      <c r="G2551" s="172">
        <v>15</v>
      </c>
    </row>
    <row r="2552" spans="1:7">
      <c r="A2552" s="183" t="s">
        <v>3315</v>
      </c>
      <c r="B2552" s="182" t="s">
        <v>3314</v>
      </c>
      <c r="C2552" s="179" t="s">
        <v>108</v>
      </c>
      <c r="D2552" s="181">
        <v>14.85</v>
      </c>
      <c r="E2552" s="181">
        <v>4.54</v>
      </c>
      <c r="F2552" s="181">
        <v>19.39</v>
      </c>
      <c r="G2552" s="172">
        <v>15</v>
      </c>
    </row>
    <row r="2553" spans="1:7">
      <c r="A2553" s="183" t="s">
        <v>3313</v>
      </c>
      <c r="B2553" s="182" t="s">
        <v>3312</v>
      </c>
      <c r="C2553" s="179"/>
      <c r="D2553" s="181"/>
      <c r="E2553" s="181"/>
      <c r="F2553" s="181"/>
    </row>
    <row r="2554" spans="1:7" ht="30">
      <c r="A2554" s="183" t="s">
        <v>3311</v>
      </c>
      <c r="B2554" s="182" t="s">
        <v>3310</v>
      </c>
      <c r="C2554" s="179" t="s">
        <v>108</v>
      </c>
      <c r="D2554" s="181">
        <v>7.13</v>
      </c>
      <c r="E2554" s="181">
        <v>4.45</v>
      </c>
      <c r="F2554" s="181">
        <v>11.58</v>
      </c>
      <c r="G2554" s="172">
        <v>15</v>
      </c>
    </row>
    <row r="2555" spans="1:7" ht="30">
      <c r="A2555" s="183" t="s">
        <v>3309</v>
      </c>
      <c r="B2555" s="182" t="s">
        <v>3308</v>
      </c>
      <c r="C2555" s="179" t="s">
        <v>118</v>
      </c>
      <c r="D2555" s="181">
        <v>86.11</v>
      </c>
      <c r="E2555" s="181">
        <v>22.33</v>
      </c>
      <c r="F2555" s="181">
        <v>108.44</v>
      </c>
      <c r="G2555" s="172">
        <v>15</v>
      </c>
    </row>
    <row r="2556" spans="1:7">
      <c r="A2556" s="183" t="s">
        <v>3307</v>
      </c>
      <c r="B2556" s="182" t="s">
        <v>3306</v>
      </c>
      <c r="C2556" s="179"/>
      <c r="D2556" s="181"/>
      <c r="E2556" s="181"/>
      <c r="F2556" s="181"/>
    </row>
    <row r="2557" spans="1:7">
      <c r="A2557" s="183" t="s">
        <v>3305</v>
      </c>
      <c r="B2557" s="182" t="s">
        <v>3304</v>
      </c>
      <c r="C2557" s="179" t="s">
        <v>108</v>
      </c>
      <c r="D2557" s="181">
        <v>21.77</v>
      </c>
      <c r="E2557" s="181">
        <v>4.54</v>
      </c>
      <c r="F2557" s="181">
        <v>26.31</v>
      </c>
      <c r="G2557" s="172">
        <v>15</v>
      </c>
    </row>
    <row r="2558" spans="1:7">
      <c r="A2558" s="183" t="s">
        <v>3303</v>
      </c>
      <c r="B2558" s="182" t="s">
        <v>3302</v>
      </c>
      <c r="C2558" s="179" t="s">
        <v>108</v>
      </c>
      <c r="D2558" s="181">
        <v>7.99</v>
      </c>
      <c r="E2558" s="181">
        <v>4.54</v>
      </c>
      <c r="F2558" s="181">
        <v>12.53</v>
      </c>
      <c r="G2558" s="172">
        <v>15</v>
      </c>
    </row>
    <row r="2559" spans="1:7" ht="30">
      <c r="A2559" s="183" t="s">
        <v>3301</v>
      </c>
      <c r="B2559" s="182" t="s">
        <v>3300</v>
      </c>
      <c r="C2559" s="179" t="s">
        <v>108</v>
      </c>
      <c r="D2559" s="181">
        <v>10.93</v>
      </c>
      <c r="E2559" s="181">
        <v>4.54</v>
      </c>
      <c r="F2559" s="181">
        <v>15.47</v>
      </c>
      <c r="G2559" s="172">
        <v>15</v>
      </c>
    </row>
    <row r="2560" spans="1:7">
      <c r="A2560" s="183" t="s">
        <v>3299</v>
      </c>
      <c r="B2560" s="182" t="s">
        <v>3298</v>
      </c>
      <c r="C2560" s="179"/>
      <c r="D2560" s="181"/>
      <c r="E2560" s="181"/>
      <c r="F2560" s="181"/>
    </row>
    <row r="2561" spans="1:7">
      <c r="A2561" s="183" t="s">
        <v>3297</v>
      </c>
      <c r="B2561" s="182" t="s">
        <v>3296</v>
      </c>
      <c r="C2561" s="179" t="s">
        <v>108</v>
      </c>
      <c r="D2561" s="181">
        <v>18.07</v>
      </c>
      <c r="E2561" s="181">
        <v>4.54</v>
      </c>
      <c r="F2561" s="181">
        <v>22.61</v>
      </c>
      <c r="G2561" s="172">
        <v>15</v>
      </c>
    </row>
    <row r="2562" spans="1:7">
      <c r="A2562" s="183" t="s">
        <v>3295</v>
      </c>
      <c r="B2562" s="182" t="s">
        <v>3294</v>
      </c>
      <c r="C2562" s="179" t="s">
        <v>108</v>
      </c>
      <c r="D2562" s="181">
        <v>11.13</v>
      </c>
      <c r="E2562" s="181">
        <v>4.54</v>
      </c>
      <c r="F2562" s="181">
        <v>15.67</v>
      </c>
      <c r="G2562" s="172">
        <v>15</v>
      </c>
    </row>
    <row r="2563" spans="1:7">
      <c r="A2563" s="183" t="s">
        <v>3293</v>
      </c>
      <c r="B2563" s="182" t="s">
        <v>3292</v>
      </c>
      <c r="C2563" s="179" t="s">
        <v>108</v>
      </c>
      <c r="D2563" s="181">
        <v>17.71</v>
      </c>
      <c r="E2563" s="181">
        <v>4.54</v>
      </c>
      <c r="F2563" s="181">
        <v>22.25</v>
      </c>
      <c r="G2563" s="172">
        <v>15</v>
      </c>
    </row>
    <row r="2564" spans="1:7">
      <c r="A2564" s="183" t="s">
        <v>3291</v>
      </c>
      <c r="B2564" s="182" t="s">
        <v>3290</v>
      </c>
      <c r="C2564" s="179" t="s">
        <v>108</v>
      </c>
      <c r="D2564" s="181">
        <v>17.61</v>
      </c>
      <c r="E2564" s="181">
        <v>4.54</v>
      </c>
      <c r="F2564" s="181">
        <v>22.15</v>
      </c>
      <c r="G2564" s="172">
        <v>15</v>
      </c>
    </row>
    <row r="2565" spans="1:7" ht="30">
      <c r="A2565" s="183" t="s">
        <v>3289</v>
      </c>
      <c r="B2565" s="182" t="s">
        <v>3288</v>
      </c>
      <c r="C2565" s="179" t="s">
        <v>108</v>
      </c>
      <c r="D2565" s="181">
        <v>24.01</v>
      </c>
      <c r="E2565" s="181">
        <v>4.54</v>
      </c>
      <c r="F2565" s="181">
        <v>28.55</v>
      </c>
      <c r="G2565" s="172">
        <v>15</v>
      </c>
    </row>
    <row r="2566" spans="1:7" ht="30">
      <c r="A2566" s="183" t="s">
        <v>3287</v>
      </c>
      <c r="B2566" s="182" t="s">
        <v>3286</v>
      </c>
      <c r="C2566" s="179" t="s">
        <v>108</v>
      </c>
      <c r="D2566" s="181">
        <v>14.8</v>
      </c>
      <c r="E2566" s="181">
        <v>4.54</v>
      </c>
      <c r="F2566" s="181">
        <v>19.34</v>
      </c>
      <c r="G2566" s="172">
        <v>15</v>
      </c>
    </row>
    <row r="2567" spans="1:7" ht="30">
      <c r="A2567" s="183" t="s">
        <v>3285</v>
      </c>
      <c r="B2567" s="182" t="s">
        <v>3284</v>
      </c>
      <c r="C2567" s="179" t="s">
        <v>108</v>
      </c>
      <c r="D2567" s="181">
        <v>15.89</v>
      </c>
      <c r="E2567" s="181">
        <v>4.54</v>
      </c>
      <c r="F2567" s="181">
        <v>20.43</v>
      </c>
      <c r="G2567" s="172">
        <v>15</v>
      </c>
    </row>
    <row r="2568" spans="1:7">
      <c r="A2568" s="183" t="s">
        <v>3283</v>
      </c>
      <c r="B2568" s="182" t="s">
        <v>3282</v>
      </c>
      <c r="C2568" s="179" t="s">
        <v>108</v>
      </c>
      <c r="D2568" s="181">
        <v>18.73</v>
      </c>
      <c r="E2568" s="181">
        <v>4.54</v>
      </c>
      <c r="F2568" s="181">
        <v>23.27</v>
      </c>
      <c r="G2568" s="172">
        <v>15</v>
      </c>
    </row>
    <row r="2569" spans="1:7">
      <c r="A2569" s="183" t="s">
        <v>3281</v>
      </c>
      <c r="B2569" s="182" t="s">
        <v>3280</v>
      </c>
      <c r="C2569" s="179" t="s">
        <v>108</v>
      </c>
      <c r="D2569" s="181">
        <v>15.54</v>
      </c>
      <c r="E2569" s="181">
        <v>4.54</v>
      </c>
      <c r="F2569" s="181">
        <v>20.079999999999998</v>
      </c>
      <c r="G2569" s="172">
        <v>15</v>
      </c>
    </row>
    <row r="2570" spans="1:7">
      <c r="A2570" s="183" t="s">
        <v>3279</v>
      </c>
      <c r="B2570" s="182" t="s">
        <v>3278</v>
      </c>
      <c r="C2570" s="179" t="s">
        <v>108</v>
      </c>
      <c r="D2570" s="181">
        <v>15.9</v>
      </c>
      <c r="E2570" s="181">
        <v>4.54</v>
      </c>
      <c r="F2570" s="181">
        <v>20.440000000000001</v>
      </c>
      <c r="G2570" s="172">
        <v>15</v>
      </c>
    </row>
    <row r="2571" spans="1:7">
      <c r="A2571" s="183" t="s">
        <v>3277</v>
      </c>
      <c r="B2571" s="182" t="s">
        <v>3276</v>
      </c>
      <c r="C2571" s="179" t="s">
        <v>108</v>
      </c>
      <c r="D2571" s="181">
        <v>14.2</v>
      </c>
      <c r="E2571" s="181">
        <v>4.54</v>
      </c>
      <c r="F2571" s="181">
        <v>18.739999999999998</v>
      </c>
      <c r="G2571" s="172">
        <v>15</v>
      </c>
    </row>
    <row r="2572" spans="1:7" ht="30">
      <c r="A2572" s="183" t="s">
        <v>3275</v>
      </c>
      <c r="B2572" s="182" t="s">
        <v>3274</v>
      </c>
      <c r="C2572" s="179"/>
      <c r="D2572" s="181"/>
      <c r="E2572" s="181"/>
      <c r="F2572" s="181"/>
    </row>
    <row r="2573" spans="1:7" ht="30">
      <c r="A2573" s="183" t="s">
        <v>3273</v>
      </c>
      <c r="B2573" s="182" t="s">
        <v>3272</v>
      </c>
      <c r="C2573" s="179" t="s">
        <v>108</v>
      </c>
      <c r="D2573" s="181">
        <v>34.840000000000003</v>
      </c>
      <c r="E2573" s="181">
        <v>11.16</v>
      </c>
      <c r="F2573" s="181">
        <v>46</v>
      </c>
      <c r="G2573" s="172">
        <v>15</v>
      </c>
    </row>
    <row r="2574" spans="1:7">
      <c r="A2574" s="183" t="s">
        <v>3271</v>
      </c>
      <c r="B2574" s="182" t="s">
        <v>3270</v>
      </c>
      <c r="C2574" s="179"/>
      <c r="D2574" s="181"/>
      <c r="E2574" s="181"/>
      <c r="F2574" s="181"/>
    </row>
    <row r="2575" spans="1:7" ht="45">
      <c r="A2575" s="183" t="s">
        <v>3269</v>
      </c>
      <c r="B2575" s="182" t="s">
        <v>3268</v>
      </c>
      <c r="C2575" s="179" t="s">
        <v>108</v>
      </c>
      <c r="D2575" s="181">
        <v>54.88</v>
      </c>
      <c r="E2575" s="181">
        <v>22.33</v>
      </c>
      <c r="F2575" s="181">
        <v>77.209999999999994</v>
      </c>
      <c r="G2575" s="172">
        <v>15</v>
      </c>
    </row>
    <row r="2576" spans="1:7" ht="45">
      <c r="A2576" s="183" t="s">
        <v>3267</v>
      </c>
      <c r="B2576" s="182" t="s">
        <v>3266</v>
      </c>
      <c r="C2576" s="179" t="s">
        <v>108</v>
      </c>
      <c r="D2576" s="181">
        <v>102.26</v>
      </c>
      <c r="E2576" s="181">
        <v>11.16</v>
      </c>
      <c r="F2576" s="181">
        <v>113.42</v>
      </c>
      <c r="G2576" s="172">
        <v>15</v>
      </c>
    </row>
    <row r="2577" spans="1:7" ht="45">
      <c r="A2577" s="183" t="s">
        <v>3265</v>
      </c>
      <c r="B2577" s="182" t="s">
        <v>3264</v>
      </c>
      <c r="C2577" s="179" t="s">
        <v>108</v>
      </c>
      <c r="D2577" s="181">
        <v>46.26</v>
      </c>
      <c r="E2577" s="181">
        <v>22.33</v>
      </c>
      <c r="F2577" s="181">
        <v>68.59</v>
      </c>
      <c r="G2577" s="172">
        <v>15</v>
      </c>
    </row>
    <row r="2578" spans="1:7" ht="45">
      <c r="A2578" s="183" t="s">
        <v>3263</v>
      </c>
      <c r="B2578" s="182" t="s">
        <v>3262</v>
      </c>
      <c r="C2578" s="179" t="s">
        <v>108</v>
      </c>
      <c r="D2578" s="181">
        <v>86.45</v>
      </c>
      <c r="E2578" s="181">
        <v>22.33</v>
      </c>
      <c r="F2578" s="181">
        <v>108.78</v>
      </c>
      <c r="G2578" s="172">
        <v>15</v>
      </c>
    </row>
    <row r="2579" spans="1:7" ht="45">
      <c r="A2579" s="183" t="s">
        <v>3261</v>
      </c>
      <c r="B2579" s="182" t="s">
        <v>3260</v>
      </c>
      <c r="C2579" s="179" t="s">
        <v>108</v>
      </c>
      <c r="D2579" s="181">
        <v>55.2</v>
      </c>
      <c r="E2579" s="181">
        <v>11.16</v>
      </c>
      <c r="F2579" s="181">
        <v>66.36</v>
      </c>
      <c r="G2579" s="172">
        <v>15</v>
      </c>
    </row>
    <row r="2580" spans="1:7" ht="45">
      <c r="A2580" s="183" t="s">
        <v>3259</v>
      </c>
      <c r="B2580" s="182" t="s">
        <v>3258</v>
      </c>
      <c r="C2580" s="179" t="s">
        <v>108</v>
      </c>
      <c r="D2580" s="181">
        <v>60.94</v>
      </c>
      <c r="E2580" s="181">
        <v>22.33</v>
      </c>
      <c r="F2580" s="181">
        <v>83.27</v>
      </c>
      <c r="G2580" s="172">
        <v>15</v>
      </c>
    </row>
    <row r="2581" spans="1:7">
      <c r="A2581" s="183" t="s">
        <v>3257</v>
      </c>
      <c r="B2581" s="182" t="s">
        <v>3256</v>
      </c>
      <c r="C2581" s="179"/>
      <c r="D2581" s="181"/>
      <c r="E2581" s="181"/>
      <c r="F2581" s="181"/>
    </row>
    <row r="2582" spans="1:7" ht="30">
      <c r="A2582" s="183" t="s">
        <v>3255</v>
      </c>
      <c r="B2582" s="182" t="s">
        <v>3254</v>
      </c>
      <c r="C2582" s="179" t="s">
        <v>108</v>
      </c>
      <c r="D2582" s="181">
        <v>48.39</v>
      </c>
      <c r="E2582" s="181">
        <v>78.540000000000006</v>
      </c>
      <c r="F2582" s="181">
        <v>126.93</v>
      </c>
      <c r="G2582" s="172">
        <v>15</v>
      </c>
    </row>
    <row r="2583" spans="1:7" ht="30">
      <c r="A2583" s="183" t="s">
        <v>3253</v>
      </c>
      <c r="B2583" s="182" t="s">
        <v>3252</v>
      </c>
      <c r="C2583" s="179" t="s">
        <v>108</v>
      </c>
      <c r="D2583" s="181">
        <v>665.48</v>
      </c>
      <c r="E2583" s="181">
        <v>78.540000000000006</v>
      </c>
      <c r="F2583" s="181">
        <v>744.02</v>
      </c>
      <c r="G2583" s="172">
        <v>15</v>
      </c>
    </row>
    <row r="2584" spans="1:7" ht="30">
      <c r="A2584" s="183" t="s">
        <v>3251</v>
      </c>
      <c r="B2584" s="182" t="s">
        <v>3250</v>
      </c>
      <c r="C2584" s="179" t="s">
        <v>108</v>
      </c>
      <c r="D2584" s="181">
        <v>503.75</v>
      </c>
      <c r="E2584" s="181">
        <v>78.540000000000006</v>
      </c>
      <c r="F2584" s="181">
        <v>582.29</v>
      </c>
      <c r="G2584" s="172">
        <v>15</v>
      </c>
    </row>
    <row r="2585" spans="1:7" ht="30">
      <c r="A2585" s="183" t="s">
        <v>3249</v>
      </c>
      <c r="B2585" s="182" t="s">
        <v>3248</v>
      </c>
      <c r="C2585" s="179" t="s">
        <v>108</v>
      </c>
      <c r="D2585" s="181">
        <v>2023.66</v>
      </c>
      <c r="E2585" s="181">
        <v>340.98</v>
      </c>
      <c r="F2585" s="181">
        <v>2364.64</v>
      </c>
      <c r="G2585" s="172">
        <v>15</v>
      </c>
    </row>
    <row r="2586" spans="1:7" ht="30">
      <c r="A2586" s="183" t="s">
        <v>3247</v>
      </c>
      <c r="B2586" s="182" t="s">
        <v>3246</v>
      </c>
      <c r="C2586" s="179" t="s">
        <v>108</v>
      </c>
      <c r="D2586" s="181">
        <v>2391.11</v>
      </c>
      <c r="E2586" s="181">
        <v>126.15</v>
      </c>
      <c r="F2586" s="181">
        <v>2517.2600000000002</v>
      </c>
      <c r="G2586" s="172">
        <v>15</v>
      </c>
    </row>
    <row r="2587" spans="1:7" ht="30">
      <c r="A2587" s="183" t="s">
        <v>3245</v>
      </c>
      <c r="B2587" s="182" t="s">
        <v>3244</v>
      </c>
      <c r="C2587" s="179" t="s">
        <v>108</v>
      </c>
      <c r="D2587" s="181">
        <v>2006.15</v>
      </c>
      <c r="E2587" s="181">
        <v>126.15</v>
      </c>
      <c r="F2587" s="181">
        <v>2132.3000000000002</v>
      </c>
      <c r="G2587" s="172">
        <v>15</v>
      </c>
    </row>
    <row r="2588" spans="1:7" ht="30">
      <c r="A2588" s="183" t="s">
        <v>3243</v>
      </c>
      <c r="B2588" s="182" t="s">
        <v>3242</v>
      </c>
      <c r="C2588" s="179" t="s">
        <v>108</v>
      </c>
      <c r="D2588" s="181">
        <v>620.37</v>
      </c>
      <c r="E2588" s="181">
        <v>81.34</v>
      </c>
      <c r="F2588" s="181">
        <v>701.71</v>
      </c>
      <c r="G2588" s="172">
        <v>15</v>
      </c>
    </row>
    <row r="2589" spans="1:7" ht="30">
      <c r="A2589" s="183" t="s">
        <v>3241</v>
      </c>
      <c r="B2589" s="182" t="s">
        <v>3240</v>
      </c>
      <c r="C2589" s="179" t="s">
        <v>108</v>
      </c>
      <c r="D2589" s="181">
        <v>654.82000000000005</v>
      </c>
      <c r="E2589" s="181">
        <v>81.34</v>
      </c>
      <c r="F2589" s="181">
        <v>736.16</v>
      </c>
      <c r="G2589" s="172">
        <v>15</v>
      </c>
    </row>
    <row r="2590" spans="1:7" ht="30">
      <c r="A2590" s="183" t="s">
        <v>3239</v>
      </c>
      <c r="B2590" s="182" t="s">
        <v>3238</v>
      </c>
      <c r="C2590" s="179" t="s">
        <v>108</v>
      </c>
      <c r="D2590" s="181">
        <v>1519.58</v>
      </c>
      <c r="E2590" s="181">
        <v>126.15</v>
      </c>
      <c r="F2590" s="181">
        <v>1645.73</v>
      </c>
      <c r="G2590" s="172">
        <v>15</v>
      </c>
    </row>
    <row r="2591" spans="1:7" ht="30">
      <c r="A2591" s="183" t="s">
        <v>3237</v>
      </c>
      <c r="B2591" s="182" t="s">
        <v>3236</v>
      </c>
      <c r="C2591" s="179" t="s">
        <v>108</v>
      </c>
      <c r="D2591" s="181">
        <v>1431.6</v>
      </c>
      <c r="E2591" s="181">
        <v>564.57000000000005</v>
      </c>
      <c r="F2591" s="181">
        <v>1996.17</v>
      </c>
      <c r="G2591" s="172">
        <v>15</v>
      </c>
    </row>
    <row r="2592" spans="1:7" ht="30">
      <c r="A2592" s="183" t="s">
        <v>3235</v>
      </c>
      <c r="B2592" s="182" t="s">
        <v>3234</v>
      </c>
      <c r="C2592" s="179" t="s">
        <v>108</v>
      </c>
      <c r="D2592" s="181">
        <v>1020.8</v>
      </c>
      <c r="E2592" s="181">
        <v>126.15</v>
      </c>
      <c r="F2592" s="181">
        <v>1146.95</v>
      </c>
      <c r="G2592" s="172">
        <v>15</v>
      </c>
    </row>
    <row r="2593" spans="1:7">
      <c r="A2593" s="183" t="s">
        <v>3233</v>
      </c>
      <c r="B2593" s="182" t="s">
        <v>3232</v>
      </c>
      <c r="C2593" s="179"/>
      <c r="D2593" s="181"/>
      <c r="E2593" s="181"/>
      <c r="F2593" s="181"/>
    </row>
    <row r="2594" spans="1:7" ht="30">
      <c r="A2594" s="183" t="s">
        <v>3231</v>
      </c>
      <c r="B2594" s="182" t="s">
        <v>3230</v>
      </c>
      <c r="C2594" s="179" t="s">
        <v>108</v>
      </c>
      <c r="D2594" s="181">
        <v>489.52</v>
      </c>
      <c r="E2594" s="181">
        <v>39.270000000000003</v>
      </c>
      <c r="F2594" s="181">
        <v>528.79</v>
      </c>
      <c r="G2594" s="172">
        <v>15</v>
      </c>
    </row>
    <row r="2595" spans="1:7" ht="30">
      <c r="A2595" s="183" t="s">
        <v>3229</v>
      </c>
      <c r="B2595" s="182" t="s">
        <v>3228</v>
      </c>
      <c r="C2595" s="179" t="s">
        <v>108</v>
      </c>
      <c r="D2595" s="181">
        <v>113.13</v>
      </c>
      <c r="E2595" s="181">
        <v>16.75</v>
      </c>
      <c r="F2595" s="181">
        <v>129.88</v>
      </c>
      <c r="G2595" s="172">
        <v>15</v>
      </c>
    </row>
    <row r="2596" spans="1:7" ht="30">
      <c r="A2596" s="183" t="s">
        <v>3227</v>
      </c>
      <c r="B2596" s="182" t="s">
        <v>3226</v>
      </c>
      <c r="C2596" s="179" t="s">
        <v>108</v>
      </c>
      <c r="D2596" s="181">
        <v>34.21</v>
      </c>
      <c r="E2596" s="181">
        <v>16.75</v>
      </c>
      <c r="F2596" s="181">
        <v>50.96</v>
      </c>
      <c r="G2596" s="172">
        <v>15</v>
      </c>
    </row>
    <row r="2597" spans="1:7" ht="30">
      <c r="A2597" s="183" t="s">
        <v>3225</v>
      </c>
      <c r="B2597" s="182" t="s">
        <v>3224</v>
      </c>
      <c r="C2597" s="179" t="s">
        <v>108</v>
      </c>
      <c r="D2597" s="181">
        <v>384.24</v>
      </c>
      <c r="E2597" s="181">
        <v>39.270000000000003</v>
      </c>
      <c r="F2597" s="181">
        <v>423.51</v>
      </c>
      <c r="G2597" s="172">
        <v>15</v>
      </c>
    </row>
    <row r="2598" spans="1:7" ht="30">
      <c r="A2598" s="183" t="s">
        <v>3223</v>
      </c>
      <c r="B2598" s="182" t="s">
        <v>3222</v>
      </c>
      <c r="C2598" s="179" t="s">
        <v>108</v>
      </c>
      <c r="D2598" s="181">
        <v>362.85</v>
      </c>
      <c r="E2598" s="181">
        <v>39.270000000000003</v>
      </c>
      <c r="F2598" s="181">
        <v>402.12</v>
      </c>
      <c r="G2598" s="172">
        <v>15</v>
      </c>
    </row>
    <row r="2599" spans="1:7" ht="30">
      <c r="A2599" s="183" t="s">
        <v>3221</v>
      </c>
      <c r="B2599" s="182" t="s">
        <v>3220</v>
      </c>
      <c r="C2599" s="179" t="s">
        <v>108</v>
      </c>
      <c r="D2599" s="181">
        <v>114.97</v>
      </c>
      <c r="E2599" s="181">
        <v>27.92</v>
      </c>
      <c r="F2599" s="181">
        <v>142.88999999999999</v>
      </c>
      <c r="G2599" s="172">
        <v>15</v>
      </c>
    </row>
    <row r="2600" spans="1:7" ht="30">
      <c r="A2600" s="183" t="s">
        <v>3219</v>
      </c>
      <c r="B2600" s="182" t="s">
        <v>3218</v>
      </c>
      <c r="C2600" s="179" t="s">
        <v>108</v>
      </c>
      <c r="D2600" s="181">
        <v>235.62</v>
      </c>
      <c r="E2600" s="181">
        <v>39.270000000000003</v>
      </c>
      <c r="F2600" s="181">
        <v>274.89</v>
      </c>
      <c r="G2600" s="172">
        <v>15</v>
      </c>
    </row>
    <row r="2601" spans="1:7" ht="30">
      <c r="A2601" s="183" t="s">
        <v>3217</v>
      </c>
      <c r="B2601" s="182" t="s">
        <v>3216</v>
      </c>
      <c r="C2601" s="179" t="s">
        <v>108</v>
      </c>
      <c r="D2601" s="181">
        <v>68.69</v>
      </c>
      <c r="E2601" s="181">
        <v>16.75</v>
      </c>
      <c r="F2601" s="181">
        <v>85.44</v>
      </c>
      <c r="G2601" s="172">
        <v>15</v>
      </c>
    </row>
    <row r="2602" spans="1:7" ht="30">
      <c r="A2602" s="183" t="s">
        <v>3215</v>
      </c>
      <c r="B2602" s="182" t="s">
        <v>3214</v>
      </c>
      <c r="C2602" s="179" t="s">
        <v>108</v>
      </c>
      <c r="D2602" s="181">
        <v>94.83</v>
      </c>
      <c r="E2602" s="181">
        <v>16.75</v>
      </c>
      <c r="F2602" s="181">
        <v>111.58</v>
      </c>
      <c r="G2602" s="172">
        <v>15</v>
      </c>
    </row>
    <row r="2603" spans="1:7" ht="30">
      <c r="A2603" s="183" t="s">
        <v>3213</v>
      </c>
      <c r="B2603" s="182" t="s">
        <v>3212</v>
      </c>
      <c r="C2603" s="179" t="s">
        <v>108</v>
      </c>
      <c r="D2603" s="181">
        <v>7861.69</v>
      </c>
      <c r="E2603" s="181">
        <v>39.270000000000003</v>
      </c>
      <c r="F2603" s="181">
        <v>7900.96</v>
      </c>
      <c r="G2603" s="172">
        <v>15</v>
      </c>
    </row>
    <row r="2604" spans="1:7" ht="45">
      <c r="A2604" s="183" t="s">
        <v>3211</v>
      </c>
      <c r="B2604" s="182" t="s">
        <v>3210</v>
      </c>
      <c r="C2604" s="179" t="s">
        <v>108</v>
      </c>
      <c r="D2604" s="181">
        <v>669.83</v>
      </c>
      <c r="E2604" s="181">
        <v>39.270000000000003</v>
      </c>
      <c r="F2604" s="181">
        <v>709.1</v>
      </c>
      <c r="G2604" s="172">
        <v>15</v>
      </c>
    </row>
    <row r="2605" spans="1:7" ht="30">
      <c r="A2605" s="183" t="s">
        <v>3209</v>
      </c>
      <c r="B2605" s="182" t="s">
        <v>3208</v>
      </c>
      <c r="C2605" s="179" t="s">
        <v>108</v>
      </c>
      <c r="D2605" s="181">
        <v>612.9</v>
      </c>
      <c r="E2605" s="181">
        <v>39.270000000000003</v>
      </c>
      <c r="F2605" s="181">
        <v>652.16999999999996</v>
      </c>
      <c r="G2605" s="172">
        <v>15</v>
      </c>
    </row>
    <row r="2606" spans="1:7" ht="30">
      <c r="A2606" s="183" t="s">
        <v>3207</v>
      </c>
      <c r="B2606" s="182" t="s">
        <v>3206</v>
      </c>
      <c r="C2606" s="179" t="s">
        <v>108</v>
      </c>
      <c r="D2606" s="181">
        <v>984.82</v>
      </c>
      <c r="E2606" s="181">
        <v>39.270000000000003</v>
      </c>
      <c r="F2606" s="181">
        <v>1024.0899999999999</v>
      </c>
      <c r="G2606" s="172">
        <v>15</v>
      </c>
    </row>
    <row r="2607" spans="1:7" ht="45">
      <c r="A2607" s="183" t="s">
        <v>3205</v>
      </c>
      <c r="B2607" s="182" t="s">
        <v>3204</v>
      </c>
      <c r="C2607" s="179" t="s">
        <v>108</v>
      </c>
      <c r="D2607" s="181">
        <v>323.14</v>
      </c>
      <c r="E2607" s="181">
        <v>39.270000000000003</v>
      </c>
      <c r="F2607" s="181">
        <v>362.41</v>
      </c>
      <c r="G2607" s="172">
        <v>15</v>
      </c>
    </row>
    <row r="2608" spans="1:7" ht="30">
      <c r="A2608" s="183" t="s">
        <v>3203</v>
      </c>
      <c r="B2608" s="182" t="s">
        <v>3202</v>
      </c>
      <c r="C2608" s="179" t="s">
        <v>108</v>
      </c>
      <c r="D2608" s="181">
        <v>62.07</v>
      </c>
      <c r="E2608" s="181">
        <v>39.270000000000003</v>
      </c>
      <c r="F2608" s="181">
        <v>101.34</v>
      </c>
      <c r="G2608" s="172">
        <v>15</v>
      </c>
    </row>
    <row r="2609" spans="1:7" ht="45">
      <c r="A2609" s="183" t="s">
        <v>3201</v>
      </c>
      <c r="B2609" s="182" t="s">
        <v>3200</v>
      </c>
      <c r="C2609" s="179" t="s">
        <v>108</v>
      </c>
      <c r="D2609" s="181">
        <v>414.14</v>
      </c>
      <c r="E2609" s="181">
        <v>39.270000000000003</v>
      </c>
      <c r="F2609" s="181">
        <v>453.41</v>
      </c>
      <c r="G2609" s="172">
        <v>15</v>
      </c>
    </row>
    <row r="2610" spans="1:7">
      <c r="A2610" s="183" t="s">
        <v>3199</v>
      </c>
      <c r="B2610" s="182" t="s">
        <v>3198</v>
      </c>
      <c r="C2610" s="179"/>
      <c r="D2610" s="181"/>
      <c r="E2610" s="181"/>
      <c r="F2610" s="181"/>
    </row>
    <row r="2611" spans="1:7" ht="30">
      <c r="A2611" s="183" t="s">
        <v>3197</v>
      </c>
      <c r="B2611" s="182" t="s">
        <v>3196</v>
      </c>
      <c r="C2611" s="179" t="s">
        <v>108</v>
      </c>
      <c r="D2611" s="181">
        <v>964.71</v>
      </c>
      <c r="E2611" s="181">
        <v>27.92</v>
      </c>
      <c r="F2611" s="181">
        <v>992.63</v>
      </c>
      <c r="G2611" s="172">
        <v>15</v>
      </c>
    </row>
    <row r="2612" spans="1:7">
      <c r="A2612" s="183" t="s">
        <v>3195</v>
      </c>
      <c r="B2612" s="182" t="s">
        <v>3194</v>
      </c>
      <c r="C2612" s="179"/>
      <c r="D2612" s="181"/>
      <c r="E2612" s="181"/>
      <c r="F2612" s="181"/>
    </row>
    <row r="2613" spans="1:7" ht="30">
      <c r="A2613" s="183" t="s">
        <v>3193</v>
      </c>
      <c r="B2613" s="182" t="s">
        <v>3192</v>
      </c>
      <c r="C2613" s="179" t="s">
        <v>108</v>
      </c>
      <c r="D2613" s="181">
        <v>236.36</v>
      </c>
      <c r="E2613" s="181">
        <v>22.33</v>
      </c>
      <c r="F2613" s="181">
        <v>258.69</v>
      </c>
      <c r="G2613" s="172">
        <v>15</v>
      </c>
    </row>
    <row r="2614" spans="1:7" ht="30">
      <c r="A2614" s="183" t="s">
        <v>3191</v>
      </c>
      <c r="B2614" s="182" t="s">
        <v>3190</v>
      </c>
      <c r="C2614" s="179" t="s">
        <v>108</v>
      </c>
      <c r="D2614" s="181">
        <v>274.39999999999998</v>
      </c>
      <c r="E2614" s="181">
        <v>22.33</v>
      </c>
      <c r="F2614" s="181">
        <v>296.73</v>
      </c>
      <c r="G2614" s="172">
        <v>15</v>
      </c>
    </row>
    <row r="2615" spans="1:7" ht="30">
      <c r="A2615" s="183" t="s">
        <v>3189</v>
      </c>
      <c r="B2615" s="182" t="s">
        <v>3188</v>
      </c>
      <c r="C2615" s="179" t="s">
        <v>108</v>
      </c>
      <c r="D2615" s="181">
        <v>159.51</v>
      </c>
      <c r="E2615" s="181">
        <v>22.33</v>
      </c>
      <c r="F2615" s="181">
        <v>181.84</v>
      </c>
      <c r="G2615" s="172">
        <v>15</v>
      </c>
    </row>
    <row r="2616" spans="1:7">
      <c r="A2616" s="183" t="s">
        <v>3187</v>
      </c>
      <c r="B2616" s="182" t="s">
        <v>3186</v>
      </c>
      <c r="C2616" s="179"/>
      <c r="D2616" s="181"/>
      <c r="E2616" s="181"/>
      <c r="F2616" s="181"/>
    </row>
    <row r="2617" spans="1:7" ht="45">
      <c r="A2617" s="183" t="s">
        <v>3185</v>
      </c>
      <c r="B2617" s="182" t="s">
        <v>3184</v>
      </c>
      <c r="C2617" s="179" t="s">
        <v>108</v>
      </c>
      <c r="D2617" s="181">
        <v>153.58000000000001</v>
      </c>
      <c r="E2617" s="181">
        <v>22.33</v>
      </c>
      <c r="F2617" s="181">
        <v>175.91</v>
      </c>
      <c r="G2617" s="172">
        <v>15</v>
      </c>
    </row>
    <row r="2618" spans="1:7" ht="30">
      <c r="A2618" s="183" t="s">
        <v>3183</v>
      </c>
      <c r="B2618" s="182" t="s">
        <v>3182</v>
      </c>
      <c r="C2618" s="179" t="s">
        <v>108</v>
      </c>
      <c r="D2618" s="181">
        <v>48.91</v>
      </c>
      <c r="E2618" s="181">
        <v>22.33</v>
      </c>
      <c r="F2618" s="181">
        <v>71.239999999999995</v>
      </c>
      <c r="G2618" s="172">
        <v>15</v>
      </c>
    </row>
    <row r="2619" spans="1:7" ht="45">
      <c r="A2619" s="183" t="s">
        <v>3181</v>
      </c>
      <c r="B2619" s="182" t="s">
        <v>3180</v>
      </c>
      <c r="C2619" s="179" t="s">
        <v>108</v>
      </c>
      <c r="D2619" s="181">
        <v>134.82</v>
      </c>
      <c r="E2619" s="181">
        <v>22.33</v>
      </c>
      <c r="F2619" s="181">
        <v>157.15</v>
      </c>
      <c r="G2619" s="172">
        <v>15</v>
      </c>
    </row>
    <row r="2620" spans="1:7" ht="45">
      <c r="A2620" s="183" t="s">
        <v>3179</v>
      </c>
      <c r="B2620" s="182" t="s">
        <v>3178</v>
      </c>
      <c r="C2620" s="179" t="s">
        <v>108</v>
      </c>
      <c r="D2620" s="181">
        <v>88.94</v>
      </c>
      <c r="E2620" s="181">
        <v>27.92</v>
      </c>
      <c r="F2620" s="181">
        <v>116.86</v>
      </c>
      <c r="G2620" s="172">
        <v>15</v>
      </c>
    </row>
    <row r="2621" spans="1:7" ht="45">
      <c r="A2621" s="183" t="s">
        <v>3177</v>
      </c>
      <c r="B2621" s="182" t="s">
        <v>3176</v>
      </c>
      <c r="C2621" s="179" t="s">
        <v>108</v>
      </c>
      <c r="D2621" s="181">
        <v>124.15</v>
      </c>
      <c r="E2621" s="181">
        <v>22.33</v>
      </c>
      <c r="F2621" s="181">
        <v>146.47999999999999</v>
      </c>
      <c r="G2621" s="172">
        <v>15</v>
      </c>
    </row>
    <row r="2622" spans="1:7" ht="45">
      <c r="A2622" s="183" t="s">
        <v>3175</v>
      </c>
      <c r="B2622" s="182" t="s">
        <v>3174</v>
      </c>
      <c r="C2622" s="179" t="s">
        <v>108</v>
      </c>
      <c r="D2622" s="181">
        <v>176.49</v>
      </c>
      <c r="E2622" s="181">
        <v>22.33</v>
      </c>
      <c r="F2622" s="181">
        <v>198.82</v>
      </c>
      <c r="G2622" s="172">
        <v>15</v>
      </c>
    </row>
    <row r="2623" spans="1:7" ht="45">
      <c r="A2623" s="183" t="s">
        <v>3173</v>
      </c>
      <c r="B2623" s="182" t="s">
        <v>3172</v>
      </c>
      <c r="C2623" s="179" t="s">
        <v>108</v>
      </c>
      <c r="D2623" s="181">
        <v>119.69</v>
      </c>
      <c r="E2623" s="181">
        <v>16.75</v>
      </c>
      <c r="F2623" s="181">
        <v>136.44</v>
      </c>
      <c r="G2623" s="172">
        <v>15</v>
      </c>
    </row>
    <row r="2624" spans="1:7" ht="45">
      <c r="A2624" s="183" t="s">
        <v>3171</v>
      </c>
      <c r="B2624" s="182" t="s">
        <v>3170</v>
      </c>
      <c r="C2624" s="179" t="s">
        <v>108</v>
      </c>
      <c r="D2624" s="181">
        <v>148.38</v>
      </c>
      <c r="E2624" s="181">
        <v>22.33</v>
      </c>
      <c r="F2624" s="181">
        <v>170.71</v>
      </c>
      <c r="G2624" s="172">
        <v>15</v>
      </c>
    </row>
    <row r="2625" spans="1:7" ht="30">
      <c r="A2625" s="183" t="s">
        <v>3169</v>
      </c>
      <c r="B2625" s="182" t="s">
        <v>3168</v>
      </c>
      <c r="C2625" s="179" t="s">
        <v>108</v>
      </c>
      <c r="D2625" s="181">
        <v>85.85</v>
      </c>
      <c r="E2625" s="181">
        <v>27.92</v>
      </c>
      <c r="F2625" s="181">
        <v>113.77</v>
      </c>
      <c r="G2625" s="172">
        <v>15</v>
      </c>
    </row>
    <row r="2626" spans="1:7" ht="30">
      <c r="A2626" s="183" t="s">
        <v>3167</v>
      </c>
      <c r="B2626" s="182" t="s">
        <v>3166</v>
      </c>
      <c r="C2626" s="179" t="s">
        <v>108</v>
      </c>
      <c r="D2626" s="181">
        <v>118.37</v>
      </c>
      <c r="E2626" s="181">
        <v>27.92</v>
      </c>
      <c r="F2626" s="181">
        <v>146.29</v>
      </c>
      <c r="G2626" s="172">
        <v>15</v>
      </c>
    </row>
    <row r="2627" spans="1:7" ht="45">
      <c r="A2627" s="183" t="s">
        <v>3165</v>
      </c>
      <c r="B2627" s="182" t="s">
        <v>3164</v>
      </c>
      <c r="C2627" s="179" t="s">
        <v>108</v>
      </c>
      <c r="D2627" s="181">
        <v>211.19</v>
      </c>
      <c r="E2627" s="181">
        <v>27.92</v>
      </c>
      <c r="F2627" s="181">
        <v>239.11</v>
      </c>
      <c r="G2627" s="172">
        <v>15</v>
      </c>
    </row>
    <row r="2628" spans="1:7" ht="45">
      <c r="A2628" s="183" t="s">
        <v>3163</v>
      </c>
      <c r="B2628" s="182" t="s">
        <v>3162</v>
      </c>
      <c r="C2628" s="179" t="s">
        <v>108</v>
      </c>
      <c r="D2628" s="181">
        <v>143.77000000000001</v>
      </c>
      <c r="E2628" s="181">
        <v>27.92</v>
      </c>
      <c r="F2628" s="181">
        <v>171.69</v>
      </c>
      <c r="G2628" s="172">
        <v>15</v>
      </c>
    </row>
    <row r="2629" spans="1:7" ht="30">
      <c r="A2629" s="183" t="s">
        <v>3161</v>
      </c>
      <c r="B2629" s="182" t="s">
        <v>3160</v>
      </c>
      <c r="C2629" s="179" t="s">
        <v>108</v>
      </c>
      <c r="D2629" s="181">
        <v>71.94</v>
      </c>
      <c r="E2629" s="181">
        <v>27.92</v>
      </c>
      <c r="F2629" s="181">
        <v>99.86</v>
      </c>
      <c r="G2629" s="172">
        <v>15</v>
      </c>
    </row>
    <row r="2630" spans="1:7" ht="45">
      <c r="A2630" s="183" t="s">
        <v>3159</v>
      </c>
      <c r="B2630" s="182" t="s">
        <v>3158</v>
      </c>
      <c r="C2630" s="179" t="s">
        <v>108</v>
      </c>
      <c r="D2630" s="181">
        <v>62.38</v>
      </c>
      <c r="E2630" s="181">
        <v>22.33</v>
      </c>
      <c r="F2630" s="181">
        <v>84.71</v>
      </c>
      <c r="G2630" s="172">
        <v>15</v>
      </c>
    </row>
    <row r="2631" spans="1:7" ht="30">
      <c r="A2631" s="183" t="s">
        <v>3157</v>
      </c>
      <c r="B2631" s="182" t="s">
        <v>3156</v>
      </c>
      <c r="C2631" s="179" t="s">
        <v>108</v>
      </c>
      <c r="D2631" s="181">
        <v>100.81</v>
      </c>
      <c r="E2631" s="181">
        <v>22.33</v>
      </c>
      <c r="F2631" s="181">
        <v>123.14</v>
      </c>
      <c r="G2631" s="172">
        <v>15</v>
      </c>
    </row>
    <row r="2632" spans="1:7" ht="45">
      <c r="A2632" s="183" t="s">
        <v>3155</v>
      </c>
      <c r="B2632" s="182" t="s">
        <v>3154</v>
      </c>
      <c r="C2632" s="179" t="s">
        <v>108</v>
      </c>
      <c r="D2632" s="181">
        <v>84.81</v>
      </c>
      <c r="E2632" s="181">
        <v>22.33</v>
      </c>
      <c r="F2632" s="181">
        <v>107.14</v>
      </c>
      <c r="G2632" s="172">
        <v>15</v>
      </c>
    </row>
    <row r="2633" spans="1:7" ht="30">
      <c r="A2633" s="183" t="s">
        <v>3153</v>
      </c>
      <c r="B2633" s="182" t="s">
        <v>3152</v>
      </c>
      <c r="C2633" s="179" t="s">
        <v>108</v>
      </c>
      <c r="D2633" s="181">
        <v>115.42</v>
      </c>
      <c r="E2633" s="181">
        <v>22.33</v>
      </c>
      <c r="F2633" s="181">
        <v>137.75</v>
      </c>
      <c r="G2633" s="172">
        <v>15</v>
      </c>
    </row>
    <row r="2634" spans="1:7">
      <c r="A2634" s="183" t="s">
        <v>3151</v>
      </c>
      <c r="B2634" s="182" t="s">
        <v>3150</v>
      </c>
      <c r="C2634" s="179"/>
      <c r="D2634" s="181"/>
      <c r="E2634" s="181"/>
      <c r="F2634" s="181"/>
    </row>
    <row r="2635" spans="1:7" ht="30">
      <c r="A2635" s="183" t="s">
        <v>3149</v>
      </c>
      <c r="B2635" s="182" t="s">
        <v>3148</v>
      </c>
      <c r="C2635" s="179" t="s">
        <v>108</v>
      </c>
      <c r="D2635" s="181">
        <v>43.67</v>
      </c>
      <c r="E2635" s="181">
        <v>16.75</v>
      </c>
      <c r="F2635" s="181">
        <v>60.42</v>
      </c>
      <c r="G2635" s="172">
        <v>15</v>
      </c>
    </row>
    <row r="2636" spans="1:7">
      <c r="A2636" s="183" t="s">
        <v>3147</v>
      </c>
      <c r="B2636" s="182" t="s">
        <v>3146</v>
      </c>
      <c r="C2636" s="179"/>
      <c r="D2636" s="181"/>
      <c r="E2636" s="181"/>
      <c r="F2636" s="181"/>
    </row>
    <row r="2637" spans="1:7" ht="30">
      <c r="A2637" s="183" t="s">
        <v>3145</v>
      </c>
      <c r="B2637" s="182" t="s">
        <v>3144</v>
      </c>
      <c r="C2637" s="179" t="s">
        <v>108</v>
      </c>
      <c r="D2637" s="181">
        <v>0.48</v>
      </c>
      <c r="E2637" s="181">
        <v>22.33</v>
      </c>
      <c r="F2637" s="181">
        <v>22.81</v>
      </c>
      <c r="G2637" s="172">
        <v>15</v>
      </c>
    </row>
    <row r="2638" spans="1:7" ht="30">
      <c r="A2638" s="183" t="s">
        <v>3143</v>
      </c>
      <c r="B2638" s="182" t="s">
        <v>3142</v>
      </c>
      <c r="C2638" s="179" t="s">
        <v>108</v>
      </c>
      <c r="D2638" s="181">
        <v>7.44</v>
      </c>
      <c r="E2638" s="181">
        <v>4.54</v>
      </c>
      <c r="F2638" s="181">
        <v>11.98</v>
      </c>
      <c r="G2638" s="172">
        <v>15</v>
      </c>
    </row>
    <row r="2639" spans="1:7">
      <c r="A2639" s="183" t="s">
        <v>3141</v>
      </c>
      <c r="B2639" s="182" t="s">
        <v>3140</v>
      </c>
      <c r="C2639" s="179" t="s">
        <v>108</v>
      </c>
      <c r="D2639" s="181"/>
      <c r="E2639" s="181">
        <v>22.33</v>
      </c>
      <c r="F2639" s="181">
        <v>22.33</v>
      </c>
      <c r="G2639" s="172">
        <v>15</v>
      </c>
    </row>
    <row r="2640" spans="1:7">
      <c r="A2640" s="183" t="s">
        <v>3139</v>
      </c>
      <c r="B2640" s="182" t="s">
        <v>3138</v>
      </c>
      <c r="C2640" s="179" t="s">
        <v>108</v>
      </c>
      <c r="D2640" s="181"/>
      <c r="E2640" s="181">
        <v>4.54</v>
      </c>
      <c r="F2640" s="181">
        <v>4.54</v>
      </c>
      <c r="G2640" s="172">
        <v>15</v>
      </c>
    </row>
    <row r="2641" spans="1:7">
      <c r="A2641" s="183" t="s">
        <v>3137</v>
      </c>
      <c r="B2641" s="182" t="s">
        <v>3136</v>
      </c>
      <c r="C2641" s="179"/>
      <c r="D2641" s="181"/>
      <c r="E2641" s="181"/>
      <c r="F2641" s="181"/>
    </row>
    <row r="2642" spans="1:7" ht="45">
      <c r="A2642" s="183" t="s">
        <v>3135</v>
      </c>
      <c r="B2642" s="182" t="s">
        <v>3134</v>
      </c>
      <c r="C2642" s="179" t="s">
        <v>108</v>
      </c>
      <c r="D2642" s="181">
        <v>334.87</v>
      </c>
      <c r="E2642" s="181">
        <v>22.33</v>
      </c>
      <c r="F2642" s="181">
        <v>357.2</v>
      </c>
      <c r="G2642" s="172">
        <v>15</v>
      </c>
    </row>
    <row r="2643" spans="1:7" ht="45">
      <c r="A2643" s="183" t="s">
        <v>3133</v>
      </c>
      <c r="B2643" s="182" t="s">
        <v>3132</v>
      </c>
      <c r="C2643" s="179" t="s">
        <v>108</v>
      </c>
      <c r="D2643" s="181">
        <v>211.3</v>
      </c>
      <c r="E2643" s="181">
        <v>16.75</v>
      </c>
      <c r="F2643" s="181">
        <v>228.05</v>
      </c>
      <c r="G2643" s="172">
        <v>15</v>
      </c>
    </row>
    <row r="2644" spans="1:7" ht="45">
      <c r="A2644" s="183" t="s">
        <v>3131</v>
      </c>
      <c r="B2644" s="182" t="s">
        <v>3130</v>
      </c>
      <c r="C2644" s="179" t="s">
        <v>108</v>
      </c>
      <c r="D2644" s="181">
        <v>152.35</v>
      </c>
      <c r="E2644" s="181">
        <v>22.33</v>
      </c>
      <c r="F2644" s="181">
        <v>174.68</v>
      </c>
      <c r="G2644" s="172">
        <v>15</v>
      </c>
    </row>
    <row r="2645" spans="1:7" ht="45">
      <c r="A2645" s="183" t="s">
        <v>3129</v>
      </c>
      <c r="B2645" s="182" t="s">
        <v>3128</v>
      </c>
      <c r="C2645" s="179" t="s">
        <v>108</v>
      </c>
      <c r="D2645" s="181">
        <v>262.64999999999998</v>
      </c>
      <c r="E2645" s="181">
        <v>16.75</v>
      </c>
      <c r="F2645" s="181">
        <v>279.39999999999998</v>
      </c>
      <c r="G2645" s="172">
        <v>15</v>
      </c>
    </row>
    <row r="2646" spans="1:7" ht="30">
      <c r="A2646" s="183" t="s">
        <v>3127</v>
      </c>
      <c r="B2646" s="182" t="s">
        <v>3126</v>
      </c>
      <c r="C2646" s="179" t="s">
        <v>108</v>
      </c>
      <c r="D2646" s="181">
        <v>78.67</v>
      </c>
      <c r="E2646" s="181">
        <v>27.92</v>
      </c>
      <c r="F2646" s="181">
        <v>106.59</v>
      </c>
      <c r="G2646" s="172">
        <v>15</v>
      </c>
    </row>
    <row r="2647" spans="1:7">
      <c r="A2647" s="183" t="s">
        <v>3125</v>
      </c>
      <c r="B2647" s="182" t="s">
        <v>3124</v>
      </c>
      <c r="C2647" s="179"/>
      <c r="D2647" s="181"/>
      <c r="E2647" s="181"/>
      <c r="F2647" s="181"/>
    </row>
    <row r="2648" spans="1:7">
      <c r="A2648" s="183" t="s">
        <v>3123</v>
      </c>
      <c r="B2648" s="182" t="s">
        <v>3122</v>
      </c>
      <c r="C2648" s="179"/>
      <c r="D2648" s="181"/>
      <c r="E2648" s="181"/>
      <c r="F2648" s="181"/>
    </row>
    <row r="2649" spans="1:7" ht="30">
      <c r="A2649" s="183" t="s">
        <v>3121</v>
      </c>
      <c r="B2649" s="182" t="s">
        <v>3120</v>
      </c>
      <c r="C2649" s="179" t="s">
        <v>108</v>
      </c>
      <c r="D2649" s="181">
        <v>86.7</v>
      </c>
      <c r="E2649" s="181">
        <v>13.96</v>
      </c>
      <c r="F2649" s="181">
        <v>100.66</v>
      </c>
      <c r="G2649" s="172">
        <v>15</v>
      </c>
    </row>
    <row r="2650" spans="1:7" ht="30">
      <c r="A2650" s="183" t="s">
        <v>3119</v>
      </c>
      <c r="B2650" s="182" t="s">
        <v>3118</v>
      </c>
      <c r="C2650" s="179" t="s">
        <v>108</v>
      </c>
      <c r="D2650" s="181">
        <v>90.35</v>
      </c>
      <c r="E2650" s="181">
        <v>13.96</v>
      </c>
      <c r="F2650" s="181">
        <v>104.31</v>
      </c>
      <c r="G2650" s="172">
        <v>15</v>
      </c>
    </row>
    <row r="2651" spans="1:7">
      <c r="A2651" s="183" t="s">
        <v>3117</v>
      </c>
      <c r="B2651" s="182" t="s">
        <v>3116</v>
      </c>
      <c r="C2651" s="179" t="s">
        <v>108</v>
      </c>
      <c r="D2651" s="181">
        <v>71.099999999999994</v>
      </c>
      <c r="E2651" s="181">
        <v>13.96</v>
      </c>
      <c r="F2651" s="181">
        <v>85.06</v>
      </c>
      <c r="G2651" s="172">
        <v>15</v>
      </c>
    </row>
    <row r="2652" spans="1:7">
      <c r="A2652" s="183" t="s">
        <v>3115</v>
      </c>
      <c r="B2652" s="182" t="s">
        <v>170</v>
      </c>
      <c r="C2652" s="179" t="s">
        <v>108</v>
      </c>
      <c r="D2652" s="181">
        <v>47.01</v>
      </c>
      <c r="E2652" s="181">
        <v>13.96</v>
      </c>
      <c r="F2652" s="181">
        <v>60.97</v>
      </c>
      <c r="G2652" s="172">
        <v>15</v>
      </c>
    </row>
    <row r="2653" spans="1:7">
      <c r="A2653" s="183" t="s">
        <v>3114</v>
      </c>
      <c r="B2653" s="182" t="s">
        <v>3113</v>
      </c>
      <c r="C2653" s="179" t="s">
        <v>108</v>
      </c>
      <c r="D2653" s="181">
        <v>4.22</v>
      </c>
      <c r="E2653" s="181">
        <v>13.96</v>
      </c>
      <c r="F2653" s="181">
        <v>18.18</v>
      </c>
      <c r="G2653" s="172">
        <v>15</v>
      </c>
    </row>
    <row r="2654" spans="1:7" ht="30">
      <c r="A2654" s="183" t="s">
        <v>3112</v>
      </c>
      <c r="B2654" s="182" t="s">
        <v>3111</v>
      </c>
      <c r="C2654" s="179" t="s">
        <v>108</v>
      </c>
      <c r="D2654" s="181">
        <v>29.22</v>
      </c>
      <c r="E2654" s="181">
        <v>13.96</v>
      </c>
      <c r="F2654" s="181">
        <v>43.18</v>
      </c>
      <c r="G2654" s="172">
        <v>15</v>
      </c>
    </row>
    <row r="2655" spans="1:7" ht="30">
      <c r="A2655" s="183" t="s">
        <v>3110</v>
      </c>
      <c r="B2655" s="182" t="s">
        <v>3109</v>
      </c>
      <c r="C2655" s="179" t="s">
        <v>108</v>
      </c>
      <c r="D2655" s="181">
        <v>9.27</v>
      </c>
      <c r="E2655" s="181">
        <v>13.96</v>
      </c>
      <c r="F2655" s="181">
        <v>23.23</v>
      </c>
      <c r="G2655" s="172">
        <v>15</v>
      </c>
    </row>
    <row r="2656" spans="1:7" ht="30">
      <c r="A2656" s="183" t="s">
        <v>3108</v>
      </c>
      <c r="B2656" s="182" t="s">
        <v>3107</v>
      </c>
      <c r="C2656" s="179" t="s">
        <v>108</v>
      </c>
      <c r="D2656" s="181">
        <v>15.12</v>
      </c>
      <c r="E2656" s="181">
        <v>13.96</v>
      </c>
      <c r="F2656" s="181">
        <v>29.08</v>
      </c>
      <c r="G2656" s="172">
        <v>15</v>
      </c>
    </row>
    <row r="2657" spans="1:7">
      <c r="A2657" s="183" t="s">
        <v>3106</v>
      </c>
      <c r="B2657" s="182" t="s">
        <v>3105</v>
      </c>
      <c r="C2657" s="179"/>
      <c r="D2657" s="181"/>
      <c r="E2657" s="181"/>
      <c r="F2657" s="181"/>
    </row>
    <row r="2658" spans="1:7">
      <c r="A2658" s="183" t="s">
        <v>3104</v>
      </c>
      <c r="B2658" s="182" t="s">
        <v>3103</v>
      </c>
      <c r="C2658" s="179" t="s">
        <v>108</v>
      </c>
      <c r="D2658" s="181">
        <v>6.19</v>
      </c>
      <c r="E2658" s="181">
        <v>13.96</v>
      </c>
      <c r="F2658" s="181">
        <v>20.149999999999999</v>
      </c>
      <c r="G2658" s="172">
        <v>15</v>
      </c>
    </row>
    <row r="2659" spans="1:7">
      <c r="A2659" s="183" t="s">
        <v>3102</v>
      </c>
      <c r="B2659" s="182" t="s">
        <v>3101</v>
      </c>
      <c r="C2659" s="179" t="s">
        <v>108</v>
      </c>
      <c r="D2659" s="181">
        <v>17.36</v>
      </c>
      <c r="E2659" s="181">
        <v>13.96</v>
      </c>
      <c r="F2659" s="181">
        <v>31.32</v>
      </c>
      <c r="G2659" s="172">
        <v>15</v>
      </c>
    </row>
    <row r="2660" spans="1:7">
      <c r="A2660" s="183" t="s">
        <v>3100</v>
      </c>
      <c r="B2660" s="182" t="s">
        <v>3099</v>
      </c>
      <c r="C2660" s="179" t="s">
        <v>108</v>
      </c>
      <c r="D2660" s="181">
        <v>5.99</v>
      </c>
      <c r="E2660" s="181">
        <v>13.96</v>
      </c>
      <c r="F2660" s="181">
        <v>19.95</v>
      </c>
      <c r="G2660" s="172">
        <v>15</v>
      </c>
    </row>
    <row r="2661" spans="1:7" ht="30">
      <c r="A2661" s="183" t="s">
        <v>3098</v>
      </c>
      <c r="B2661" s="182" t="s">
        <v>3097</v>
      </c>
      <c r="C2661" s="179" t="s">
        <v>108</v>
      </c>
      <c r="D2661" s="181">
        <v>9.0399999999999991</v>
      </c>
      <c r="E2661" s="181">
        <v>13.96</v>
      </c>
      <c r="F2661" s="181">
        <v>23</v>
      </c>
      <c r="G2661" s="172">
        <v>15</v>
      </c>
    </row>
    <row r="2662" spans="1:7" ht="30">
      <c r="A2662" s="183" t="s">
        <v>3096</v>
      </c>
      <c r="B2662" s="182" t="s">
        <v>3095</v>
      </c>
      <c r="C2662" s="179" t="s">
        <v>108</v>
      </c>
      <c r="D2662" s="181">
        <v>14.81</v>
      </c>
      <c r="E2662" s="181">
        <v>13.96</v>
      </c>
      <c r="F2662" s="181">
        <v>28.77</v>
      </c>
      <c r="G2662" s="172">
        <v>15</v>
      </c>
    </row>
    <row r="2663" spans="1:7" ht="30">
      <c r="A2663" s="183" t="s">
        <v>3094</v>
      </c>
      <c r="B2663" s="182" t="s">
        <v>3093</v>
      </c>
      <c r="C2663" s="179" t="s">
        <v>108</v>
      </c>
      <c r="D2663" s="181">
        <v>18.82</v>
      </c>
      <c r="E2663" s="181">
        <v>13.96</v>
      </c>
      <c r="F2663" s="181">
        <v>32.78</v>
      </c>
      <c r="G2663" s="172">
        <v>15</v>
      </c>
    </row>
    <row r="2664" spans="1:7">
      <c r="A2664" s="183" t="s">
        <v>3092</v>
      </c>
      <c r="B2664" s="182" t="s">
        <v>3091</v>
      </c>
      <c r="C2664" s="179"/>
      <c r="D2664" s="181"/>
      <c r="E2664" s="181"/>
      <c r="F2664" s="181"/>
    </row>
    <row r="2665" spans="1:7" ht="30">
      <c r="A2665" s="183" t="s">
        <v>3090</v>
      </c>
      <c r="B2665" s="182" t="s">
        <v>3089</v>
      </c>
      <c r="C2665" s="179" t="s">
        <v>108</v>
      </c>
      <c r="D2665" s="181">
        <v>11.31</v>
      </c>
      <c r="E2665" s="181">
        <v>13.96</v>
      </c>
      <c r="F2665" s="181">
        <v>25.27</v>
      </c>
      <c r="G2665" s="172">
        <v>15</v>
      </c>
    </row>
    <row r="2666" spans="1:7" ht="30">
      <c r="A2666" s="183" t="s">
        <v>3088</v>
      </c>
      <c r="B2666" s="182" t="s">
        <v>3087</v>
      </c>
      <c r="C2666" s="179" t="s">
        <v>108</v>
      </c>
      <c r="D2666" s="181">
        <v>17.2</v>
      </c>
      <c r="E2666" s="181">
        <v>13.96</v>
      </c>
      <c r="F2666" s="181">
        <v>31.16</v>
      </c>
      <c r="G2666" s="172">
        <v>15</v>
      </c>
    </row>
    <row r="2667" spans="1:7" ht="30">
      <c r="A2667" s="183" t="s">
        <v>3086</v>
      </c>
      <c r="B2667" s="182" t="s">
        <v>3085</v>
      </c>
      <c r="C2667" s="179" t="s">
        <v>108</v>
      </c>
      <c r="D2667" s="181">
        <v>15.34</v>
      </c>
      <c r="E2667" s="181">
        <v>13.96</v>
      </c>
      <c r="F2667" s="181">
        <v>29.3</v>
      </c>
      <c r="G2667" s="172">
        <v>15</v>
      </c>
    </row>
    <row r="2668" spans="1:7" ht="30">
      <c r="A2668" s="183" t="s">
        <v>3084</v>
      </c>
      <c r="B2668" s="182" t="s">
        <v>3083</v>
      </c>
      <c r="C2668" s="179" t="s">
        <v>108</v>
      </c>
      <c r="D2668" s="181">
        <v>19.55</v>
      </c>
      <c r="E2668" s="181">
        <v>13.96</v>
      </c>
      <c r="F2668" s="181">
        <v>33.51</v>
      </c>
      <c r="G2668" s="172">
        <v>15</v>
      </c>
    </row>
    <row r="2669" spans="1:7">
      <c r="A2669" s="183" t="s">
        <v>3082</v>
      </c>
      <c r="B2669" s="182" t="s">
        <v>3081</v>
      </c>
      <c r="C2669" s="179"/>
      <c r="D2669" s="181"/>
      <c r="E2669" s="181"/>
      <c r="F2669" s="181"/>
    </row>
    <row r="2670" spans="1:7">
      <c r="A2670" s="183" t="s">
        <v>3080</v>
      </c>
      <c r="B2670" s="182" t="s">
        <v>3079</v>
      </c>
      <c r="C2670" s="179" t="s">
        <v>108</v>
      </c>
      <c r="D2670" s="181">
        <v>12.94</v>
      </c>
      <c r="E2670" s="181">
        <v>13.96</v>
      </c>
      <c r="F2670" s="181">
        <v>26.9</v>
      </c>
      <c r="G2670" s="172">
        <v>15</v>
      </c>
    </row>
    <row r="2671" spans="1:7">
      <c r="A2671" s="183" t="s">
        <v>3078</v>
      </c>
      <c r="B2671" s="182" t="s">
        <v>3077</v>
      </c>
      <c r="C2671" s="179" t="s">
        <v>108</v>
      </c>
      <c r="D2671" s="181">
        <v>11.82</v>
      </c>
      <c r="E2671" s="181">
        <v>13.96</v>
      </c>
      <c r="F2671" s="181">
        <v>25.78</v>
      </c>
      <c r="G2671" s="172">
        <v>15</v>
      </c>
    </row>
    <row r="2672" spans="1:7">
      <c r="A2672" s="183" t="s">
        <v>3076</v>
      </c>
      <c r="B2672" s="182" t="s">
        <v>3075</v>
      </c>
      <c r="C2672" s="179" t="s">
        <v>108</v>
      </c>
      <c r="D2672" s="181">
        <v>54.12</v>
      </c>
      <c r="E2672" s="181">
        <v>13.96</v>
      </c>
      <c r="F2672" s="181">
        <v>68.08</v>
      </c>
      <c r="G2672" s="172">
        <v>15</v>
      </c>
    </row>
    <row r="2673" spans="1:7">
      <c r="A2673" s="183" t="s">
        <v>3074</v>
      </c>
      <c r="B2673" s="182" t="s">
        <v>3073</v>
      </c>
      <c r="C2673" s="179" t="s">
        <v>108</v>
      </c>
      <c r="D2673" s="181">
        <v>148.4</v>
      </c>
      <c r="E2673" s="181">
        <v>16.75</v>
      </c>
      <c r="F2673" s="181">
        <v>165.15</v>
      </c>
      <c r="G2673" s="172">
        <v>15</v>
      </c>
    </row>
    <row r="2674" spans="1:7">
      <c r="A2674" s="183" t="s">
        <v>3072</v>
      </c>
      <c r="B2674" s="182" t="s">
        <v>3071</v>
      </c>
      <c r="C2674" s="179" t="s">
        <v>118</v>
      </c>
      <c r="D2674" s="181">
        <v>71.209999999999994</v>
      </c>
      <c r="E2674" s="181">
        <v>16.75</v>
      </c>
      <c r="F2674" s="181">
        <v>87.96</v>
      </c>
      <c r="G2674" s="172">
        <v>15</v>
      </c>
    </row>
    <row r="2675" spans="1:7">
      <c r="A2675" s="183" t="s">
        <v>3070</v>
      </c>
      <c r="B2675" s="182" t="s">
        <v>3069</v>
      </c>
      <c r="C2675" s="179" t="s">
        <v>108</v>
      </c>
      <c r="D2675" s="181">
        <v>17.52</v>
      </c>
      <c r="E2675" s="181">
        <v>13.96</v>
      </c>
      <c r="F2675" s="181">
        <v>31.48</v>
      </c>
      <c r="G2675" s="172">
        <v>15</v>
      </c>
    </row>
    <row r="2676" spans="1:7">
      <c r="A2676" s="183" t="s">
        <v>3068</v>
      </c>
      <c r="B2676" s="182" t="s">
        <v>3067</v>
      </c>
      <c r="C2676" s="179" t="s">
        <v>108</v>
      </c>
      <c r="D2676" s="181">
        <v>30.14</v>
      </c>
      <c r="E2676" s="181">
        <v>13.96</v>
      </c>
      <c r="F2676" s="181">
        <v>44.1</v>
      </c>
      <c r="G2676" s="172">
        <v>15</v>
      </c>
    </row>
    <row r="2677" spans="1:7">
      <c r="A2677" s="183" t="s">
        <v>3066</v>
      </c>
      <c r="B2677" s="182" t="s">
        <v>3065</v>
      </c>
      <c r="C2677" s="179"/>
      <c r="D2677" s="181"/>
      <c r="E2677" s="181"/>
      <c r="F2677" s="181"/>
    </row>
    <row r="2678" spans="1:7">
      <c r="A2678" s="183" t="s">
        <v>3064</v>
      </c>
      <c r="B2678" s="182" t="s">
        <v>3063</v>
      </c>
      <c r="C2678" s="179" t="s">
        <v>108</v>
      </c>
      <c r="D2678" s="181">
        <v>37.43</v>
      </c>
      <c r="E2678" s="181">
        <v>13.96</v>
      </c>
      <c r="F2678" s="181">
        <v>51.39</v>
      </c>
      <c r="G2678" s="172">
        <v>15</v>
      </c>
    </row>
    <row r="2679" spans="1:7" ht="30">
      <c r="A2679" s="183" t="s">
        <v>3062</v>
      </c>
      <c r="B2679" s="182" t="s">
        <v>3061</v>
      </c>
      <c r="C2679" s="179" t="s">
        <v>108</v>
      </c>
      <c r="D2679" s="181">
        <v>15.4</v>
      </c>
      <c r="E2679" s="181">
        <v>13.96</v>
      </c>
      <c r="F2679" s="181">
        <v>29.36</v>
      </c>
      <c r="G2679" s="172">
        <v>15</v>
      </c>
    </row>
    <row r="2680" spans="1:7">
      <c r="A2680" s="183" t="s">
        <v>3060</v>
      </c>
      <c r="B2680" s="182" t="s">
        <v>3059</v>
      </c>
      <c r="C2680" s="179" t="s">
        <v>108</v>
      </c>
      <c r="D2680" s="181">
        <v>87.54</v>
      </c>
      <c r="E2680" s="181">
        <v>13.96</v>
      </c>
      <c r="F2680" s="181">
        <v>101.5</v>
      </c>
      <c r="G2680" s="172">
        <v>15</v>
      </c>
    </row>
    <row r="2681" spans="1:7">
      <c r="A2681" s="183" t="s">
        <v>3058</v>
      </c>
      <c r="B2681" s="182" t="s">
        <v>3057</v>
      </c>
      <c r="C2681" s="179" t="s">
        <v>108</v>
      </c>
      <c r="D2681" s="181">
        <v>64.47</v>
      </c>
      <c r="E2681" s="181">
        <v>13.96</v>
      </c>
      <c r="F2681" s="181">
        <v>78.430000000000007</v>
      </c>
      <c r="G2681" s="172">
        <v>15</v>
      </c>
    </row>
    <row r="2682" spans="1:7">
      <c r="A2682" s="183" t="s">
        <v>3056</v>
      </c>
      <c r="B2682" s="182" t="s">
        <v>3055</v>
      </c>
      <c r="C2682" s="179" t="s">
        <v>108</v>
      </c>
      <c r="D2682" s="181">
        <v>146.97999999999999</v>
      </c>
      <c r="E2682" s="181">
        <v>13.96</v>
      </c>
      <c r="F2682" s="181">
        <v>160.94</v>
      </c>
      <c r="G2682" s="172">
        <v>15</v>
      </c>
    </row>
    <row r="2683" spans="1:7">
      <c r="A2683" s="183" t="s">
        <v>3054</v>
      </c>
      <c r="B2683" s="182" t="s">
        <v>3053</v>
      </c>
      <c r="C2683" s="179" t="s">
        <v>108</v>
      </c>
      <c r="D2683" s="181">
        <v>20.93</v>
      </c>
      <c r="E2683" s="181">
        <v>55.83</v>
      </c>
      <c r="F2683" s="181">
        <v>76.760000000000005</v>
      </c>
      <c r="G2683" s="172">
        <v>15</v>
      </c>
    </row>
    <row r="2684" spans="1:7">
      <c r="A2684" s="183" t="s">
        <v>3052</v>
      </c>
      <c r="B2684" s="182" t="s">
        <v>3051</v>
      </c>
      <c r="C2684" s="179" t="s">
        <v>108</v>
      </c>
      <c r="D2684" s="181">
        <v>20.149999999999999</v>
      </c>
      <c r="E2684" s="181">
        <v>5.58</v>
      </c>
      <c r="F2684" s="181">
        <v>25.73</v>
      </c>
      <c r="G2684" s="172">
        <v>15</v>
      </c>
    </row>
    <row r="2685" spans="1:7" ht="30">
      <c r="A2685" s="183" t="s">
        <v>3050</v>
      </c>
      <c r="B2685" s="182" t="s">
        <v>3049</v>
      </c>
      <c r="C2685" s="179" t="s">
        <v>108</v>
      </c>
      <c r="D2685" s="181">
        <v>26.31</v>
      </c>
      <c r="E2685" s="181">
        <v>5.58</v>
      </c>
      <c r="F2685" s="181">
        <v>31.89</v>
      </c>
      <c r="G2685" s="172">
        <v>15</v>
      </c>
    </row>
    <row r="2686" spans="1:7">
      <c r="A2686" s="183" t="s">
        <v>3048</v>
      </c>
      <c r="B2686" s="182" t="s">
        <v>3047</v>
      </c>
      <c r="C2686" s="179" t="s">
        <v>108</v>
      </c>
      <c r="D2686" s="181">
        <v>18.260000000000002</v>
      </c>
      <c r="E2686" s="181">
        <v>5.58</v>
      </c>
      <c r="F2686" s="181">
        <v>23.84</v>
      </c>
      <c r="G2686" s="172">
        <v>15</v>
      </c>
    </row>
    <row r="2687" spans="1:7">
      <c r="A2687" s="183" t="s">
        <v>3046</v>
      </c>
      <c r="B2687" s="182" t="s">
        <v>3045</v>
      </c>
      <c r="C2687" s="179" t="s">
        <v>108</v>
      </c>
      <c r="D2687" s="181">
        <v>3.76</v>
      </c>
      <c r="E2687" s="181">
        <v>5.58</v>
      </c>
      <c r="F2687" s="181">
        <v>9.34</v>
      </c>
      <c r="G2687" s="172">
        <v>15</v>
      </c>
    </row>
    <row r="2688" spans="1:7">
      <c r="A2688" s="183" t="s">
        <v>3044</v>
      </c>
      <c r="B2688" s="182" t="s">
        <v>3043</v>
      </c>
      <c r="C2688" s="179" t="s">
        <v>118</v>
      </c>
      <c r="D2688" s="181">
        <v>13.36</v>
      </c>
      <c r="E2688" s="181">
        <v>22.33</v>
      </c>
      <c r="F2688" s="181">
        <v>35.69</v>
      </c>
      <c r="G2688" s="172">
        <v>15</v>
      </c>
    </row>
    <row r="2689" spans="1:7">
      <c r="A2689" s="183" t="s">
        <v>3042</v>
      </c>
      <c r="B2689" s="182" t="s">
        <v>3041</v>
      </c>
      <c r="C2689" s="179" t="s">
        <v>108</v>
      </c>
      <c r="D2689" s="181">
        <v>20.350000000000001</v>
      </c>
      <c r="E2689" s="181">
        <v>13.96</v>
      </c>
      <c r="F2689" s="181">
        <v>34.31</v>
      </c>
      <c r="G2689" s="172">
        <v>15</v>
      </c>
    </row>
    <row r="2690" spans="1:7">
      <c r="A2690" s="183" t="s">
        <v>3040</v>
      </c>
      <c r="B2690" s="182" t="s">
        <v>3039</v>
      </c>
      <c r="C2690" s="179" t="s">
        <v>108</v>
      </c>
      <c r="D2690" s="181">
        <v>279.74</v>
      </c>
      <c r="E2690" s="181">
        <v>27.92</v>
      </c>
      <c r="F2690" s="181">
        <v>307.66000000000003</v>
      </c>
      <c r="G2690" s="172">
        <v>15</v>
      </c>
    </row>
    <row r="2691" spans="1:7">
      <c r="A2691" s="183" t="s">
        <v>3038</v>
      </c>
      <c r="B2691" s="182" t="s">
        <v>3037</v>
      </c>
      <c r="C2691" s="179" t="s">
        <v>108</v>
      </c>
      <c r="D2691" s="181">
        <v>181.02</v>
      </c>
      <c r="E2691" s="181">
        <v>27.92</v>
      </c>
      <c r="F2691" s="181">
        <v>208.94</v>
      </c>
      <c r="G2691" s="172">
        <v>15</v>
      </c>
    </row>
    <row r="2692" spans="1:7">
      <c r="A2692" s="183" t="s">
        <v>3036</v>
      </c>
      <c r="B2692" s="182" t="s">
        <v>3035</v>
      </c>
      <c r="C2692" s="179" t="s">
        <v>108</v>
      </c>
      <c r="D2692" s="181">
        <v>171.84</v>
      </c>
      <c r="E2692" s="181">
        <v>27.92</v>
      </c>
      <c r="F2692" s="181">
        <v>199.76</v>
      </c>
      <c r="G2692" s="172">
        <v>15</v>
      </c>
    </row>
    <row r="2693" spans="1:7">
      <c r="A2693" s="183" t="s">
        <v>3034</v>
      </c>
      <c r="B2693" s="182" t="s">
        <v>3033</v>
      </c>
      <c r="C2693" s="179" t="s">
        <v>108</v>
      </c>
      <c r="D2693" s="181">
        <v>50.49</v>
      </c>
      <c r="E2693" s="181">
        <v>13.96</v>
      </c>
      <c r="F2693" s="181">
        <v>64.45</v>
      </c>
      <c r="G2693" s="172">
        <v>15</v>
      </c>
    </row>
    <row r="2694" spans="1:7">
      <c r="A2694" s="183" t="s">
        <v>3032</v>
      </c>
      <c r="B2694" s="182" t="s">
        <v>3031</v>
      </c>
      <c r="C2694" s="179" t="s">
        <v>108</v>
      </c>
      <c r="D2694" s="181">
        <v>2.78</v>
      </c>
      <c r="E2694" s="181">
        <v>11.16</v>
      </c>
      <c r="F2694" s="181">
        <v>13.94</v>
      </c>
      <c r="G2694" s="172">
        <v>15</v>
      </c>
    </row>
    <row r="2695" spans="1:7" ht="30">
      <c r="A2695" s="183" t="s">
        <v>3030</v>
      </c>
      <c r="B2695" s="182" t="s">
        <v>3029</v>
      </c>
      <c r="C2695" s="179" t="s">
        <v>108</v>
      </c>
      <c r="D2695" s="181">
        <v>10.91</v>
      </c>
      <c r="E2695" s="181">
        <v>13.96</v>
      </c>
      <c r="F2695" s="181">
        <v>24.87</v>
      </c>
      <c r="G2695" s="172">
        <v>15</v>
      </c>
    </row>
    <row r="2696" spans="1:7" ht="30">
      <c r="A2696" s="183" t="s">
        <v>3028</v>
      </c>
      <c r="B2696" s="182" t="s">
        <v>3027</v>
      </c>
      <c r="C2696" s="179" t="s">
        <v>118</v>
      </c>
      <c r="D2696" s="181">
        <v>15.62</v>
      </c>
      <c r="E2696" s="181">
        <v>27.92</v>
      </c>
      <c r="F2696" s="181">
        <v>43.54</v>
      </c>
      <c r="G2696" s="172">
        <v>15</v>
      </c>
    </row>
    <row r="2697" spans="1:7" ht="30">
      <c r="A2697" s="183" t="s">
        <v>3026</v>
      </c>
      <c r="B2697" s="182" t="s">
        <v>3025</v>
      </c>
      <c r="C2697" s="179" t="s">
        <v>108</v>
      </c>
      <c r="D2697" s="181">
        <v>10.38</v>
      </c>
      <c r="E2697" s="181">
        <v>13.96</v>
      </c>
      <c r="F2697" s="181">
        <v>24.34</v>
      </c>
      <c r="G2697" s="172">
        <v>15</v>
      </c>
    </row>
    <row r="2698" spans="1:7" ht="30">
      <c r="A2698" s="183" t="s">
        <v>3024</v>
      </c>
      <c r="B2698" s="182" t="s">
        <v>3023</v>
      </c>
      <c r="C2698" s="179" t="s">
        <v>108</v>
      </c>
      <c r="D2698" s="181">
        <v>47.83</v>
      </c>
      <c r="E2698" s="181">
        <v>11.16</v>
      </c>
      <c r="F2698" s="181">
        <v>58.99</v>
      </c>
      <c r="G2698" s="172">
        <v>15</v>
      </c>
    </row>
    <row r="2699" spans="1:7" ht="30">
      <c r="A2699" s="183" t="s">
        <v>3022</v>
      </c>
      <c r="B2699" s="182" t="s">
        <v>3021</v>
      </c>
      <c r="C2699" s="179" t="s">
        <v>108</v>
      </c>
      <c r="D2699" s="181">
        <v>5.32</v>
      </c>
      <c r="E2699" s="181">
        <v>13.96</v>
      </c>
      <c r="F2699" s="181">
        <v>19.28</v>
      </c>
      <c r="G2699" s="172">
        <v>15</v>
      </c>
    </row>
    <row r="2700" spans="1:7">
      <c r="A2700" s="183" t="s">
        <v>3020</v>
      </c>
      <c r="B2700" s="182" t="s">
        <v>3019</v>
      </c>
      <c r="C2700" s="179" t="s">
        <v>108</v>
      </c>
      <c r="D2700" s="181">
        <v>48.69</v>
      </c>
      <c r="E2700" s="181">
        <v>2.8</v>
      </c>
      <c r="F2700" s="181">
        <v>51.49</v>
      </c>
      <c r="G2700" s="172">
        <v>15</v>
      </c>
    </row>
    <row r="2701" spans="1:7" ht="30">
      <c r="A2701" s="183" t="s">
        <v>3018</v>
      </c>
      <c r="B2701" s="182" t="s">
        <v>3017</v>
      </c>
      <c r="C2701" s="179" t="s">
        <v>108</v>
      </c>
      <c r="D2701" s="181">
        <v>18.829999999999998</v>
      </c>
      <c r="E2701" s="181">
        <v>13.96</v>
      </c>
      <c r="F2701" s="181">
        <v>32.79</v>
      </c>
      <c r="G2701" s="172">
        <v>15</v>
      </c>
    </row>
    <row r="2702" spans="1:7" ht="30">
      <c r="A2702" s="183" t="s">
        <v>3016</v>
      </c>
      <c r="B2702" s="182" t="s">
        <v>3015</v>
      </c>
      <c r="C2702" s="179" t="s">
        <v>108</v>
      </c>
      <c r="D2702" s="181">
        <v>32.82</v>
      </c>
      <c r="E2702" s="181">
        <v>13.96</v>
      </c>
      <c r="F2702" s="181">
        <v>46.78</v>
      </c>
      <c r="G2702" s="172">
        <v>15</v>
      </c>
    </row>
    <row r="2703" spans="1:7" ht="30">
      <c r="A2703" s="183" t="s">
        <v>3014</v>
      </c>
      <c r="B2703" s="182" t="s">
        <v>3013</v>
      </c>
      <c r="C2703" s="179" t="s">
        <v>108</v>
      </c>
      <c r="D2703" s="181">
        <v>56.18</v>
      </c>
      <c r="E2703" s="181">
        <v>13.96</v>
      </c>
      <c r="F2703" s="181">
        <v>70.14</v>
      </c>
      <c r="G2703" s="172">
        <v>15</v>
      </c>
    </row>
    <row r="2704" spans="1:7" ht="30">
      <c r="A2704" s="183" t="s">
        <v>3012</v>
      </c>
      <c r="B2704" s="182" t="s">
        <v>3011</v>
      </c>
      <c r="C2704" s="179" t="s">
        <v>118</v>
      </c>
      <c r="D2704" s="181">
        <v>201.03</v>
      </c>
      <c r="E2704" s="181">
        <v>27.92</v>
      </c>
      <c r="F2704" s="181">
        <v>228.95</v>
      </c>
      <c r="G2704" s="172">
        <v>15</v>
      </c>
    </row>
    <row r="2705" spans="1:7" ht="30">
      <c r="A2705" s="183" t="s">
        <v>3010</v>
      </c>
      <c r="B2705" s="182" t="s">
        <v>3009</v>
      </c>
      <c r="C2705" s="179" t="s">
        <v>108</v>
      </c>
      <c r="D2705" s="181">
        <v>434.78</v>
      </c>
      <c r="E2705" s="181">
        <v>55.83</v>
      </c>
      <c r="F2705" s="181">
        <v>490.61</v>
      </c>
      <c r="G2705" s="172">
        <v>15</v>
      </c>
    </row>
    <row r="2706" spans="1:7" ht="30">
      <c r="A2706" s="183" t="s">
        <v>3008</v>
      </c>
      <c r="B2706" s="182" t="s">
        <v>3007</v>
      </c>
      <c r="C2706" s="179" t="s">
        <v>108</v>
      </c>
      <c r="D2706" s="181">
        <v>293.44</v>
      </c>
      <c r="E2706" s="181">
        <v>55.83</v>
      </c>
      <c r="F2706" s="181">
        <v>349.27</v>
      </c>
      <c r="G2706" s="172">
        <v>15</v>
      </c>
    </row>
    <row r="2707" spans="1:7">
      <c r="A2707" s="183" t="s">
        <v>3006</v>
      </c>
      <c r="B2707" s="182" t="s">
        <v>3005</v>
      </c>
      <c r="C2707" s="179" t="s">
        <v>108</v>
      </c>
      <c r="D2707" s="181">
        <v>1.0900000000000001</v>
      </c>
      <c r="E2707" s="181">
        <v>2.27</v>
      </c>
      <c r="F2707" s="181">
        <v>3.36</v>
      </c>
      <c r="G2707" s="172">
        <v>15</v>
      </c>
    </row>
    <row r="2708" spans="1:7" ht="30">
      <c r="A2708" s="183" t="s">
        <v>3004</v>
      </c>
      <c r="B2708" s="182" t="s">
        <v>3003</v>
      </c>
      <c r="C2708" s="179" t="s">
        <v>108</v>
      </c>
      <c r="D2708" s="181">
        <v>7.81</v>
      </c>
      <c r="E2708" s="181">
        <v>13.96</v>
      </c>
      <c r="F2708" s="181">
        <v>21.77</v>
      </c>
      <c r="G2708" s="172">
        <v>15</v>
      </c>
    </row>
    <row r="2709" spans="1:7" ht="30">
      <c r="A2709" s="183" t="s">
        <v>3002</v>
      </c>
      <c r="B2709" s="182" t="s">
        <v>3001</v>
      </c>
      <c r="C2709" s="179" t="s">
        <v>118</v>
      </c>
      <c r="D2709" s="181">
        <v>9.11</v>
      </c>
      <c r="E2709" s="181">
        <v>27.92</v>
      </c>
      <c r="F2709" s="181">
        <v>37.03</v>
      </c>
      <c r="G2709" s="172">
        <v>15</v>
      </c>
    </row>
    <row r="2710" spans="1:7" ht="30">
      <c r="A2710" s="183" t="s">
        <v>3000</v>
      </c>
      <c r="B2710" s="182" t="s">
        <v>2999</v>
      </c>
      <c r="C2710" s="179" t="s">
        <v>108</v>
      </c>
      <c r="D2710" s="181">
        <v>16.21</v>
      </c>
      <c r="E2710" s="181">
        <v>5.58</v>
      </c>
      <c r="F2710" s="181">
        <v>21.79</v>
      </c>
      <c r="G2710" s="172">
        <v>15</v>
      </c>
    </row>
    <row r="2711" spans="1:7" ht="30">
      <c r="A2711" s="183" t="s">
        <v>2998</v>
      </c>
      <c r="B2711" s="182" t="s">
        <v>2997</v>
      </c>
      <c r="C2711" s="179" t="s">
        <v>108</v>
      </c>
      <c r="D2711" s="181">
        <v>7.66</v>
      </c>
      <c r="E2711" s="181">
        <v>13.96</v>
      </c>
      <c r="F2711" s="181">
        <v>21.62</v>
      </c>
      <c r="G2711" s="172">
        <v>15</v>
      </c>
    </row>
    <row r="2712" spans="1:7" ht="30">
      <c r="A2712" s="183" t="s">
        <v>2996</v>
      </c>
      <c r="B2712" s="182" t="s">
        <v>2995</v>
      </c>
      <c r="C2712" s="179" t="s">
        <v>108</v>
      </c>
      <c r="D2712" s="181">
        <v>6.77</v>
      </c>
      <c r="E2712" s="181">
        <v>13.96</v>
      </c>
      <c r="F2712" s="181">
        <v>20.73</v>
      </c>
      <c r="G2712" s="172">
        <v>15</v>
      </c>
    </row>
    <row r="2713" spans="1:7">
      <c r="A2713" s="183" t="s">
        <v>2994</v>
      </c>
      <c r="B2713" s="182" t="s">
        <v>8291</v>
      </c>
      <c r="C2713" s="179" t="s">
        <v>118</v>
      </c>
      <c r="D2713" s="181">
        <v>61.42</v>
      </c>
      <c r="E2713" s="181">
        <v>13.96</v>
      </c>
      <c r="F2713" s="181">
        <v>75.38</v>
      </c>
      <c r="G2713" s="172">
        <v>15</v>
      </c>
    </row>
    <row r="2714" spans="1:7" ht="30">
      <c r="A2714" s="183" t="s">
        <v>2993</v>
      </c>
      <c r="B2714" s="182" t="s">
        <v>2992</v>
      </c>
      <c r="C2714" s="179" t="s">
        <v>108</v>
      </c>
      <c r="D2714" s="181">
        <v>46.94</v>
      </c>
      <c r="E2714" s="181">
        <v>13.96</v>
      </c>
      <c r="F2714" s="181">
        <v>60.9</v>
      </c>
      <c r="G2714" s="172">
        <v>15</v>
      </c>
    </row>
    <row r="2715" spans="1:7" ht="30">
      <c r="A2715" s="183" t="s">
        <v>2991</v>
      </c>
      <c r="B2715" s="182" t="s">
        <v>2990</v>
      </c>
      <c r="C2715" s="179" t="s">
        <v>108</v>
      </c>
      <c r="D2715" s="181">
        <v>55.36</v>
      </c>
      <c r="E2715" s="181">
        <v>13.96</v>
      </c>
      <c r="F2715" s="181">
        <v>69.319999999999993</v>
      </c>
      <c r="G2715" s="172">
        <v>15</v>
      </c>
    </row>
    <row r="2716" spans="1:7">
      <c r="A2716" s="183" t="s">
        <v>2989</v>
      </c>
      <c r="B2716" s="182" t="s">
        <v>2988</v>
      </c>
      <c r="C2716" s="179" t="s">
        <v>108</v>
      </c>
      <c r="D2716" s="181">
        <v>4.3099999999999996</v>
      </c>
      <c r="E2716" s="181">
        <v>13.96</v>
      </c>
      <c r="F2716" s="181">
        <v>18.27</v>
      </c>
      <c r="G2716" s="172">
        <v>15</v>
      </c>
    </row>
    <row r="2717" spans="1:7">
      <c r="A2717" s="183" t="s">
        <v>2987</v>
      </c>
      <c r="B2717" s="182" t="s">
        <v>2986</v>
      </c>
      <c r="C2717" s="179" t="s">
        <v>108</v>
      </c>
      <c r="D2717" s="181">
        <v>6.36</v>
      </c>
      <c r="E2717" s="181">
        <v>13.96</v>
      </c>
      <c r="F2717" s="181">
        <v>20.32</v>
      </c>
      <c r="G2717" s="172">
        <v>15</v>
      </c>
    </row>
    <row r="2718" spans="1:7">
      <c r="A2718" s="183" t="s">
        <v>2985</v>
      </c>
      <c r="B2718" s="182" t="s">
        <v>2984</v>
      </c>
      <c r="C2718" s="179" t="s">
        <v>108</v>
      </c>
      <c r="D2718" s="181">
        <v>9.41</v>
      </c>
      <c r="E2718" s="181">
        <v>13.96</v>
      </c>
      <c r="F2718" s="181">
        <v>23.37</v>
      </c>
      <c r="G2718" s="172">
        <v>15</v>
      </c>
    </row>
    <row r="2719" spans="1:7">
      <c r="A2719" s="183" t="s">
        <v>2983</v>
      </c>
      <c r="B2719" s="182" t="s">
        <v>2982</v>
      </c>
      <c r="C2719" s="179" t="s">
        <v>108</v>
      </c>
      <c r="D2719" s="181">
        <v>9.36</v>
      </c>
      <c r="E2719" s="181">
        <v>13.96</v>
      </c>
      <c r="F2719" s="181">
        <v>23.32</v>
      </c>
      <c r="G2719" s="172">
        <v>15</v>
      </c>
    </row>
    <row r="2720" spans="1:7" ht="30">
      <c r="A2720" s="183" t="s">
        <v>2981</v>
      </c>
      <c r="B2720" s="182" t="s">
        <v>2980</v>
      </c>
      <c r="C2720" s="179" t="s">
        <v>108</v>
      </c>
      <c r="D2720" s="181">
        <v>104.02</v>
      </c>
      <c r="E2720" s="181">
        <v>13.96</v>
      </c>
      <c r="F2720" s="181">
        <v>117.98</v>
      </c>
      <c r="G2720" s="172">
        <v>15</v>
      </c>
    </row>
    <row r="2721" spans="1:7" ht="30">
      <c r="A2721" s="183" t="s">
        <v>2979</v>
      </c>
      <c r="B2721" s="182" t="s">
        <v>2978</v>
      </c>
      <c r="C2721" s="179" t="s">
        <v>112</v>
      </c>
      <c r="D2721" s="181">
        <v>208.25</v>
      </c>
      <c r="E2721" s="181">
        <v>5.68</v>
      </c>
      <c r="F2721" s="181">
        <v>213.93</v>
      </c>
      <c r="G2721" s="172">
        <v>15</v>
      </c>
    </row>
    <row r="2722" spans="1:7">
      <c r="A2722" s="183" t="s">
        <v>2977</v>
      </c>
      <c r="B2722" s="182" t="s">
        <v>2976</v>
      </c>
      <c r="C2722" s="179"/>
      <c r="D2722" s="181"/>
      <c r="E2722" s="181"/>
      <c r="F2722" s="181"/>
    </row>
    <row r="2723" spans="1:7" ht="30">
      <c r="A2723" s="183" t="s">
        <v>2975</v>
      </c>
      <c r="B2723" s="182" t="s">
        <v>2974</v>
      </c>
      <c r="C2723" s="179" t="s">
        <v>108</v>
      </c>
      <c r="D2723" s="181">
        <v>11.22</v>
      </c>
      <c r="E2723" s="181">
        <v>27.92</v>
      </c>
      <c r="F2723" s="181">
        <v>39.14</v>
      </c>
      <c r="G2723" s="172">
        <v>15</v>
      </c>
    </row>
    <row r="2724" spans="1:7" ht="30">
      <c r="A2724" s="183" t="s">
        <v>2973</v>
      </c>
      <c r="B2724" s="182" t="s">
        <v>2972</v>
      </c>
      <c r="C2724" s="179" t="s">
        <v>108</v>
      </c>
      <c r="D2724" s="181">
        <v>21.01</v>
      </c>
      <c r="E2724" s="181">
        <v>27.92</v>
      </c>
      <c r="F2724" s="181">
        <v>48.93</v>
      </c>
      <c r="G2724" s="172">
        <v>15</v>
      </c>
    </row>
    <row r="2725" spans="1:7" ht="30">
      <c r="A2725" s="183" t="s">
        <v>2971</v>
      </c>
      <c r="B2725" s="182" t="s">
        <v>2970</v>
      </c>
      <c r="C2725" s="179" t="s">
        <v>108</v>
      </c>
      <c r="D2725" s="181">
        <v>21.28</v>
      </c>
      <c r="E2725" s="181">
        <v>27.92</v>
      </c>
      <c r="F2725" s="181">
        <v>49.2</v>
      </c>
      <c r="G2725" s="172">
        <v>15</v>
      </c>
    </row>
    <row r="2726" spans="1:7" ht="30">
      <c r="A2726" s="183" t="s">
        <v>2969</v>
      </c>
      <c r="B2726" s="182" t="s">
        <v>2968</v>
      </c>
      <c r="C2726" s="179" t="s">
        <v>108</v>
      </c>
      <c r="D2726" s="181">
        <v>42.19</v>
      </c>
      <c r="E2726" s="181">
        <v>27.92</v>
      </c>
      <c r="F2726" s="181">
        <v>70.11</v>
      </c>
      <c r="G2726" s="172">
        <v>15</v>
      </c>
    </row>
    <row r="2727" spans="1:7" ht="30">
      <c r="A2727" s="183" t="s">
        <v>2967</v>
      </c>
      <c r="B2727" s="182" t="s">
        <v>2966</v>
      </c>
      <c r="C2727" s="179" t="s">
        <v>108</v>
      </c>
      <c r="D2727" s="181">
        <v>11.11</v>
      </c>
      <c r="E2727" s="181">
        <v>27.92</v>
      </c>
      <c r="F2727" s="181">
        <v>39.03</v>
      </c>
      <c r="G2727" s="172">
        <v>15</v>
      </c>
    </row>
    <row r="2728" spans="1:7" ht="30">
      <c r="A2728" s="183" t="s">
        <v>2965</v>
      </c>
      <c r="B2728" s="182" t="s">
        <v>2964</v>
      </c>
      <c r="C2728" s="179" t="s">
        <v>108</v>
      </c>
      <c r="D2728" s="181">
        <v>20.5</v>
      </c>
      <c r="E2728" s="181">
        <v>27.92</v>
      </c>
      <c r="F2728" s="181">
        <v>48.42</v>
      </c>
      <c r="G2728" s="172">
        <v>15</v>
      </c>
    </row>
    <row r="2729" spans="1:7" ht="30">
      <c r="A2729" s="183" t="s">
        <v>2963</v>
      </c>
      <c r="B2729" s="182" t="s">
        <v>2962</v>
      </c>
      <c r="C2729" s="179" t="s">
        <v>108</v>
      </c>
      <c r="D2729" s="181">
        <v>11.23</v>
      </c>
      <c r="E2729" s="181">
        <v>27.92</v>
      </c>
      <c r="F2729" s="181">
        <v>39.15</v>
      </c>
      <c r="G2729" s="172">
        <v>15</v>
      </c>
    </row>
    <row r="2730" spans="1:7" ht="30">
      <c r="A2730" s="183" t="s">
        <v>2961</v>
      </c>
      <c r="B2730" s="182" t="s">
        <v>2960</v>
      </c>
      <c r="C2730" s="179" t="s">
        <v>108</v>
      </c>
      <c r="D2730" s="181">
        <v>42.63</v>
      </c>
      <c r="E2730" s="181">
        <v>27.92</v>
      </c>
      <c r="F2730" s="181">
        <v>70.55</v>
      </c>
      <c r="G2730" s="172">
        <v>15</v>
      </c>
    </row>
    <row r="2731" spans="1:7" ht="30">
      <c r="A2731" s="183" t="s">
        <v>2959</v>
      </c>
      <c r="B2731" s="182" t="s">
        <v>2958</v>
      </c>
      <c r="C2731" s="179" t="s">
        <v>108</v>
      </c>
      <c r="D2731" s="181">
        <v>21.77</v>
      </c>
      <c r="E2731" s="181">
        <v>27.92</v>
      </c>
      <c r="F2731" s="181">
        <v>49.69</v>
      </c>
      <c r="G2731" s="172">
        <v>15</v>
      </c>
    </row>
    <row r="2732" spans="1:7" ht="30">
      <c r="A2732" s="183" t="s">
        <v>2957</v>
      </c>
      <c r="B2732" s="182" t="s">
        <v>2956</v>
      </c>
      <c r="C2732" s="179" t="s">
        <v>108</v>
      </c>
      <c r="D2732" s="181">
        <v>42.68</v>
      </c>
      <c r="E2732" s="181">
        <v>27.92</v>
      </c>
      <c r="F2732" s="181">
        <v>70.599999999999994</v>
      </c>
      <c r="G2732" s="172">
        <v>15</v>
      </c>
    </row>
    <row r="2733" spans="1:7" ht="30">
      <c r="A2733" s="183" t="s">
        <v>2955</v>
      </c>
      <c r="B2733" s="182" t="s">
        <v>2954</v>
      </c>
      <c r="C2733" s="179" t="s">
        <v>108</v>
      </c>
      <c r="D2733" s="181">
        <v>21.93</v>
      </c>
      <c r="E2733" s="181">
        <v>27.92</v>
      </c>
      <c r="F2733" s="181">
        <v>49.85</v>
      </c>
      <c r="G2733" s="172">
        <v>15</v>
      </c>
    </row>
    <row r="2734" spans="1:7" ht="30">
      <c r="A2734" s="183" t="s">
        <v>2953</v>
      </c>
      <c r="B2734" s="182" t="s">
        <v>2952</v>
      </c>
      <c r="C2734" s="179" t="s">
        <v>108</v>
      </c>
      <c r="D2734" s="181">
        <v>20.95</v>
      </c>
      <c r="E2734" s="181">
        <v>27.92</v>
      </c>
      <c r="F2734" s="181">
        <v>48.87</v>
      </c>
      <c r="G2734" s="172">
        <v>15</v>
      </c>
    </row>
    <row r="2735" spans="1:7" ht="30">
      <c r="A2735" s="183" t="s">
        <v>2951</v>
      </c>
      <c r="B2735" s="182" t="s">
        <v>2950</v>
      </c>
      <c r="C2735" s="179" t="s">
        <v>108</v>
      </c>
      <c r="D2735" s="181">
        <v>20.82</v>
      </c>
      <c r="E2735" s="181">
        <v>27.92</v>
      </c>
      <c r="F2735" s="181">
        <v>48.74</v>
      </c>
      <c r="G2735" s="172">
        <v>15</v>
      </c>
    </row>
    <row r="2736" spans="1:7" ht="30">
      <c r="A2736" s="183" t="s">
        <v>2949</v>
      </c>
      <c r="B2736" s="182" t="s">
        <v>2948</v>
      </c>
      <c r="C2736" s="179" t="s">
        <v>108</v>
      </c>
      <c r="D2736" s="181">
        <v>10.94</v>
      </c>
      <c r="E2736" s="181">
        <v>27.92</v>
      </c>
      <c r="F2736" s="181">
        <v>38.86</v>
      </c>
      <c r="G2736" s="172">
        <v>15</v>
      </c>
    </row>
    <row r="2737" spans="1:7" ht="45">
      <c r="A2737" s="183" t="s">
        <v>2947</v>
      </c>
      <c r="B2737" s="182" t="s">
        <v>2946</v>
      </c>
      <c r="C2737" s="179" t="s">
        <v>108</v>
      </c>
      <c r="D2737" s="181">
        <v>23.3</v>
      </c>
      <c r="E2737" s="181">
        <v>27.92</v>
      </c>
      <c r="F2737" s="181">
        <v>51.22</v>
      </c>
      <c r="G2737" s="172">
        <v>15</v>
      </c>
    </row>
    <row r="2738" spans="1:7" ht="45">
      <c r="A2738" s="183" t="s">
        <v>2945</v>
      </c>
      <c r="B2738" s="182" t="s">
        <v>2944</v>
      </c>
      <c r="C2738" s="179" t="s">
        <v>108</v>
      </c>
      <c r="D2738" s="181">
        <v>21.38</v>
      </c>
      <c r="E2738" s="181">
        <v>27.92</v>
      </c>
      <c r="F2738" s="181">
        <v>49.3</v>
      </c>
      <c r="G2738" s="172">
        <v>15</v>
      </c>
    </row>
    <row r="2739" spans="1:7" ht="45">
      <c r="A2739" s="183" t="s">
        <v>2943</v>
      </c>
      <c r="B2739" s="182" t="s">
        <v>2942</v>
      </c>
      <c r="C2739" s="179" t="s">
        <v>108</v>
      </c>
      <c r="D2739" s="181">
        <v>21.37</v>
      </c>
      <c r="E2739" s="181">
        <v>27.92</v>
      </c>
      <c r="F2739" s="181">
        <v>49.29</v>
      </c>
      <c r="G2739" s="172">
        <v>15</v>
      </c>
    </row>
    <row r="2740" spans="1:7" ht="30">
      <c r="A2740" s="183" t="s">
        <v>2941</v>
      </c>
      <c r="B2740" s="182" t="s">
        <v>2940</v>
      </c>
      <c r="C2740" s="179" t="s">
        <v>108</v>
      </c>
      <c r="D2740" s="181">
        <v>11.25</v>
      </c>
      <c r="E2740" s="181">
        <v>27.92</v>
      </c>
      <c r="F2740" s="181">
        <v>39.17</v>
      </c>
      <c r="G2740" s="172">
        <v>15</v>
      </c>
    </row>
    <row r="2741" spans="1:7" ht="30">
      <c r="A2741" s="183" t="s">
        <v>2939</v>
      </c>
      <c r="B2741" s="182" t="s">
        <v>2938</v>
      </c>
      <c r="C2741" s="179" t="s">
        <v>108</v>
      </c>
      <c r="D2741" s="181">
        <v>10.81</v>
      </c>
      <c r="E2741" s="181">
        <v>27.92</v>
      </c>
      <c r="F2741" s="181">
        <v>38.729999999999997</v>
      </c>
      <c r="G2741" s="172">
        <v>15</v>
      </c>
    </row>
    <row r="2742" spans="1:7" ht="30">
      <c r="A2742" s="183" t="s">
        <v>2937</v>
      </c>
      <c r="B2742" s="182" t="s">
        <v>2936</v>
      </c>
      <c r="C2742" s="179" t="s">
        <v>108</v>
      </c>
      <c r="D2742" s="181">
        <v>20.85</v>
      </c>
      <c r="E2742" s="181">
        <v>27.92</v>
      </c>
      <c r="F2742" s="181">
        <v>48.77</v>
      </c>
      <c r="G2742" s="172">
        <v>15</v>
      </c>
    </row>
    <row r="2743" spans="1:7">
      <c r="A2743" s="183" t="s">
        <v>2935</v>
      </c>
      <c r="B2743" s="182" t="s">
        <v>2934</v>
      </c>
      <c r="C2743" s="179"/>
      <c r="D2743" s="181"/>
      <c r="E2743" s="181"/>
      <c r="F2743" s="181"/>
    </row>
    <row r="2744" spans="1:7">
      <c r="A2744" s="183" t="s">
        <v>2933</v>
      </c>
      <c r="B2744" s="182" t="s">
        <v>2932</v>
      </c>
      <c r="C2744" s="179"/>
      <c r="D2744" s="181"/>
      <c r="E2744" s="181"/>
      <c r="F2744" s="181"/>
    </row>
    <row r="2745" spans="1:7" ht="45">
      <c r="A2745" s="183" t="s">
        <v>2931</v>
      </c>
      <c r="B2745" s="182" t="s">
        <v>2930</v>
      </c>
      <c r="C2745" s="179" t="s">
        <v>108</v>
      </c>
      <c r="D2745" s="181">
        <v>1305.68</v>
      </c>
      <c r="E2745" s="181">
        <v>78.540000000000006</v>
      </c>
      <c r="F2745" s="181">
        <v>1384.22</v>
      </c>
      <c r="G2745" s="172">
        <v>15</v>
      </c>
    </row>
    <row r="2746" spans="1:7" ht="45">
      <c r="A2746" s="183" t="s">
        <v>2929</v>
      </c>
      <c r="B2746" s="182" t="s">
        <v>2928</v>
      </c>
      <c r="C2746" s="179" t="s">
        <v>108</v>
      </c>
      <c r="D2746" s="181">
        <v>1671.92</v>
      </c>
      <c r="E2746" s="181">
        <v>78.540000000000006</v>
      </c>
      <c r="F2746" s="181">
        <v>1750.46</v>
      </c>
      <c r="G2746" s="172">
        <v>15</v>
      </c>
    </row>
    <row r="2747" spans="1:7">
      <c r="A2747" s="183" t="s">
        <v>2927</v>
      </c>
      <c r="B2747" s="182" t="s">
        <v>2926</v>
      </c>
      <c r="C2747" s="179"/>
      <c r="D2747" s="181"/>
      <c r="E2747" s="181"/>
      <c r="F2747" s="181"/>
    </row>
    <row r="2748" spans="1:7">
      <c r="A2748" s="183" t="s">
        <v>2925</v>
      </c>
      <c r="B2748" s="182" t="s">
        <v>2924</v>
      </c>
      <c r="C2748" s="179" t="s">
        <v>108</v>
      </c>
      <c r="D2748" s="181">
        <v>25.92</v>
      </c>
      <c r="E2748" s="181">
        <v>27.92</v>
      </c>
      <c r="F2748" s="181">
        <v>53.84</v>
      </c>
      <c r="G2748" s="172">
        <v>15</v>
      </c>
    </row>
    <row r="2749" spans="1:7" ht="30">
      <c r="A2749" s="183" t="s">
        <v>2923</v>
      </c>
      <c r="B2749" s="182" t="s">
        <v>2922</v>
      </c>
      <c r="C2749" s="179" t="s">
        <v>108</v>
      </c>
      <c r="D2749" s="181">
        <v>1239.74</v>
      </c>
      <c r="E2749" s="181">
        <v>53.03</v>
      </c>
      <c r="F2749" s="181">
        <v>1292.77</v>
      </c>
      <c r="G2749" s="172">
        <v>15</v>
      </c>
    </row>
    <row r="2750" spans="1:7">
      <c r="A2750" s="183" t="s">
        <v>2921</v>
      </c>
      <c r="B2750" s="182" t="s">
        <v>2920</v>
      </c>
      <c r="C2750" s="179" t="s">
        <v>108</v>
      </c>
      <c r="D2750" s="181">
        <v>305.3</v>
      </c>
      <c r="E2750" s="181">
        <v>44.48</v>
      </c>
      <c r="F2750" s="181">
        <v>349.78</v>
      </c>
      <c r="G2750" s="172">
        <v>15</v>
      </c>
    </row>
    <row r="2751" spans="1:7" ht="30">
      <c r="A2751" s="183" t="s">
        <v>2919</v>
      </c>
      <c r="B2751" s="182" t="s">
        <v>2918</v>
      </c>
      <c r="C2751" s="179" t="s">
        <v>108</v>
      </c>
      <c r="D2751" s="181">
        <v>162.47</v>
      </c>
      <c r="E2751" s="181">
        <v>27.92</v>
      </c>
      <c r="F2751" s="181">
        <v>190.39</v>
      </c>
      <c r="G2751" s="172">
        <v>15</v>
      </c>
    </row>
    <row r="2752" spans="1:7" ht="30">
      <c r="A2752" s="183" t="s">
        <v>2917</v>
      </c>
      <c r="B2752" s="182" t="s">
        <v>2916</v>
      </c>
      <c r="C2752" s="179" t="s">
        <v>108</v>
      </c>
      <c r="D2752" s="181">
        <v>15.98</v>
      </c>
      <c r="E2752" s="181">
        <v>33.590000000000003</v>
      </c>
      <c r="F2752" s="181">
        <v>49.57</v>
      </c>
      <c r="G2752" s="172">
        <v>15</v>
      </c>
    </row>
    <row r="2753" spans="1:7">
      <c r="A2753" s="183" t="s">
        <v>2915</v>
      </c>
      <c r="B2753" s="182" t="s">
        <v>2914</v>
      </c>
      <c r="C2753" s="179" t="s">
        <v>108</v>
      </c>
      <c r="D2753" s="181">
        <v>92.9</v>
      </c>
      <c r="E2753" s="181">
        <v>44.48</v>
      </c>
      <c r="F2753" s="181">
        <v>137.38</v>
      </c>
      <c r="G2753" s="172">
        <v>15</v>
      </c>
    </row>
    <row r="2754" spans="1:7" ht="30">
      <c r="A2754" s="183" t="s">
        <v>2913</v>
      </c>
      <c r="B2754" s="182" t="s">
        <v>2912</v>
      </c>
      <c r="C2754" s="179" t="s">
        <v>108</v>
      </c>
      <c r="D2754" s="181">
        <v>2089.62</v>
      </c>
      <c r="E2754" s="181">
        <v>111.66</v>
      </c>
      <c r="F2754" s="181">
        <v>2201.2800000000002</v>
      </c>
      <c r="G2754" s="172">
        <v>15</v>
      </c>
    </row>
    <row r="2755" spans="1:7">
      <c r="A2755" s="183" t="s">
        <v>2911</v>
      </c>
      <c r="B2755" s="182" t="s">
        <v>2910</v>
      </c>
      <c r="C2755" s="179" t="s">
        <v>108</v>
      </c>
      <c r="D2755" s="181">
        <v>165.77</v>
      </c>
      <c r="E2755" s="181">
        <v>44.48</v>
      </c>
      <c r="F2755" s="181">
        <v>210.25</v>
      </c>
      <c r="G2755" s="172">
        <v>15</v>
      </c>
    </row>
    <row r="2756" spans="1:7">
      <c r="A2756" s="183" t="s">
        <v>2909</v>
      </c>
      <c r="B2756" s="182" t="s">
        <v>2908</v>
      </c>
      <c r="C2756" s="179"/>
      <c r="D2756" s="181"/>
      <c r="E2756" s="181"/>
      <c r="F2756" s="181"/>
    </row>
    <row r="2757" spans="1:7">
      <c r="A2757" s="183" t="s">
        <v>2907</v>
      </c>
      <c r="B2757" s="182" t="s">
        <v>2906</v>
      </c>
      <c r="C2757" s="179" t="s">
        <v>108</v>
      </c>
      <c r="D2757" s="181">
        <v>39849.949999999997</v>
      </c>
      <c r="E2757" s="181">
        <v>223.32</v>
      </c>
      <c r="F2757" s="181">
        <v>40073.269999999997</v>
      </c>
      <c r="G2757" s="172">
        <v>15</v>
      </c>
    </row>
    <row r="2758" spans="1:7">
      <c r="A2758" s="183" t="s">
        <v>2905</v>
      </c>
      <c r="B2758" s="182" t="s">
        <v>2904</v>
      </c>
      <c r="C2758" s="179" t="s">
        <v>108</v>
      </c>
      <c r="D2758" s="181">
        <v>43145.8</v>
      </c>
      <c r="E2758" s="181">
        <v>251.24</v>
      </c>
      <c r="F2758" s="181">
        <v>43397.04</v>
      </c>
      <c r="G2758" s="172">
        <v>15</v>
      </c>
    </row>
    <row r="2759" spans="1:7" ht="30">
      <c r="A2759" s="183" t="s">
        <v>2903</v>
      </c>
      <c r="B2759" s="182" t="s">
        <v>2902</v>
      </c>
      <c r="C2759" s="179" t="s">
        <v>108</v>
      </c>
      <c r="D2759" s="181">
        <v>595.38</v>
      </c>
      <c r="E2759" s="181">
        <v>279.14999999999998</v>
      </c>
      <c r="F2759" s="181">
        <v>874.53</v>
      </c>
      <c r="G2759" s="172">
        <v>15</v>
      </c>
    </row>
    <row r="2760" spans="1:7" ht="30">
      <c r="A2760" s="183" t="s">
        <v>2901</v>
      </c>
      <c r="B2760" s="182" t="s">
        <v>2900</v>
      </c>
      <c r="C2760" s="179" t="s">
        <v>117</v>
      </c>
      <c r="D2760" s="181">
        <v>20877.580000000002</v>
      </c>
      <c r="E2760" s="181"/>
      <c r="F2760" s="181">
        <v>20877.580000000002</v>
      </c>
      <c r="G2760" s="172">
        <v>15</v>
      </c>
    </row>
    <row r="2761" spans="1:7" ht="30">
      <c r="A2761" s="183" t="s">
        <v>8292</v>
      </c>
      <c r="B2761" s="182" t="s">
        <v>8293</v>
      </c>
      <c r="C2761" s="179" t="s">
        <v>117</v>
      </c>
      <c r="D2761" s="181">
        <v>16122.48</v>
      </c>
      <c r="E2761" s="181"/>
      <c r="F2761" s="181">
        <v>16122.48</v>
      </c>
      <c r="G2761" s="172">
        <v>15</v>
      </c>
    </row>
    <row r="2762" spans="1:7" ht="30">
      <c r="A2762" s="183" t="s">
        <v>2899</v>
      </c>
      <c r="B2762" s="182" t="s">
        <v>2898</v>
      </c>
      <c r="C2762" s="179" t="s">
        <v>108</v>
      </c>
      <c r="D2762" s="181">
        <v>1260.8800000000001</v>
      </c>
      <c r="E2762" s="181">
        <v>57.92</v>
      </c>
      <c r="F2762" s="181">
        <v>1318.8</v>
      </c>
      <c r="G2762" s="172">
        <v>15</v>
      </c>
    </row>
    <row r="2763" spans="1:7" ht="30">
      <c r="A2763" s="183" t="s">
        <v>2897</v>
      </c>
      <c r="B2763" s="182" t="s">
        <v>2896</v>
      </c>
      <c r="C2763" s="179" t="s">
        <v>108</v>
      </c>
      <c r="D2763" s="181">
        <v>1852.11</v>
      </c>
      <c r="E2763" s="181">
        <v>72.39</v>
      </c>
      <c r="F2763" s="181">
        <v>1924.5</v>
      </c>
      <c r="G2763" s="172">
        <v>15</v>
      </c>
    </row>
    <row r="2764" spans="1:7" ht="30">
      <c r="A2764" s="183" t="s">
        <v>2895</v>
      </c>
      <c r="B2764" s="182" t="s">
        <v>2894</v>
      </c>
      <c r="C2764" s="179" t="s">
        <v>108</v>
      </c>
      <c r="D2764" s="181">
        <v>3516.53</v>
      </c>
      <c r="E2764" s="181">
        <v>78.540000000000006</v>
      </c>
      <c r="F2764" s="181">
        <v>3595.07</v>
      </c>
      <c r="G2764" s="172">
        <v>15</v>
      </c>
    </row>
    <row r="2765" spans="1:7">
      <c r="A2765" s="183" t="s">
        <v>2893</v>
      </c>
      <c r="B2765" s="182" t="s">
        <v>2892</v>
      </c>
      <c r="C2765" s="179"/>
      <c r="D2765" s="181"/>
      <c r="E2765" s="181"/>
      <c r="F2765" s="181"/>
    </row>
    <row r="2766" spans="1:7">
      <c r="A2766" s="183" t="s">
        <v>2891</v>
      </c>
      <c r="B2766" s="182" t="s">
        <v>2890</v>
      </c>
      <c r="C2766" s="179" t="s">
        <v>108</v>
      </c>
      <c r="D2766" s="181">
        <v>207.23</v>
      </c>
      <c r="E2766" s="181">
        <v>44.48</v>
      </c>
      <c r="F2766" s="181">
        <v>251.71</v>
      </c>
      <c r="G2766" s="172">
        <v>15</v>
      </c>
    </row>
    <row r="2767" spans="1:7">
      <c r="A2767" s="183" t="s">
        <v>2889</v>
      </c>
      <c r="B2767" s="182" t="s">
        <v>2888</v>
      </c>
      <c r="C2767" s="179"/>
      <c r="D2767" s="181"/>
      <c r="E2767" s="181"/>
      <c r="F2767" s="181"/>
    </row>
    <row r="2768" spans="1:7">
      <c r="A2768" s="183" t="s">
        <v>2887</v>
      </c>
      <c r="B2768" s="182" t="s">
        <v>2886</v>
      </c>
      <c r="C2768" s="179" t="s">
        <v>108</v>
      </c>
      <c r="D2768" s="181">
        <v>419.75</v>
      </c>
      <c r="E2768" s="181">
        <v>55.83</v>
      </c>
      <c r="F2768" s="181">
        <v>475.58</v>
      </c>
      <c r="G2768" s="172">
        <v>15</v>
      </c>
    </row>
    <row r="2769" spans="1:7" ht="30">
      <c r="A2769" s="183" t="s">
        <v>2885</v>
      </c>
      <c r="B2769" s="182" t="s">
        <v>2884</v>
      </c>
      <c r="C2769" s="179" t="s">
        <v>108</v>
      </c>
      <c r="D2769" s="181">
        <v>322.39999999999998</v>
      </c>
      <c r="E2769" s="181">
        <v>55.83</v>
      </c>
      <c r="F2769" s="181">
        <v>378.23</v>
      </c>
      <c r="G2769" s="172">
        <v>15</v>
      </c>
    </row>
    <row r="2770" spans="1:7">
      <c r="A2770" s="183" t="s">
        <v>2883</v>
      </c>
      <c r="B2770" s="182" t="s">
        <v>2882</v>
      </c>
      <c r="C2770" s="179"/>
      <c r="D2770" s="181"/>
      <c r="E2770" s="181"/>
      <c r="F2770" s="181"/>
    </row>
    <row r="2771" spans="1:7">
      <c r="A2771" s="183" t="s">
        <v>2881</v>
      </c>
      <c r="B2771" s="182" t="s">
        <v>2880</v>
      </c>
      <c r="C2771" s="179" t="s">
        <v>108</v>
      </c>
      <c r="D2771" s="181">
        <v>39.15</v>
      </c>
      <c r="E2771" s="181">
        <v>27.92</v>
      </c>
      <c r="F2771" s="181">
        <v>67.069999999999993</v>
      </c>
      <c r="G2771" s="172">
        <v>15</v>
      </c>
    </row>
    <row r="2772" spans="1:7">
      <c r="A2772" s="183" t="s">
        <v>2879</v>
      </c>
      <c r="B2772" s="182" t="s">
        <v>2878</v>
      </c>
      <c r="C2772" s="179"/>
      <c r="D2772" s="181"/>
      <c r="E2772" s="181"/>
      <c r="F2772" s="181"/>
    </row>
    <row r="2773" spans="1:7" ht="30">
      <c r="A2773" s="183" t="s">
        <v>2877</v>
      </c>
      <c r="B2773" s="182" t="s">
        <v>2876</v>
      </c>
      <c r="C2773" s="179" t="s">
        <v>117</v>
      </c>
      <c r="D2773" s="181">
        <v>14770.14</v>
      </c>
      <c r="E2773" s="181">
        <v>453.1</v>
      </c>
      <c r="F2773" s="181">
        <v>15223.24</v>
      </c>
      <c r="G2773" s="172">
        <v>15</v>
      </c>
    </row>
    <row r="2774" spans="1:7" ht="30">
      <c r="A2774" s="183" t="s">
        <v>2875</v>
      </c>
      <c r="B2774" s="182" t="s">
        <v>2874</v>
      </c>
      <c r="C2774" s="179" t="s">
        <v>117</v>
      </c>
      <c r="D2774" s="181">
        <v>8730.01</v>
      </c>
      <c r="E2774" s="181">
        <v>438.86</v>
      </c>
      <c r="F2774" s="181">
        <v>9168.8700000000008</v>
      </c>
      <c r="G2774" s="172">
        <v>15</v>
      </c>
    </row>
    <row r="2775" spans="1:7" ht="30">
      <c r="A2775" s="183" t="s">
        <v>2873</v>
      </c>
      <c r="B2775" s="182" t="s">
        <v>2872</v>
      </c>
      <c r="C2775" s="179" t="s">
        <v>117</v>
      </c>
      <c r="D2775" s="181">
        <v>10435.969999999999</v>
      </c>
      <c r="E2775" s="181">
        <v>453.1</v>
      </c>
      <c r="F2775" s="181">
        <v>10889.07</v>
      </c>
      <c r="G2775" s="172">
        <v>15</v>
      </c>
    </row>
    <row r="2776" spans="1:7" ht="30">
      <c r="A2776" s="183" t="s">
        <v>2871</v>
      </c>
      <c r="B2776" s="182" t="s">
        <v>2870</v>
      </c>
      <c r="C2776" s="179" t="s">
        <v>117</v>
      </c>
      <c r="D2776" s="181">
        <v>14648.34</v>
      </c>
      <c r="E2776" s="181">
        <v>453.1</v>
      </c>
      <c r="F2776" s="181">
        <v>15101.44</v>
      </c>
      <c r="G2776" s="172">
        <v>15</v>
      </c>
    </row>
    <row r="2777" spans="1:7" ht="30">
      <c r="A2777" s="183" t="s">
        <v>2869</v>
      </c>
      <c r="B2777" s="182" t="s">
        <v>2868</v>
      </c>
      <c r="C2777" s="179" t="s">
        <v>117</v>
      </c>
      <c r="D2777" s="181">
        <v>3711.01</v>
      </c>
      <c r="E2777" s="181">
        <v>438.86</v>
      </c>
      <c r="F2777" s="181">
        <v>4149.87</v>
      </c>
      <c r="G2777" s="172">
        <v>15</v>
      </c>
    </row>
    <row r="2778" spans="1:7" ht="30">
      <c r="A2778" s="183" t="s">
        <v>2867</v>
      </c>
      <c r="B2778" s="182" t="s">
        <v>2866</v>
      </c>
      <c r="C2778" s="179" t="s">
        <v>117</v>
      </c>
      <c r="D2778" s="181">
        <v>5101.3500000000004</v>
      </c>
      <c r="E2778" s="181">
        <v>438.86</v>
      </c>
      <c r="F2778" s="181">
        <v>5540.21</v>
      </c>
      <c r="G2778" s="172">
        <v>15</v>
      </c>
    </row>
    <row r="2779" spans="1:7" ht="30">
      <c r="A2779" s="183" t="s">
        <v>2865</v>
      </c>
      <c r="B2779" s="182" t="s">
        <v>2864</v>
      </c>
      <c r="C2779" s="179" t="s">
        <v>117</v>
      </c>
      <c r="D2779" s="181">
        <v>8285.0400000000009</v>
      </c>
      <c r="E2779" s="181">
        <v>453.1</v>
      </c>
      <c r="F2779" s="181">
        <v>8738.14</v>
      </c>
      <c r="G2779" s="172">
        <v>15</v>
      </c>
    </row>
    <row r="2780" spans="1:7" ht="30">
      <c r="A2780" s="183" t="s">
        <v>2863</v>
      </c>
      <c r="B2780" s="182" t="s">
        <v>2862</v>
      </c>
      <c r="C2780" s="179" t="s">
        <v>117</v>
      </c>
      <c r="D2780" s="181">
        <v>8615.59</v>
      </c>
      <c r="E2780" s="181">
        <v>453.1</v>
      </c>
      <c r="F2780" s="181">
        <v>9068.69</v>
      </c>
      <c r="G2780" s="172">
        <v>15</v>
      </c>
    </row>
    <row r="2781" spans="1:7" ht="30">
      <c r="A2781" s="183" t="s">
        <v>2861</v>
      </c>
      <c r="B2781" s="182" t="s">
        <v>2860</v>
      </c>
      <c r="C2781" s="179" t="s">
        <v>117</v>
      </c>
      <c r="D2781" s="181">
        <v>7878.75</v>
      </c>
      <c r="E2781" s="181">
        <v>453.1</v>
      </c>
      <c r="F2781" s="181">
        <v>8331.85</v>
      </c>
      <c r="G2781" s="172">
        <v>15</v>
      </c>
    </row>
    <row r="2782" spans="1:7" ht="30">
      <c r="A2782" s="183" t="s">
        <v>2859</v>
      </c>
      <c r="B2782" s="182" t="s">
        <v>2858</v>
      </c>
      <c r="C2782" s="179" t="s">
        <v>117</v>
      </c>
      <c r="D2782" s="181">
        <v>11800.74</v>
      </c>
      <c r="E2782" s="181">
        <v>453.1</v>
      </c>
      <c r="F2782" s="181">
        <v>12253.84</v>
      </c>
      <c r="G2782" s="172">
        <v>15</v>
      </c>
    </row>
    <row r="2783" spans="1:7">
      <c r="A2783" s="183" t="s">
        <v>2857</v>
      </c>
      <c r="B2783" s="182" t="s">
        <v>2856</v>
      </c>
      <c r="C2783" s="179"/>
      <c r="D2783" s="181"/>
      <c r="E2783" s="181"/>
      <c r="F2783" s="181"/>
    </row>
    <row r="2784" spans="1:7" ht="30">
      <c r="A2784" s="183" t="s">
        <v>2855</v>
      </c>
      <c r="B2784" s="182" t="s">
        <v>2854</v>
      </c>
      <c r="C2784" s="179" t="s">
        <v>108</v>
      </c>
      <c r="D2784" s="181">
        <v>45653.72</v>
      </c>
      <c r="E2784" s="181">
        <v>1024.72</v>
      </c>
      <c r="F2784" s="181">
        <v>46678.44</v>
      </c>
      <c r="G2784" s="172">
        <v>15</v>
      </c>
    </row>
    <row r="2785" spans="1:7" ht="30">
      <c r="A2785" s="183" t="s">
        <v>2853</v>
      </c>
      <c r="B2785" s="182" t="s">
        <v>2852</v>
      </c>
      <c r="C2785" s="179" t="s">
        <v>108</v>
      </c>
      <c r="D2785" s="181">
        <v>52773.67</v>
      </c>
      <c r="E2785" s="181">
        <v>1024.72</v>
      </c>
      <c r="F2785" s="181">
        <v>53798.39</v>
      </c>
      <c r="G2785" s="172">
        <v>15</v>
      </c>
    </row>
    <row r="2786" spans="1:7" ht="30">
      <c r="A2786" s="183" t="s">
        <v>2851</v>
      </c>
      <c r="B2786" s="182" t="s">
        <v>2850</v>
      </c>
      <c r="C2786" s="179" t="s">
        <v>108</v>
      </c>
      <c r="D2786" s="181">
        <v>60976.09</v>
      </c>
      <c r="E2786" s="181">
        <v>1024.72</v>
      </c>
      <c r="F2786" s="181">
        <v>62000.81</v>
      </c>
      <c r="G2786" s="172">
        <v>15</v>
      </c>
    </row>
    <row r="2787" spans="1:7" ht="30">
      <c r="A2787" s="183" t="s">
        <v>2849</v>
      </c>
      <c r="B2787" s="182" t="s">
        <v>2848</v>
      </c>
      <c r="C2787" s="179" t="s">
        <v>108</v>
      </c>
      <c r="D2787" s="181">
        <v>67950.960000000006</v>
      </c>
      <c r="E2787" s="181">
        <v>1024.72</v>
      </c>
      <c r="F2787" s="181">
        <v>68975.679999999993</v>
      </c>
      <c r="G2787" s="172">
        <v>15</v>
      </c>
    </row>
    <row r="2788" spans="1:7" ht="30">
      <c r="A2788" s="183" t="s">
        <v>2847</v>
      </c>
      <c r="B2788" s="182" t="s">
        <v>2846</v>
      </c>
      <c r="C2788" s="179" t="s">
        <v>108</v>
      </c>
      <c r="D2788" s="181">
        <v>4389.62</v>
      </c>
      <c r="E2788" s="181">
        <v>896.63</v>
      </c>
      <c r="F2788" s="181">
        <v>5286.25</v>
      </c>
      <c r="G2788" s="172">
        <v>15</v>
      </c>
    </row>
    <row r="2789" spans="1:7" ht="30">
      <c r="A2789" s="183" t="s">
        <v>2845</v>
      </c>
      <c r="B2789" s="182" t="s">
        <v>2844</v>
      </c>
      <c r="C2789" s="179" t="s">
        <v>108</v>
      </c>
      <c r="D2789" s="181">
        <v>5675.02</v>
      </c>
      <c r="E2789" s="181">
        <v>896.63</v>
      </c>
      <c r="F2789" s="181">
        <v>6571.65</v>
      </c>
      <c r="G2789" s="172">
        <v>15</v>
      </c>
    </row>
    <row r="2790" spans="1:7" ht="30">
      <c r="A2790" s="183" t="s">
        <v>2843</v>
      </c>
      <c r="B2790" s="182" t="s">
        <v>2842</v>
      </c>
      <c r="C2790" s="179" t="s">
        <v>108</v>
      </c>
      <c r="D2790" s="181">
        <v>7630.65</v>
      </c>
      <c r="E2790" s="181">
        <v>896.63</v>
      </c>
      <c r="F2790" s="181">
        <v>8527.2800000000007</v>
      </c>
      <c r="G2790" s="172">
        <v>15</v>
      </c>
    </row>
    <row r="2791" spans="1:7" ht="30">
      <c r="A2791" s="183" t="s">
        <v>2841</v>
      </c>
      <c r="B2791" s="182" t="s">
        <v>2840</v>
      </c>
      <c r="C2791" s="179" t="s">
        <v>108</v>
      </c>
      <c r="D2791" s="181">
        <v>4886.66</v>
      </c>
      <c r="E2791" s="181">
        <v>896.63</v>
      </c>
      <c r="F2791" s="181">
        <v>5783.29</v>
      </c>
      <c r="G2791" s="172">
        <v>15</v>
      </c>
    </row>
    <row r="2792" spans="1:7" ht="30">
      <c r="A2792" s="183" t="s">
        <v>2839</v>
      </c>
      <c r="B2792" s="182" t="s">
        <v>2838</v>
      </c>
      <c r="C2792" s="179" t="s">
        <v>108</v>
      </c>
      <c r="D2792" s="181">
        <v>5626.81</v>
      </c>
      <c r="E2792" s="181">
        <v>896.63</v>
      </c>
      <c r="F2792" s="181">
        <v>6523.44</v>
      </c>
      <c r="G2792" s="172">
        <v>15</v>
      </c>
    </row>
    <row r="2793" spans="1:7" ht="30">
      <c r="A2793" s="183" t="s">
        <v>2837</v>
      </c>
      <c r="B2793" s="182" t="s">
        <v>2836</v>
      </c>
      <c r="C2793" s="179" t="s">
        <v>108</v>
      </c>
      <c r="D2793" s="181">
        <v>6680.42</v>
      </c>
      <c r="E2793" s="181">
        <v>896.63</v>
      </c>
      <c r="F2793" s="181">
        <v>7577.05</v>
      </c>
      <c r="G2793" s="172">
        <v>15</v>
      </c>
    </row>
    <row r="2794" spans="1:7" ht="30">
      <c r="A2794" s="183" t="s">
        <v>2835</v>
      </c>
      <c r="B2794" s="182" t="s">
        <v>2834</v>
      </c>
      <c r="C2794" s="179" t="s">
        <v>108</v>
      </c>
      <c r="D2794" s="181">
        <v>7737.41</v>
      </c>
      <c r="E2794" s="181">
        <v>896.63</v>
      </c>
      <c r="F2794" s="181">
        <v>8634.0400000000009</v>
      </c>
      <c r="G2794" s="172">
        <v>15</v>
      </c>
    </row>
    <row r="2795" spans="1:7" ht="30">
      <c r="A2795" s="183" t="s">
        <v>2833</v>
      </c>
      <c r="B2795" s="182" t="s">
        <v>2832</v>
      </c>
      <c r="C2795" s="179" t="s">
        <v>108</v>
      </c>
      <c r="D2795" s="181">
        <v>4509.9399999999996</v>
      </c>
      <c r="E2795" s="181">
        <v>896.63</v>
      </c>
      <c r="F2795" s="181">
        <v>5406.57</v>
      </c>
      <c r="G2795" s="172">
        <v>15</v>
      </c>
    </row>
    <row r="2796" spans="1:7" ht="30">
      <c r="A2796" s="183" t="s">
        <v>2831</v>
      </c>
      <c r="B2796" s="182" t="s">
        <v>2830</v>
      </c>
      <c r="C2796" s="179" t="s">
        <v>108</v>
      </c>
      <c r="D2796" s="181">
        <v>5123.88</v>
      </c>
      <c r="E2796" s="181">
        <v>896.63</v>
      </c>
      <c r="F2796" s="181">
        <v>6020.51</v>
      </c>
      <c r="G2796" s="172">
        <v>15</v>
      </c>
    </row>
    <row r="2797" spans="1:7" ht="30">
      <c r="A2797" s="183" t="s">
        <v>2829</v>
      </c>
      <c r="B2797" s="182" t="s">
        <v>2828</v>
      </c>
      <c r="C2797" s="179" t="s">
        <v>108</v>
      </c>
      <c r="D2797" s="181">
        <v>5561.41</v>
      </c>
      <c r="E2797" s="181">
        <v>896.63</v>
      </c>
      <c r="F2797" s="181">
        <v>6458.04</v>
      </c>
      <c r="G2797" s="172">
        <v>15</v>
      </c>
    </row>
    <row r="2798" spans="1:7" ht="30">
      <c r="A2798" s="183" t="s">
        <v>2827</v>
      </c>
      <c r="B2798" s="182" t="s">
        <v>2826</v>
      </c>
      <c r="C2798" s="179" t="s">
        <v>108</v>
      </c>
      <c r="D2798" s="181">
        <v>5743.82</v>
      </c>
      <c r="E2798" s="181">
        <v>896.63</v>
      </c>
      <c r="F2798" s="181">
        <v>6640.45</v>
      </c>
      <c r="G2798" s="172">
        <v>15</v>
      </c>
    </row>
    <row r="2799" spans="1:7">
      <c r="A2799" s="183" t="s">
        <v>2825</v>
      </c>
      <c r="B2799" s="182" t="s">
        <v>2824</v>
      </c>
      <c r="C2799" s="179"/>
      <c r="D2799" s="181"/>
      <c r="E2799" s="181"/>
      <c r="F2799" s="181"/>
    </row>
    <row r="2800" spans="1:7" ht="30">
      <c r="A2800" s="183" t="s">
        <v>2823</v>
      </c>
      <c r="B2800" s="182" t="s">
        <v>2822</v>
      </c>
      <c r="C2800" s="179" t="s">
        <v>108</v>
      </c>
      <c r="D2800" s="181">
        <v>11389.2</v>
      </c>
      <c r="E2800" s="181">
        <v>314.16000000000003</v>
      </c>
      <c r="F2800" s="181">
        <v>11703.36</v>
      </c>
      <c r="G2800" s="172">
        <v>15</v>
      </c>
    </row>
    <row r="2801" spans="1:7" ht="30">
      <c r="A2801" s="183" t="s">
        <v>2821</v>
      </c>
      <c r="B2801" s="182" t="s">
        <v>2820</v>
      </c>
      <c r="C2801" s="179" t="s">
        <v>108</v>
      </c>
      <c r="D2801" s="181">
        <v>19927.3</v>
      </c>
      <c r="E2801" s="181">
        <v>314.16000000000003</v>
      </c>
      <c r="F2801" s="181">
        <v>20241.46</v>
      </c>
      <c r="G2801" s="172">
        <v>15</v>
      </c>
    </row>
    <row r="2802" spans="1:7" ht="30">
      <c r="A2802" s="183" t="s">
        <v>2819</v>
      </c>
      <c r="B2802" s="182" t="s">
        <v>2818</v>
      </c>
      <c r="C2802" s="179" t="s">
        <v>108</v>
      </c>
      <c r="D2802" s="181">
        <v>5642.45</v>
      </c>
      <c r="E2802" s="181">
        <v>314.16000000000003</v>
      </c>
      <c r="F2802" s="181">
        <v>5956.61</v>
      </c>
      <c r="G2802" s="172">
        <v>15</v>
      </c>
    </row>
    <row r="2803" spans="1:7" ht="30">
      <c r="A2803" s="183" t="s">
        <v>2817</v>
      </c>
      <c r="B2803" s="182" t="s">
        <v>2816</v>
      </c>
      <c r="C2803" s="179" t="s">
        <v>108</v>
      </c>
      <c r="D2803" s="181">
        <v>2653.06</v>
      </c>
      <c r="E2803" s="181">
        <v>314.16000000000003</v>
      </c>
      <c r="F2803" s="181">
        <v>2967.22</v>
      </c>
      <c r="G2803" s="172">
        <v>15</v>
      </c>
    </row>
    <row r="2804" spans="1:7" ht="30">
      <c r="A2804" s="183" t="s">
        <v>2815</v>
      </c>
      <c r="B2804" s="182" t="s">
        <v>2814</v>
      </c>
      <c r="C2804" s="179" t="s">
        <v>108</v>
      </c>
      <c r="D2804" s="181">
        <v>49329.82</v>
      </c>
      <c r="E2804" s="181">
        <v>314.16000000000003</v>
      </c>
      <c r="F2804" s="181">
        <v>49643.98</v>
      </c>
      <c r="G2804" s="172">
        <v>15</v>
      </c>
    </row>
    <row r="2805" spans="1:7" ht="30">
      <c r="A2805" s="183" t="s">
        <v>2813</v>
      </c>
      <c r="B2805" s="182" t="s">
        <v>2812</v>
      </c>
      <c r="C2805" s="179" t="s">
        <v>108</v>
      </c>
      <c r="D2805" s="181">
        <v>3890.11</v>
      </c>
      <c r="E2805" s="181">
        <v>314.16000000000003</v>
      </c>
      <c r="F2805" s="181">
        <v>4204.2700000000004</v>
      </c>
      <c r="G2805" s="172">
        <v>15</v>
      </c>
    </row>
    <row r="2806" spans="1:7" ht="30">
      <c r="A2806" s="183" t="s">
        <v>2811</v>
      </c>
      <c r="B2806" s="182" t="s">
        <v>2810</v>
      </c>
      <c r="C2806" s="179" t="s">
        <v>108</v>
      </c>
      <c r="D2806" s="181">
        <v>12057.6</v>
      </c>
      <c r="E2806" s="181">
        <v>314.16000000000003</v>
      </c>
      <c r="F2806" s="181">
        <v>12371.76</v>
      </c>
      <c r="G2806" s="172">
        <v>15</v>
      </c>
    </row>
    <row r="2807" spans="1:7" ht="30">
      <c r="A2807" s="183" t="s">
        <v>2809</v>
      </c>
      <c r="B2807" s="182" t="s">
        <v>2808</v>
      </c>
      <c r="C2807" s="179" t="s">
        <v>108</v>
      </c>
      <c r="D2807" s="181">
        <v>5348.16</v>
      </c>
      <c r="E2807" s="181">
        <v>314.16000000000003</v>
      </c>
      <c r="F2807" s="181">
        <v>5662.32</v>
      </c>
      <c r="G2807" s="172">
        <v>15</v>
      </c>
    </row>
    <row r="2808" spans="1:7" ht="30">
      <c r="A2808" s="183" t="s">
        <v>2807</v>
      </c>
      <c r="B2808" s="182" t="s">
        <v>2806</v>
      </c>
      <c r="C2808" s="179" t="s">
        <v>108</v>
      </c>
      <c r="D2808" s="181">
        <v>18666.05</v>
      </c>
      <c r="E2808" s="181">
        <v>314.16000000000003</v>
      </c>
      <c r="F2808" s="181">
        <v>18980.21</v>
      </c>
      <c r="G2808" s="172">
        <v>15</v>
      </c>
    </row>
    <row r="2809" spans="1:7" ht="30">
      <c r="A2809" s="183" t="s">
        <v>2805</v>
      </c>
      <c r="B2809" s="182" t="s">
        <v>2804</v>
      </c>
      <c r="C2809" s="179" t="s">
        <v>108</v>
      </c>
      <c r="D2809" s="181">
        <v>3896.77</v>
      </c>
      <c r="E2809" s="181">
        <v>314.16000000000003</v>
      </c>
      <c r="F2809" s="181">
        <v>4210.93</v>
      </c>
      <c r="G2809" s="172">
        <v>15</v>
      </c>
    </row>
    <row r="2810" spans="1:7" ht="30">
      <c r="A2810" s="183" t="s">
        <v>2803</v>
      </c>
      <c r="B2810" s="182" t="s">
        <v>2802</v>
      </c>
      <c r="C2810" s="179" t="s">
        <v>108</v>
      </c>
      <c r="D2810" s="181">
        <v>6086.12</v>
      </c>
      <c r="E2810" s="181">
        <v>314.16000000000003</v>
      </c>
      <c r="F2810" s="181">
        <v>6400.28</v>
      </c>
      <c r="G2810" s="172">
        <v>15</v>
      </c>
    </row>
    <row r="2811" spans="1:7" ht="30">
      <c r="A2811" s="183" t="s">
        <v>2801</v>
      </c>
      <c r="B2811" s="182" t="s">
        <v>2800</v>
      </c>
      <c r="C2811" s="179" t="s">
        <v>108</v>
      </c>
      <c r="D2811" s="181">
        <v>6093.44</v>
      </c>
      <c r="E2811" s="181">
        <v>314.16000000000003</v>
      </c>
      <c r="F2811" s="181">
        <v>6407.6</v>
      </c>
      <c r="G2811" s="172">
        <v>15</v>
      </c>
    </row>
    <row r="2812" spans="1:7" ht="30">
      <c r="A2812" s="183" t="s">
        <v>2799</v>
      </c>
      <c r="B2812" s="182" t="s">
        <v>2798</v>
      </c>
      <c r="C2812" s="179" t="s">
        <v>108</v>
      </c>
      <c r="D2812" s="181">
        <v>9453.07</v>
      </c>
      <c r="E2812" s="181">
        <v>314.16000000000003</v>
      </c>
      <c r="F2812" s="181">
        <v>9767.23</v>
      </c>
      <c r="G2812" s="172">
        <v>15</v>
      </c>
    </row>
    <row r="2813" spans="1:7" ht="30">
      <c r="A2813" s="183" t="s">
        <v>2797</v>
      </c>
      <c r="B2813" s="182" t="s">
        <v>2796</v>
      </c>
      <c r="C2813" s="179" t="s">
        <v>108</v>
      </c>
      <c r="D2813" s="181">
        <v>6546.32</v>
      </c>
      <c r="E2813" s="181">
        <v>314.16000000000003</v>
      </c>
      <c r="F2813" s="181">
        <v>6860.48</v>
      </c>
      <c r="G2813" s="172">
        <v>15</v>
      </c>
    </row>
    <row r="2814" spans="1:7" ht="30">
      <c r="A2814" s="183" t="s">
        <v>2795</v>
      </c>
      <c r="B2814" s="182" t="s">
        <v>2794</v>
      </c>
      <c r="C2814" s="179" t="s">
        <v>108</v>
      </c>
      <c r="D2814" s="181">
        <v>2153.12</v>
      </c>
      <c r="E2814" s="181">
        <v>314.16000000000003</v>
      </c>
      <c r="F2814" s="181">
        <v>2467.2800000000002</v>
      </c>
      <c r="G2814" s="172">
        <v>15</v>
      </c>
    </row>
    <row r="2815" spans="1:7" ht="30">
      <c r="A2815" s="183" t="s">
        <v>2793</v>
      </c>
      <c r="B2815" s="182" t="s">
        <v>2792</v>
      </c>
      <c r="C2815" s="179" t="s">
        <v>108</v>
      </c>
      <c r="D2815" s="181">
        <v>1448.49</v>
      </c>
      <c r="E2815" s="181">
        <v>314.16000000000003</v>
      </c>
      <c r="F2815" s="181">
        <v>1762.65</v>
      </c>
      <c r="G2815" s="172">
        <v>15</v>
      </c>
    </row>
    <row r="2816" spans="1:7" ht="30">
      <c r="A2816" s="183" t="s">
        <v>2791</v>
      </c>
      <c r="B2816" s="182" t="s">
        <v>2790</v>
      </c>
      <c r="C2816" s="179" t="s">
        <v>108</v>
      </c>
      <c r="D2816" s="181">
        <v>22698.25</v>
      </c>
      <c r="E2816" s="181">
        <v>314.16000000000003</v>
      </c>
      <c r="F2816" s="181">
        <v>23012.41</v>
      </c>
      <c r="G2816" s="172">
        <v>15</v>
      </c>
    </row>
    <row r="2817" spans="1:7" ht="30">
      <c r="A2817" s="183" t="s">
        <v>2789</v>
      </c>
      <c r="B2817" s="182" t="s">
        <v>2788</v>
      </c>
      <c r="C2817" s="179" t="s">
        <v>108</v>
      </c>
      <c r="D2817" s="181">
        <v>16137.2</v>
      </c>
      <c r="E2817" s="181">
        <v>314.16000000000003</v>
      </c>
      <c r="F2817" s="181">
        <v>16451.36</v>
      </c>
      <c r="G2817" s="172">
        <v>15</v>
      </c>
    </row>
    <row r="2818" spans="1:7" ht="30">
      <c r="A2818" s="183" t="s">
        <v>2787</v>
      </c>
      <c r="B2818" s="182" t="s">
        <v>2786</v>
      </c>
      <c r="C2818" s="179" t="s">
        <v>108</v>
      </c>
      <c r="D2818" s="181">
        <v>2759.73</v>
      </c>
      <c r="E2818" s="181">
        <v>314.16000000000003</v>
      </c>
      <c r="F2818" s="181">
        <v>3073.89</v>
      </c>
      <c r="G2818" s="172">
        <v>15</v>
      </c>
    </row>
    <row r="2819" spans="1:7" ht="30">
      <c r="A2819" s="183" t="s">
        <v>2785</v>
      </c>
      <c r="B2819" s="182" t="s">
        <v>2784</v>
      </c>
      <c r="C2819" s="179" t="s">
        <v>108</v>
      </c>
      <c r="D2819" s="181">
        <v>25082.45</v>
      </c>
      <c r="E2819" s="181">
        <v>314.16000000000003</v>
      </c>
      <c r="F2819" s="181">
        <v>25396.61</v>
      </c>
      <c r="G2819" s="172">
        <v>15</v>
      </c>
    </row>
    <row r="2820" spans="1:7" ht="30">
      <c r="A2820" s="183" t="s">
        <v>2783</v>
      </c>
      <c r="B2820" s="182" t="s">
        <v>2782</v>
      </c>
      <c r="C2820" s="179" t="s">
        <v>108</v>
      </c>
      <c r="D2820" s="181">
        <v>29695.03</v>
      </c>
      <c r="E2820" s="181">
        <v>314.16000000000003</v>
      </c>
      <c r="F2820" s="181">
        <v>30009.19</v>
      </c>
      <c r="G2820" s="172">
        <v>15</v>
      </c>
    </row>
    <row r="2821" spans="1:7" ht="30">
      <c r="A2821" s="183" t="s">
        <v>2781</v>
      </c>
      <c r="B2821" s="182" t="s">
        <v>2780</v>
      </c>
      <c r="C2821" s="179" t="s">
        <v>108</v>
      </c>
      <c r="D2821" s="181">
        <v>2126.14</v>
      </c>
      <c r="E2821" s="181">
        <v>314.16000000000003</v>
      </c>
      <c r="F2821" s="181">
        <v>2440.3000000000002</v>
      </c>
      <c r="G2821" s="172">
        <v>15</v>
      </c>
    </row>
    <row r="2822" spans="1:7" ht="30">
      <c r="A2822" s="183" t="s">
        <v>2779</v>
      </c>
      <c r="B2822" s="182" t="s">
        <v>2778</v>
      </c>
      <c r="C2822" s="179" t="s">
        <v>108</v>
      </c>
      <c r="D2822" s="181">
        <v>4656.82</v>
      </c>
      <c r="E2822" s="181">
        <v>314.16000000000003</v>
      </c>
      <c r="F2822" s="181">
        <v>4970.9799999999996</v>
      </c>
      <c r="G2822" s="172">
        <v>15</v>
      </c>
    </row>
    <row r="2823" spans="1:7">
      <c r="A2823" s="183" t="s">
        <v>2777</v>
      </c>
      <c r="B2823" s="182" t="s">
        <v>2776</v>
      </c>
      <c r="C2823" s="179"/>
      <c r="D2823" s="181"/>
      <c r="E2823" s="181"/>
      <c r="F2823" s="181"/>
    </row>
    <row r="2824" spans="1:7" ht="30">
      <c r="A2824" s="183" t="s">
        <v>2775</v>
      </c>
      <c r="B2824" s="182" t="s">
        <v>2774</v>
      </c>
      <c r="C2824" s="179" t="s">
        <v>108</v>
      </c>
      <c r="D2824" s="181">
        <v>11100.55</v>
      </c>
      <c r="E2824" s="181">
        <v>669.96</v>
      </c>
      <c r="F2824" s="181">
        <v>11770.51</v>
      </c>
      <c r="G2824" s="172">
        <v>15</v>
      </c>
    </row>
    <row r="2825" spans="1:7" ht="30">
      <c r="A2825" s="183" t="s">
        <v>2773</v>
      </c>
      <c r="B2825" s="182" t="s">
        <v>2772</v>
      </c>
      <c r="C2825" s="179" t="s">
        <v>108</v>
      </c>
      <c r="D2825" s="181">
        <v>10291.41</v>
      </c>
      <c r="E2825" s="181">
        <v>669.96</v>
      </c>
      <c r="F2825" s="181">
        <v>10961.37</v>
      </c>
      <c r="G2825" s="172">
        <v>15</v>
      </c>
    </row>
    <row r="2826" spans="1:7" ht="30">
      <c r="A2826" s="183" t="s">
        <v>2771</v>
      </c>
      <c r="B2826" s="182" t="s">
        <v>2770</v>
      </c>
      <c r="C2826" s="179" t="s">
        <v>108</v>
      </c>
      <c r="D2826" s="181">
        <v>18729.54</v>
      </c>
      <c r="E2826" s="181">
        <v>669.96</v>
      </c>
      <c r="F2826" s="181">
        <v>19399.5</v>
      </c>
      <c r="G2826" s="172">
        <v>15</v>
      </c>
    </row>
    <row r="2827" spans="1:7" ht="30">
      <c r="A2827" s="183" t="s">
        <v>2769</v>
      </c>
      <c r="B2827" s="182" t="s">
        <v>2768</v>
      </c>
      <c r="C2827" s="179" t="s">
        <v>108</v>
      </c>
      <c r="D2827" s="181">
        <v>11037.26</v>
      </c>
      <c r="E2827" s="181">
        <v>669.96</v>
      </c>
      <c r="F2827" s="181">
        <v>11707.22</v>
      </c>
      <c r="G2827" s="172">
        <v>15</v>
      </c>
    </row>
    <row r="2828" spans="1:7" ht="30">
      <c r="A2828" s="183" t="s">
        <v>2767</v>
      </c>
      <c r="B2828" s="182" t="s">
        <v>2766</v>
      </c>
      <c r="C2828" s="179" t="s">
        <v>108</v>
      </c>
      <c r="D2828" s="181">
        <v>12665.6</v>
      </c>
      <c r="E2828" s="181">
        <v>669.96</v>
      </c>
      <c r="F2828" s="181">
        <v>13335.56</v>
      </c>
      <c r="G2828" s="172">
        <v>15</v>
      </c>
    </row>
    <row r="2829" spans="1:7" ht="30">
      <c r="A2829" s="183" t="s">
        <v>2765</v>
      </c>
      <c r="B2829" s="182" t="s">
        <v>2764</v>
      </c>
      <c r="C2829" s="179" t="s">
        <v>108</v>
      </c>
      <c r="D2829" s="181">
        <v>16859.669999999998</v>
      </c>
      <c r="E2829" s="181">
        <v>669.96</v>
      </c>
      <c r="F2829" s="181">
        <v>17529.63</v>
      </c>
      <c r="G2829" s="172">
        <v>15</v>
      </c>
    </row>
    <row r="2830" spans="1:7" ht="45">
      <c r="A2830" s="183" t="s">
        <v>2763</v>
      </c>
      <c r="B2830" s="182" t="s">
        <v>2762</v>
      </c>
      <c r="C2830" s="179" t="s">
        <v>108</v>
      </c>
      <c r="D2830" s="181">
        <v>8228.93</v>
      </c>
      <c r="E2830" s="181">
        <v>446.64</v>
      </c>
      <c r="F2830" s="181">
        <v>8675.57</v>
      </c>
      <c r="G2830" s="172">
        <v>15</v>
      </c>
    </row>
    <row r="2831" spans="1:7" ht="45">
      <c r="A2831" s="183" t="s">
        <v>2761</v>
      </c>
      <c r="B2831" s="182" t="s">
        <v>2760</v>
      </c>
      <c r="C2831" s="179" t="s">
        <v>108</v>
      </c>
      <c r="D2831" s="181">
        <v>11486.16</v>
      </c>
      <c r="E2831" s="181">
        <v>446.64</v>
      </c>
      <c r="F2831" s="181">
        <v>11932.8</v>
      </c>
      <c r="G2831" s="172">
        <v>15</v>
      </c>
    </row>
    <row r="2832" spans="1:7" ht="30">
      <c r="A2832" s="183" t="s">
        <v>2759</v>
      </c>
      <c r="B2832" s="182" t="s">
        <v>2758</v>
      </c>
      <c r="C2832" s="179" t="s">
        <v>108</v>
      </c>
      <c r="D2832" s="181">
        <v>2882.25</v>
      </c>
      <c r="E2832" s="181">
        <v>446.64</v>
      </c>
      <c r="F2832" s="181">
        <v>3328.89</v>
      </c>
      <c r="G2832" s="172">
        <v>15</v>
      </c>
    </row>
    <row r="2833" spans="1:7" ht="30">
      <c r="A2833" s="183" t="s">
        <v>2757</v>
      </c>
      <c r="B2833" s="182" t="s">
        <v>2756</v>
      </c>
      <c r="C2833" s="179" t="s">
        <v>108</v>
      </c>
      <c r="D2833" s="181">
        <v>3566.99</v>
      </c>
      <c r="E2833" s="181">
        <v>446.64</v>
      </c>
      <c r="F2833" s="181">
        <v>4013.63</v>
      </c>
      <c r="G2833" s="172">
        <v>15</v>
      </c>
    </row>
    <row r="2834" spans="1:7" ht="30">
      <c r="A2834" s="183" t="s">
        <v>2755</v>
      </c>
      <c r="B2834" s="182" t="s">
        <v>2754</v>
      </c>
      <c r="C2834" s="179" t="s">
        <v>108</v>
      </c>
      <c r="D2834" s="181">
        <v>6890.19</v>
      </c>
      <c r="E2834" s="181">
        <v>446.64</v>
      </c>
      <c r="F2834" s="181">
        <v>7336.83</v>
      </c>
      <c r="G2834" s="172">
        <v>15</v>
      </c>
    </row>
    <row r="2835" spans="1:7" ht="30">
      <c r="A2835" s="183" t="s">
        <v>2753</v>
      </c>
      <c r="B2835" s="182" t="s">
        <v>2752</v>
      </c>
      <c r="C2835" s="179" t="s">
        <v>108</v>
      </c>
      <c r="D2835" s="181">
        <v>4108.88</v>
      </c>
      <c r="E2835" s="181">
        <v>446.64</v>
      </c>
      <c r="F2835" s="181">
        <v>4555.5200000000004</v>
      </c>
      <c r="G2835" s="172">
        <v>15</v>
      </c>
    </row>
    <row r="2836" spans="1:7" ht="30">
      <c r="A2836" s="183" t="s">
        <v>2751</v>
      </c>
      <c r="B2836" s="182" t="s">
        <v>2750</v>
      </c>
      <c r="C2836" s="179" t="s">
        <v>108</v>
      </c>
      <c r="D2836" s="181">
        <v>13778.5</v>
      </c>
      <c r="E2836" s="181">
        <v>446.64</v>
      </c>
      <c r="F2836" s="181">
        <v>14225.14</v>
      </c>
      <c r="G2836" s="172">
        <v>15</v>
      </c>
    </row>
    <row r="2837" spans="1:7" ht="30">
      <c r="A2837" s="183" t="s">
        <v>2749</v>
      </c>
      <c r="B2837" s="182" t="s">
        <v>2748</v>
      </c>
      <c r="C2837" s="179" t="s">
        <v>108</v>
      </c>
      <c r="D2837" s="181">
        <v>28744.34</v>
      </c>
      <c r="E2837" s="181">
        <v>446.64</v>
      </c>
      <c r="F2837" s="181">
        <v>29190.98</v>
      </c>
      <c r="G2837" s="172">
        <v>15</v>
      </c>
    </row>
    <row r="2838" spans="1:7" ht="45">
      <c r="A2838" s="183" t="s">
        <v>2747</v>
      </c>
      <c r="B2838" s="182" t="s">
        <v>2746</v>
      </c>
      <c r="C2838" s="179" t="s">
        <v>108</v>
      </c>
      <c r="D2838" s="181">
        <v>8034.22</v>
      </c>
      <c r="E2838" s="181">
        <v>446.64</v>
      </c>
      <c r="F2838" s="181">
        <v>8480.86</v>
      </c>
      <c r="G2838" s="172">
        <v>15</v>
      </c>
    </row>
    <row r="2839" spans="1:7" ht="30">
      <c r="A2839" s="183" t="s">
        <v>2745</v>
      </c>
      <c r="B2839" s="182" t="s">
        <v>2744</v>
      </c>
      <c r="C2839" s="179" t="s">
        <v>108</v>
      </c>
      <c r="D2839" s="181">
        <v>32127.48</v>
      </c>
      <c r="E2839" s="181">
        <v>446.64</v>
      </c>
      <c r="F2839" s="181">
        <v>32574.12</v>
      </c>
      <c r="G2839" s="172">
        <v>15</v>
      </c>
    </row>
    <row r="2840" spans="1:7">
      <c r="A2840" s="183" t="s">
        <v>2743</v>
      </c>
      <c r="B2840" s="182" t="s">
        <v>2742</v>
      </c>
      <c r="C2840" s="179"/>
      <c r="D2840" s="181"/>
      <c r="E2840" s="181"/>
      <c r="F2840" s="181"/>
    </row>
    <row r="2841" spans="1:7">
      <c r="A2841" s="183" t="s">
        <v>2741</v>
      </c>
      <c r="B2841" s="182" t="s">
        <v>2740</v>
      </c>
      <c r="C2841" s="179" t="s">
        <v>108</v>
      </c>
      <c r="D2841" s="181">
        <v>3804.47</v>
      </c>
      <c r="E2841" s="181">
        <v>157.08000000000001</v>
      </c>
      <c r="F2841" s="181">
        <v>3961.55</v>
      </c>
      <c r="G2841" s="172">
        <v>15</v>
      </c>
    </row>
    <row r="2842" spans="1:7">
      <c r="A2842" s="183" t="s">
        <v>2739</v>
      </c>
      <c r="B2842" s="182" t="s">
        <v>2738</v>
      </c>
      <c r="C2842" s="179"/>
      <c r="D2842" s="181"/>
      <c r="E2842" s="181"/>
      <c r="F2842" s="181"/>
    </row>
    <row r="2843" spans="1:7" ht="30">
      <c r="A2843" s="183" t="s">
        <v>2737</v>
      </c>
      <c r="B2843" s="182" t="s">
        <v>2736</v>
      </c>
      <c r="C2843" s="179" t="s">
        <v>108</v>
      </c>
      <c r="D2843" s="181">
        <v>29.19</v>
      </c>
      <c r="E2843" s="181">
        <v>15.1</v>
      </c>
      <c r="F2843" s="181">
        <v>44.29</v>
      </c>
      <c r="G2843" s="172">
        <v>15</v>
      </c>
    </row>
    <row r="2844" spans="1:7" ht="30">
      <c r="A2844" s="183" t="s">
        <v>2735</v>
      </c>
      <c r="B2844" s="182" t="s">
        <v>2734</v>
      </c>
      <c r="C2844" s="179" t="s">
        <v>108</v>
      </c>
      <c r="D2844" s="181">
        <v>601.85</v>
      </c>
      <c r="E2844" s="181">
        <v>55.83</v>
      </c>
      <c r="F2844" s="181">
        <v>657.68</v>
      </c>
      <c r="G2844" s="172">
        <v>15</v>
      </c>
    </row>
    <row r="2845" spans="1:7">
      <c r="A2845" s="183" t="s">
        <v>2733</v>
      </c>
      <c r="B2845" s="182" t="s">
        <v>2732</v>
      </c>
      <c r="C2845" s="179" t="s">
        <v>108</v>
      </c>
      <c r="D2845" s="181">
        <v>209.38</v>
      </c>
      <c r="E2845" s="181">
        <v>27.92</v>
      </c>
      <c r="F2845" s="181">
        <v>237.3</v>
      </c>
      <c r="G2845" s="172">
        <v>15</v>
      </c>
    </row>
    <row r="2846" spans="1:7">
      <c r="A2846" s="183" t="s">
        <v>2731</v>
      </c>
      <c r="B2846" s="182" t="s">
        <v>2730</v>
      </c>
      <c r="C2846" s="179" t="s">
        <v>108</v>
      </c>
      <c r="D2846" s="181">
        <v>609.46</v>
      </c>
      <c r="E2846" s="181">
        <v>27.92</v>
      </c>
      <c r="F2846" s="181">
        <v>637.38</v>
      </c>
      <c r="G2846" s="172">
        <v>15</v>
      </c>
    </row>
    <row r="2847" spans="1:7" ht="30">
      <c r="A2847" s="183" t="s">
        <v>2729</v>
      </c>
      <c r="B2847" s="182" t="s">
        <v>2728</v>
      </c>
      <c r="C2847" s="179" t="s">
        <v>108</v>
      </c>
      <c r="D2847" s="181">
        <v>85.05</v>
      </c>
      <c r="E2847" s="181">
        <v>11.16</v>
      </c>
      <c r="F2847" s="181">
        <v>96.21</v>
      </c>
      <c r="G2847" s="172">
        <v>15</v>
      </c>
    </row>
    <row r="2848" spans="1:7" ht="30">
      <c r="A2848" s="183" t="s">
        <v>2727</v>
      </c>
      <c r="B2848" s="182" t="s">
        <v>2726</v>
      </c>
      <c r="C2848" s="179" t="s">
        <v>108</v>
      </c>
      <c r="D2848" s="181">
        <v>432.13</v>
      </c>
      <c r="E2848" s="181">
        <v>27.92</v>
      </c>
      <c r="F2848" s="181">
        <v>460.05</v>
      </c>
      <c r="G2848" s="172">
        <v>15</v>
      </c>
    </row>
    <row r="2849" spans="1:7">
      <c r="A2849" s="183" t="s">
        <v>2725</v>
      </c>
      <c r="B2849" s="182" t="s">
        <v>2724</v>
      </c>
      <c r="C2849" s="179"/>
      <c r="D2849" s="181"/>
      <c r="E2849" s="181"/>
      <c r="F2849" s="181"/>
    </row>
    <row r="2850" spans="1:7">
      <c r="A2850" s="183" t="s">
        <v>2723</v>
      </c>
      <c r="B2850" s="182" t="s">
        <v>2722</v>
      </c>
      <c r="C2850" s="179"/>
      <c r="D2850" s="181"/>
      <c r="E2850" s="181"/>
      <c r="F2850" s="181"/>
    </row>
    <row r="2851" spans="1:7">
      <c r="A2851" s="183" t="s">
        <v>2721</v>
      </c>
      <c r="B2851" s="182" t="s">
        <v>2720</v>
      </c>
      <c r="C2851" s="179" t="s">
        <v>108</v>
      </c>
      <c r="D2851" s="181">
        <v>833.11</v>
      </c>
      <c r="E2851" s="181">
        <v>67.19</v>
      </c>
      <c r="F2851" s="181">
        <v>900.3</v>
      </c>
      <c r="G2851" s="172">
        <v>15</v>
      </c>
    </row>
    <row r="2852" spans="1:7" ht="30">
      <c r="A2852" s="183" t="s">
        <v>2719</v>
      </c>
      <c r="B2852" s="182" t="s">
        <v>2718</v>
      </c>
      <c r="C2852" s="179" t="s">
        <v>108</v>
      </c>
      <c r="D2852" s="181">
        <v>1037.5</v>
      </c>
      <c r="E2852" s="181">
        <v>78.540000000000006</v>
      </c>
      <c r="F2852" s="181">
        <v>1116.04</v>
      </c>
      <c r="G2852" s="172">
        <v>15</v>
      </c>
    </row>
    <row r="2853" spans="1:7">
      <c r="A2853" s="183" t="s">
        <v>2717</v>
      </c>
      <c r="B2853" s="182" t="s">
        <v>2716</v>
      </c>
      <c r="C2853" s="179" t="s">
        <v>108</v>
      </c>
      <c r="D2853" s="181">
        <v>259.05</v>
      </c>
      <c r="E2853" s="181">
        <v>67.19</v>
      </c>
      <c r="F2853" s="181">
        <v>326.24</v>
      </c>
      <c r="G2853" s="172">
        <v>15</v>
      </c>
    </row>
    <row r="2854" spans="1:7">
      <c r="A2854" s="183" t="s">
        <v>2715</v>
      </c>
      <c r="B2854" s="182" t="s">
        <v>2714</v>
      </c>
      <c r="C2854" s="179" t="s">
        <v>108</v>
      </c>
      <c r="D2854" s="181">
        <v>297.77999999999997</v>
      </c>
      <c r="E2854" s="181">
        <v>70.59</v>
      </c>
      <c r="F2854" s="181">
        <v>368.37</v>
      </c>
      <c r="G2854" s="172">
        <v>15</v>
      </c>
    </row>
    <row r="2855" spans="1:7" ht="30">
      <c r="A2855" s="183" t="s">
        <v>2713</v>
      </c>
      <c r="B2855" s="182" t="s">
        <v>2712</v>
      </c>
      <c r="C2855" s="179" t="s">
        <v>108</v>
      </c>
      <c r="D2855" s="181">
        <v>452.77</v>
      </c>
      <c r="E2855" s="181">
        <v>67.19</v>
      </c>
      <c r="F2855" s="181">
        <v>519.96</v>
      </c>
      <c r="G2855" s="172">
        <v>15</v>
      </c>
    </row>
    <row r="2856" spans="1:7" ht="30">
      <c r="A2856" s="183" t="s">
        <v>2711</v>
      </c>
      <c r="B2856" s="182" t="s">
        <v>2710</v>
      </c>
      <c r="C2856" s="179" t="s">
        <v>108</v>
      </c>
      <c r="D2856" s="181">
        <v>491.5</v>
      </c>
      <c r="E2856" s="181">
        <v>70.59</v>
      </c>
      <c r="F2856" s="181">
        <v>562.09</v>
      </c>
      <c r="G2856" s="172">
        <v>15</v>
      </c>
    </row>
    <row r="2857" spans="1:7">
      <c r="A2857" s="183" t="s">
        <v>2709</v>
      </c>
      <c r="B2857" s="182" t="s">
        <v>2708</v>
      </c>
      <c r="C2857" s="179" t="s">
        <v>108</v>
      </c>
      <c r="D2857" s="181">
        <v>99.92</v>
      </c>
      <c r="E2857" s="181">
        <v>78.540000000000006</v>
      </c>
      <c r="F2857" s="181">
        <v>178.46</v>
      </c>
      <c r="G2857" s="172">
        <v>15</v>
      </c>
    </row>
    <row r="2858" spans="1:7">
      <c r="A2858" s="183" t="s">
        <v>2707</v>
      </c>
      <c r="B2858" s="182" t="s">
        <v>2706</v>
      </c>
      <c r="C2858" s="179" t="s">
        <v>108</v>
      </c>
      <c r="D2858" s="181">
        <v>492.72</v>
      </c>
      <c r="E2858" s="181">
        <v>78.540000000000006</v>
      </c>
      <c r="F2858" s="181">
        <v>571.26</v>
      </c>
      <c r="G2858" s="172">
        <v>15</v>
      </c>
    </row>
    <row r="2859" spans="1:7" ht="30">
      <c r="A2859" s="183" t="s">
        <v>2705</v>
      </c>
      <c r="B2859" s="182" t="s">
        <v>2704</v>
      </c>
      <c r="C2859" s="179" t="s">
        <v>108</v>
      </c>
      <c r="D2859" s="181">
        <v>971.96</v>
      </c>
      <c r="E2859" s="181">
        <v>78.540000000000006</v>
      </c>
      <c r="F2859" s="181">
        <v>1050.5</v>
      </c>
      <c r="G2859" s="172">
        <v>15</v>
      </c>
    </row>
    <row r="2860" spans="1:7">
      <c r="A2860" s="183" t="s">
        <v>2703</v>
      </c>
      <c r="B2860" s="182" t="s">
        <v>2702</v>
      </c>
      <c r="C2860" s="179" t="s">
        <v>108</v>
      </c>
      <c r="D2860" s="181">
        <v>48.53</v>
      </c>
      <c r="E2860" s="181">
        <v>27.92</v>
      </c>
      <c r="F2860" s="181">
        <v>76.45</v>
      </c>
      <c r="G2860" s="172">
        <v>15</v>
      </c>
    </row>
    <row r="2861" spans="1:7">
      <c r="A2861" s="183" t="s">
        <v>2701</v>
      </c>
      <c r="B2861" s="182" t="s">
        <v>2700</v>
      </c>
      <c r="C2861" s="179" t="s">
        <v>108</v>
      </c>
      <c r="D2861" s="181">
        <v>469.81</v>
      </c>
      <c r="E2861" s="181">
        <v>78.540000000000006</v>
      </c>
      <c r="F2861" s="181">
        <v>548.35</v>
      </c>
      <c r="G2861" s="172">
        <v>15</v>
      </c>
    </row>
    <row r="2862" spans="1:7">
      <c r="A2862" s="183" t="s">
        <v>2699</v>
      </c>
      <c r="B2862" s="182" t="s">
        <v>2698</v>
      </c>
      <c r="C2862" s="179" t="s">
        <v>108</v>
      </c>
      <c r="D2862" s="181">
        <v>566.89</v>
      </c>
      <c r="E2862" s="181">
        <v>78.540000000000006</v>
      </c>
      <c r="F2862" s="181">
        <v>645.42999999999995</v>
      </c>
      <c r="G2862" s="172">
        <v>15</v>
      </c>
    </row>
    <row r="2863" spans="1:7">
      <c r="A2863" s="183" t="s">
        <v>2697</v>
      </c>
      <c r="B2863" s="182" t="s">
        <v>2696</v>
      </c>
      <c r="C2863" s="179" t="s">
        <v>108</v>
      </c>
      <c r="D2863" s="181">
        <v>116.8</v>
      </c>
      <c r="E2863" s="181">
        <v>27.92</v>
      </c>
      <c r="F2863" s="181">
        <v>144.72</v>
      </c>
      <c r="G2863" s="172">
        <v>15</v>
      </c>
    </row>
    <row r="2864" spans="1:7">
      <c r="A2864" s="183" t="s">
        <v>2695</v>
      </c>
      <c r="B2864" s="182" t="s">
        <v>2694</v>
      </c>
      <c r="C2864" s="179" t="s">
        <v>108</v>
      </c>
      <c r="D2864" s="181">
        <v>921.13</v>
      </c>
      <c r="E2864" s="181">
        <v>167.49</v>
      </c>
      <c r="F2864" s="181">
        <v>1088.6199999999999</v>
      </c>
      <c r="G2864" s="172">
        <v>15</v>
      </c>
    </row>
    <row r="2865" spans="1:7">
      <c r="A2865" s="183" t="s">
        <v>2693</v>
      </c>
      <c r="B2865" s="182" t="s">
        <v>2692</v>
      </c>
      <c r="C2865" s="179" t="s">
        <v>108</v>
      </c>
      <c r="D2865" s="181">
        <v>603.84</v>
      </c>
      <c r="E2865" s="181">
        <v>167.49</v>
      </c>
      <c r="F2865" s="181">
        <v>771.33</v>
      </c>
      <c r="G2865" s="172">
        <v>15</v>
      </c>
    </row>
    <row r="2866" spans="1:7">
      <c r="A2866" s="183" t="s">
        <v>2691</v>
      </c>
      <c r="B2866" s="182" t="s">
        <v>2690</v>
      </c>
      <c r="C2866" s="179" t="s">
        <v>108</v>
      </c>
      <c r="D2866" s="181">
        <v>206.14</v>
      </c>
      <c r="E2866" s="181">
        <v>55.83</v>
      </c>
      <c r="F2866" s="181">
        <v>261.97000000000003</v>
      </c>
      <c r="G2866" s="172">
        <v>15</v>
      </c>
    </row>
    <row r="2867" spans="1:7">
      <c r="A2867" s="183" t="s">
        <v>2689</v>
      </c>
      <c r="B2867" s="182" t="s">
        <v>2688</v>
      </c>
      <c r="C2867" s="179" t="s">
        <v>108</v>
      </c>
      <c r="D2867" s="181">
        <v>245.34</v>
      </c>
      <c r="E2867" s="181">
        <v>27.92</v>
      </c>
      <c r="F2867" s="181">
        <v>273.26</v>
      </c>
      <c r="G2867" s="172">
        <v>15</v>
      </c>
    </row>
    <row r="2868" spans="1:7" ht="30">
      <c r="A2868" s="183" t="s">
        <v>2687</v>
      </c>
      <c r="B2868" s="182" t="s">
        <v>2686</v>
      </c>
      <c r="C2868" s="179" t="s">
        <v>108</v>
      </c>
      <c r="D2868" s="181">
        <v>81.83</v>
      </c>
      <c r="E2868" s="181">
        <v>18.420000000000002</v>
      </c>
      <c r="F2868" s="181">
        <v>100.25</v>
      </c>
      <c r="G2868" s="172">
        <v>15</v>
      </c>
    </row>
    <row r="2869" spans="1:7">
      <c r="A2869" s="183" t="s">
        <v>2685</v>
      </c>
      <c r="B2869" s="182" t="s">
        <v>2684</v>
      </c>
      <c r="C2869" s="179" t="s">
        <v>108</v>
      </c>
      <c r="D2869" s="181">
        <v>763.73</v>
      </c>
      <c r="E2869" s="181">
        <v>167.49</v>
      </c>
      <c r="F2869" s="181">
        <v>931.22</v>
      </c>
      <c r="G2869" s="172">
        <v>15</v>
      </c>
    </row>
    <row r="2870" spans="1:7" ht="30">
      <c r="A2870" s="183" t="s">
        <v>2683</v>
      </c>
      <c r="B2870" s="182" t="s">
        <v>2682</v>
      </c>
      <c r="C2870" s="179" t="s">
        <v>108</v>
      </c>
      <c r="D2870" s="181">
        <v>1072.1400000000001</v>
      </c>
      <c r="E2870" s="181">
        <v>67.19</v>
      </c>
      <c r="F2870" s="181">
        <v>1139.33</v>
      </c>
      <c r="G2870" s="172">
        <v>15</v>
      </c>
    </row>
    <row r="2871" spans="1:7" ht="30">
      <c r="A2871" s="183" t="s">
        <v>2681</v>
      </c>
      <c r="B2871" s="182" t="s">
        <v>2680</v>
      </c>
      <c r="C2871" s="179" t="s">
        <v>108</v>
      </c>
      <c r="D2871" s="181">
        <v>1110.8699999999999</v>
      </c>
      <c r="E2871" s="181">
        <v>70.59</v>
      </c>
      <c r="F2871" s="181">
        <v>1181.46</v>
      </c>
      <c r="G2871" s="172">
        <v>15</v>
      </c>
    </row>
    <row r="2872" spans="1:7">
      <c r="A2872" s="183" t="s">
        <v>2679</v>
      </c>
      <c r="B2872" s="182" t="s">
        <v>2678</v>
      </c>
      <c r="C2872" s="179" t="s">
        <v>108</v>
      </c>
      <c r="D2872" s="181">
        <v>106.87</v>
      </c>
      <c r="E2872" s="181">
        <v>27.92</v>
      </c>
      <c r="F2872" s="181">
        <v>134.79</v>
      </c>
      <c r="G2872" s="172">
        <v>15</v>
      </c>
    </row>
    <row r="2873" spans="1:7">
      <c r="A2873" s="183" t="s">
        <v>2677</v>
      </c>
      <c r="B2873" s="182" t="s">
        <v>2676</v>
      </c>
      <c r="C2873" s="179"/>
      <c r="D2873" s="181"/>
      <c r="E2873" s="181"/>
      <c r="F2873" s="181"/>
    </row>
    <row r="2874" spans="1:7" ht="30">
      <c r="A2874" s="183" t="s">
        <v>2675</v>
      </c>
      <c r="B2874" s="182" t="s">
        <v>2674</v>
      </c>
      <c r="C2874" s="179" t="s">
        <v>112</v>
      </c>
      <c r="D2874" s="181">
        <v>948.1</v>
      </c>
      <c r="E2874" s="181">
        <v>92.27</v>
      </c>
      <c r="F2874" s="181">
        <v>1040.3699999999999</v>
      </c>
      <c r="G2874" s="172">
        <v>15</v>
      </c>
    </row>
    <row r="2875" spans="1:7">
      <c r="A2875" s="183" t="s">
        <v>2673</v>
      </c>
      <c r="B2875" s="182" t="s">
        <v>2672</v>
      </c>
      <c r="C2875" s="179" t="s">
        <v>112</v>
      </c>
      <c r="D2875" s="181">
        <v>1846.31</v>
      </c>
      <c r="E2875" s="181"/>
      <c r="F2875" s="181">
        <v>1846.31</v>
      </c>
      <c r="G2875" s="172">
        <v>15</v>
      </c>
    </row>
    <row r="2876" spans="1:7" ht="30">
      <c r="A2876" s="183" t="s">
        <v>2671</v>
      </c>
      <c r="B2876" s="182" t="s">
        <v>2670</v>
      </c>
      <c r="C2876" s="179" t="s">
        <v>112</v>
      </c>
      <c r="D2876" s="181">
        <v>1546.23</v>
      </c>
      <c r="E2876" s="181">
        <v>203.97</v>
      </c>
      <c r="F2876" s="181">
        <v>1750.2</v>
      </c>
      <c r="G2876" s="172">
        <v>15</v>
      </c>
    </row>
    <row r="2877" spans="1:7" ht="30">
      <c r="A2877" s="183" t="s">
        <v>2669</v>
      </c>
      <c r="B2877" s="182" t="s">
        <v>2668</v>
      </c>
      <c r="C2877" s="179" t="s">
        <v>112</v>
      </c>
      <c r="D2877" s="181">
        <v>2831.56</v>
      </c>
      <c r="E2877" s="181"/>
      <c r="F2877" s="181">
        <v>2831.56</v>
      </c>
      <c r="G2877" s="172">
        <v>15</v>
      </c>
    </row>
    <row r="2878" spans="1:7">
      <c r="A2878" s="183" t="s">
        <v>2667</v>
      </c>
      <c r="B2878" s="182" t="s">
        <v>2666</v>
      </c>
      <c r="C2878" s="179"/>
      <c r="D2878" s="181"/>
      <c r="E2878" s="181"/>
      <c r="F2878" s="181"/>
    </row>
    <row r="2879" spans="1:7" ht="30">
      <c r="A2879" s="183" t="s">
        <v>2665</v>
      </c>
      <c r="B2879" s="182" t="s">
        <v>2664</v>
      </c>
      <c r="C2879" s="179" t="s">
        <v>108</v>
      </c>
      <c r="D2879" s="181">
        <v>248.67</v>
      </c>
      <c r="E2879" s="181">
        <v>6.91</v>
      </c>
      <c r="F2879" s="181">
        <v>255.58</v>
      </c>
      <c r="G2879" s="172">
        <v>15</v>
      </c>
    </row>
    <row r="2880" spans="1:7">
      <c r="A2880" s="183" t="s">
        <v>2663</v>
      </c>
      <c r="B2880" s="182" t="s">
        <v>2662</v>
      </c>
      <c r="C2880" s="179" t="s">
        <v>108</v>
      </c>
      <c r="D2880" s="181">
        <v>31.24</v>
      </c>
      <c r="E2880" s="181">
        <v>16.61</v>
      </c>
      <c r="F2880" s="181">
        <v>47.85</v>
      </c>
      <c r="G2880" s="172">
        <v>15</v>
      </c>
    </row>
    <row r="2881" spans="1:7" ht="30">
      <c r="A2881" s="183" t="s">
        <v>2661</v>
      </c>
      <c r="B2881" s="182" t="s">
        <v>2660</v>
      </c>
      <c r="C2881" s="179" t="s">
        <v>108</v>
      </c>
      <c r="D2881" s="181">
        <v>96.29</v>
      </c>
      <c r="E2881" s="181">
        <v>6.91</v>
      </c>
      <c r="F2881" s="181">
        <v>103.2</v>
      </c>
      <c r="G2881" s="172">
        <v>15</v>
      </c>
    </row>
    <row r="2882" spans="1:7">
      <c r="A2882" s="183" t="s">
        <v>2659</v>
      </c>
      <c r="B2882" s="182" t="s">
        <v>2658</v>
      </c>
      <c r="C2882" s="179" t="s">
        <v>108</v>
      </c>
      <c r="D2882" s="181">
        <v>44.91</v>
      </c>
      <c r="E2882" s="181">
        <v>16.61</v>
      </c>
      <c r="F2882" s="181">
        <v>61.52</v>
      </c>
      <c r="G2882" s="172">
        <v>15</v>
      </c>
    </row>
    <row r="2883" spans="1:7" ht="30">
      <c r="A2883" s="183" t="s">
        <v>2657</v>
      </c>
      <c r="B2883" s="182" t="s">
        <v>2656</v>
      </c>
      <c r="C2883" s="179" t="s">
        <v>108</v>
      </c>
      <c r="D2883" s="181">
        <v>69.17</v>
      </c>
      <c r="E2883" s="181">
        <v>6.91</v>
      </c>
      <c r="F2883" s="181">
        <v>76.08</v>
      </c>
      <c r="G2883" s="172">
        <v>15</v>
      </c>
    </row>
    <row r="2884" spans="1:7">
      <c r="A2884" s="183" t="s">
        <v>2655</v>
      </c>
      <c r="B2884" s="182" t="s">
        <v>2654</v>
      </c>
      <c r="C2884" s="179" t="s">
        <v>108</v>
      </c>
      <c r="D2884" s="181">
        <v>67.27</v>
      </c>
      <c r="E2884" s="181">
        <v>16.61</v>
      </c>
      <c r="F2884" s="181">
        <v>83.88</v>
      </c>
      <c r="G2884" s="172">
        <v>15</v>
      </c>
    </row>
    <row r="2885" spans="1:7">
      <c r="A2885" s="183" t="s">
        <v>2653</v>
      </c>
      <c r="B2885" s="182" t="s">
        <v>2652</v>
      </c>
      <c r="C2885" s="179" t="s">
        <v>108</v>
      </c>
      <c r="D2885" s="181">
        <v>25.14</v>
      </c>
      <c r="E2885" s="181">
        <v>6.91</v>
      </c>
      <c r="F2885" s="181">
        <v>32.049999999999997</v>
      </c>
      <c r="G2885" s="172">
        <v>15</v>
      </c>
    </row>
    <row r="2886" spans="1:7">
      <c r="A2886" s="183" t="s">
        <v>2651</v>
      </c>
      <c r="B2886" s="182" t="s">
        <v>2650</v>
      </c>
      <c r="C2886" s="179" t="s">
        <v>108</v>
      </c>
      <c r="D2886" s="181">
        <v>61.94</v>
      </c>
      <c r="E2886" s="181">
        <v>6.91</v>
      </c>
      <c r="F2886" s="181">
        <v>68.849999999999994</v>
      </c>
      <c r="G2886" s="172">
        <v>15</v>
      </c>
    </row>
    <row r="2887" spans="1:7">
      <c r="A2887" s="183" t="s">
        <v>2649</v>
      </c>
      <c r="B2887" s="182" t="s">
        <v>2648</v>
      </c>
      <c r="C2887" s="179" t="s">
        <v>108</v>
      </c>
      <c r="D2887" s="181">
        <v>60.17</v>
      </c>
      <c r="E2887" s="181">
        <v>6.91</v>
      </c>
      <c r="F2887" s="181">
        <v>67.08</v>
      </c>
      <c r="G2887" s="172">
        <v>15</v>
      </c>
    </row>
    <row r="2888" spans="1:7">
      <c r="A2888" s="183" t="s">
        <v>2647</v>
      </c>
      <c r="B2888" s="182" t="s">
        <v>2646</v>
      </c>
      <c r="C2888" s="179" t="s">
        <v>108</v>
      </c>
      <c r="D2888" s="181">
        <v>67.040000000000006</v>
      </c>
      <c r="E2888" s="181">
        <v>27.92</v>
      </c>
      <c r="F2888" s="181">
        <v>94.96</v>
      </c>
      <c r="G2888" s="172">
        <v>15</v>
      </c>
    </row>
    <row r="2889" spans="1:7">
      <c r="A2889" s="183" t="s">
        <v>2645</v>
      </c>
      <c r="B2889" s="182" t="s">
        <v>2644</v>
      </c>
      <c r="C2889" s="179" t="s">
        <v>108</v>
      </c>
      <c r="D2889" s="181">
        <v>105.97</v>
      </c>
      <c r="E2889" s="181">
        <v>50.35</v>
      </c>
      <c r="F2889" s="181">
        <v>156.32</v>
      </c>
      <c r="G2889" s="172">
        <v>15</v>
      </c>
    </row>
    <row r="2890" spans="1:7">
      <c r="A2890" s="183" t="s">
        <v>2643</v>
      </c>
      <c r="B2890" s="182" t="s">
        <v>2642</v>
      </c>
      <c r="C2890" s="179" t="s">
        <v>108</v>
      </c>
      <c r="D2890" s="181">
        <v>350.21</v>
      </c>
      <c r="E2890" s="181">
        <v>21.3</v>
      </c>
      <c r="F2890" s="181">
        <v>371.51</v>
      </c>
      <c r="G2890" s="172">
        <v>15</v>
      </c>
    </row>
    <row r="2891" spans="1:7">
      <c r="A2891" s="183" t="s">
        <v>2641</v>
      </c>
      <c r="B2891" s="182" t="s">
        <v>2640</v>
      </c>
      <c r="C2891" s="179" t="s">
        <v>108</v>
      </c>
      <c r="D2891" s="181">
        <v>85.64</v>
      </c>
      <c r="E2891" s="181">
        <v>21.3</v>
      </c>
      <c r="F2891" s="181">
        <v>106.94</v>
      </c>
      <c r="G2891" s="172">
        <v>15</v>
      </c>
    </row>
    <row r="2892" spans="1:7" ht="30">
      <c r="A2892" s="183" t="s">
        <v>2639</v>
      </c>
      <c r="B2892" s="182" t="s">
        <v>2638</v>
      </c>
      <c r="C2892" s="179" t="s">
        <v>108</v>
      </c>
      <c r="D2892" s="181">
        <v>312.39</v>
      </c>
      <c r="E2892" s="181">
        <v>78.16</v>
      </c>
      <c r="F2892" s="181">
        <v>390.55</v>
      </c>
      <c r="G2892" s="172">
        <v>15</v>
      </c>
    </row>
    <row r="2893" spans="1:7">
      <c r="A2893" s="183" t="s">
        <v>2637</v>
      </c>
      <c r="B2893" s="182" t="s">
        <v>2636</v>
      </c>
      <c r="C2893" s="179" t="s">
        <v>108</v>
      </c>
      <c r="D2893" s="181">
        <v>469</v>
      </c>
      <c r="E2893" s="181">
        <v>27.92</v>
      </c>
      <c r="F2893" s="181">
        <v>496.92</v>
      </c>
      <c r="G2893" s="172">
        <v>15</v>
      </c>
    </row>
    <row r="2894" spans="1:7" ht="30">
      <c r="A2894" s="183" t="s">
        <v>2635</v>
      </c>
      <c r="B2894" s="182" t="s">
        <v>2634</v>
      </c>
      <c r="C2894" s="179" t="s">
        <v>108</v>
      </c>
      <c r="D2894" s="181">
        <v>39.6</v>
      </c>
      <c r="E2894" s="181">
        <v>19.64</v>
      </c>
      <c r="F2894" s="181">
        <v>59.24</v>
      </c>
      <c r="G2894" s="172">
        <v>15</v>
      </c>
    </row>
    <row r="2895" spans="1:7" ht="30">
      <c r="A2895" s="183" t="s">
        <v>2633</v>
      </c>
      <c r="B2895" s="182" t="s">
        <v>2632</v>
      </c>
      <c r="C2895" s="179" t="s">
        <v>108</v>
      </c>
      <c r="D2895" s="181">
        <v>46.33</v>
      </c>
      <c r="E2895" s="181">
        <v>19.64</v>
      </c>
      <c r="F2895" s="181">
        <v>65.97</v>
      </c>
      <c r="G2895" s="172">
        <v>15</v>
      </c>
    </row>
    <row r="2896" spans="1:7" ht="30">
      <c r="A2896" s="183" t="s">
        <v>2631</v>
      </c>
      <c r="B2896" s="182" t="s">
        <v>2630</v>
      </c>
      <c r="C2896" s="179" t="s">
        <v>108</v>
      </c>
      <c r="D2896" s="181">
        <v>39.06</v>
      </c>
      <c r="E2896" s="181">
        <v>19.64</v>
      </c>
      <c r="F2896" s="181">
        <v>58.7</v>
      </c>
      <c r="G2896" s="172">
        <v>15</v>
      </c>
    </row>
    <row r="2897" spans="1:7" ht="30">
      <c r="A2897" s="183" t="s">
        <v>2629</v>
      </c>
      <c r="B2897" s="182" t="s">
        <v>2628</v>
      </c>
      <c r="C2897" s="179" t="s">
        <v>108</v>
      </c>
      <c r="D2897" s="181">
        <v>32.520000000000003</v>
      </c>
      <c r="E2897" s="181">
        <v>19.64</v>
      </c>
      <c r="F2897" s="181">
        <v>52.16</v>
      </c>
      <c r="G2897" s="172">
        <v>15</v>
      </c>
    </row>
    <row r="2898" spans="1:7" ht="30">
      <c r="A2898" s="183" t="s">
        <v>2627</v>
      </c>
      <c r="B2898" s="182" t="s">
        <v>2626</v>
      </c>
      <c r="C2898" s="179" t="s">
        <v>108</v>
      </c>
      <c r="D2898" s="181">
        <v>30.15</v>
      </c>
      <c r="E2898" s="181">
        <v>19.64</v>
      </c>
      <c r="F2898" s="181">
        <v>49.79</v>
      </c>
      <c r="G2898" s="172">
        <v>15</v>
      </c>
    </row>
    <row r="2899" spans="1:7" ht="30">
      <c r="A2899" s="183" t="s">
        <v>2625</v>
      </c>
      <c r="B2899" s="182" t="s">
        <v>2624</v>
      </c>
      <c r="C2899" s="179" t="s">
        <v>108</v>
      </c>
      <c r="D2899" s="181">
        <v>34.04</v>
      </c>
      <c r="E2899" s="181">
        <v>19.64</v>
      </c>
      <c r="F2899" s="181">
        <v>53.68</v>
      </c>
      <c r="G2899" s="172">
        <v>15</v>
      </c>
    </row>
    <row r="2900" spans="1:7" ht="30">
      <c r="A2900" s="183" t="s">
        <v>2623</v>
      </c>
      <c r="B2900" s="182" t="s">
        <v>2622</v>
      </c>
      <c r="C2900" s="179" t="s">
        <v>108</v>
      </c>
      <c r="D2900" s="181">
        <v>54.56</v>
      </c>
      <c r="E2900" s="181">
        <v>19.64</v>
      </c>
      <c r="F2900" s="181">
        <v>74.2</v>
      </c>
      <c r="G2900" s="172">
        <v>15</v>
      </c>
    </row>
    <row r="2901" spans="1:7" ht="30">
      <c r="A2901" s="183" t="s">
        <v>2621</v>
      </c>
      <c r="B2901" s="182" t="s">
        <v>2620</v>
      </c>
      <c r="C2901" s="179" t="s">
        <v>108</v>
      </c>
      <c r="D2901" s="181">
        <v>63.72</v>
      </c>
      <c r="E2901" s="181">
        <v>19.64</v>
      </c>
      <c r="F2901" s="181">
        <v>83.36</v>
      </c>
      <c r="G2901" s="172">
        <v>15</v>
      </c>
    </row>
    <row r="2902" spans="1:7" ht="30">
      <c r="A2902" s="183" t="s">
        <v>2619</v>
      </c>
      <c r="B2902" s="182" t="s">
        <v>2618</v>
      </c>
      <c r="C2902" s="179" t="s">
        <v>108</v>
      </c>
      <c r="D2902" s="181">
        <v>433.31</v>
      </c>
      <c r="E2902" s="181">
        <v>78.16</v>
      </c>
      <c r="F2902" s="181">
        <v>511.47</v>
      </c>
      <c r="G2902" s="172">
        <v>15</v>
      </c>
    </row>
    <row r="2903" spans="1:7">
      <c r="A2903" s="183" t="s">
        <v>2617</v>
      </c>
      <c r="B2903" s="182" t="s">
        <v>2616</v>
      </c>
      <c r="C2903" s="179" t="s">
        <v>108</v>
      </c>
      <c r="D2903" s="181">
        <v>609.39</v>
      </c>
      <c r="E2903" s="181">
        <v>44.75</v>
      </c>
      <c r="F2903" s="181">
        <v>654.14</v>
      </c>
      <c r="G2903" s="172">
        <v>15</v>
      </c>
    </row>
    <row r="2904" spans="1:7" ht="30">
      <c r="A2904" s="183" t="s">
        <v>2615</v>
      </c>
      <c r="B2904" s="182" t="s">
        <v>2614</v>
      </c>
      <c r="C2904" s="179" t="s">
        <v>108</v>
      </c>
      <c r="D2904" s="181">
        <v>184.84</v>
      </c>
      <c r="E2904" s="181">
        <v>21.3</v>
      </c>
      <c r="F2904" s="181">
        <v>206.14</v>
      </c>
      <c r="G2904" s="172">
        <v>15</v>
      </c>
    </row>
    <row r="2905" spans="1:7" ht="30">
      <c r="A2905" s="183" t="s">
        <v>2613</v>
      </c>
      <c r="B2905" s="182" t="s">
        <v>2612</v>
      </c>
      <c r="C2905" s="179" t="s">
        <v>108</v>
      </c>
      <c r="D2905" s="181">
        <v>87.53</v>
      </c>
      <c r="E2905" s="181">
        <v>19.64</v>
      </c>
      <c r="F2905" s="181">
        <v>107.17</v>
      </c>
      <c r="G2905" s="172">
        <v>15</v>
      </c>
    </row>
    <row r="2906" spans="1:7" ht="30">
      <c r="A2906" s="183" t="s">
        <v>2611</v>
      </c>
      <c r="B2906" s="182" t="s">
        <v>2610</v>
      </c>
      <c r="C2906" s="179" t="s">
        <v>108</v>
      </c>
      <c r="D2906" s="181">
        <v>586.36</v>
      </c>
      <c r="E2906" s="181">
        <v>19.64</v>
      </c>
      <c r="F2906" s="181">
        <v>606</v>
      </c>
      <c r="G2906" s="172">
        <v>15</v>
      </c>
    </row>
    <row r="2907" spans="1:7" ht="30">
      <c r="A2907" s="183" t="s">
        <v>2609</v>
      </c>
      <c r="B2907" s="182" t="s">
        <v>2608</v>
      </c>
      <c r="C2907" s="179" t="s">
        <v>108</v>
      </c>
      <c r="D2907" s="181">
        <v>136.76</v>
      </c>
      <c r="E2907" s="181">
        <v>21.3</v>
      </c>
      <c r="F2907" s="181">
        <v>158.06</v>
      </c>
      <c r="G2907" s="172">
        <v>15</v>
      </c>
    </row>
    <row r="2908" spans="1:7">
      <c r="A2908" s="183" t="s">
        <v>2607</v>
      </c>
      <c r="B2908" s="182" t="s">
        <v>2606</v>
      </c>
      <c r="C2908" s="179" t="s">
        <v>117</v>
      </c>
      <c r="D2908" s="181">
        <v>2153.64</v>
      </c>
      <c r="E2908" s="181">
        <v>78.27</v>
      </c>
      <c r="F2908" s="181">
        <v>2231.91</v>
      </c>
      <c r="G2908" s="172">
        <v>15</v>
      </c>
    </row>
    <row r="2909" spans="1:7">
      <c r="A2909" s="183" t="s">
        <v>2605</v>
      </c>
      <c r="B2909" s="182" t="s">
        <v>2604</v>
      </c>
      <c r="C2909" s="179" t="s">
        <v>108</v>
      </c>
      <c r="D2909" s="181">
        <v>2.42</v>
      </c>
      <c r="E2909" s="181">
        <v>19.64</v>
      </c>
      <c r="F2909" s="181">
        <v>22.06</v>
      </c>
      <c r="G2909" s="172">
        <v>15</v>
      </c>
    </row>
    <row r="2910" spans="1:7">
      <c r="A2910" s="183" t="s">
        <v>2603</v>
      </c>
      <c r="B2910" s="182" t="s">
        <v>2602</v>
      </c>
      <c r="C2910" s="179" t="s">
        <v>108</v>
      </c>
      <c r="D2910" s="181">
        <v>4.05</v>
      </c>
      <c r="E2910" s="181">
        <v>19.64</v>
      </c>
      <c r="F2910" s="181">
        <v>23.69</v>
      </c>
      <c r="G2910" s="172">
        <v>15</v>
      </c>
    </row>
    <row r="2911" spans="1:7" ht="45">
      <c r="A2911" s="183" t="s">
        <v>2601</v>
      </c>
      <c r="B2911" s="182" t="s">
        <v>2600</v>
      </c>
      <c r="C2911" s="179" t="s">
        <v>108</v>
      </c>
      <c r="D2911" s="181">
        <v>812.88</v>
      </c>
      <c r="E2911" s="181">
        <v>21.3</v>
      </c>
      <c r="F2911" s="181">
        <v>834.18</v>
      </c>
      <c r="G2911" s="172">
        <v>15</v>
      </c>
    </row>
    <row r="2912" spans="1:7" ht="30">
      <c r="A2912" s="183" t="s">
        <v>2599</v>
      </c>
      <c r="B2912" s="182" t="s">
        <v>2598</v>
      </c>
      <c r="C2912" s="179" t="s">
        <v>108</v>
      </c>
      <c r="D2912" s="181">
        <v>991.53</v>
      </c>
      <c r="E2912" s="181">
        <v>78.16</v>
      </c>
      <c r="F2912" s="181">
        <v>1069.69</v>
      </c>
      <c r="G2912" s="172">
        <v>15</v>
      </c>
    </row>
    <row r="2913" spans="1:7" ht="30">
      <c r="A2913" s="183" t="s">
        <v>2597</v>
      </c>
      <c r="B2913" s="182" t="s">
        <v>2596</v>
      </c>
      <c r="C2913" s="179" t="s">
        <v>108</v>
      </c>
      <c r="D2913" s="181">
        <v>3332.1</v>
      </c>
      <c r="E2913" s="181">
        <v>78.16</v>
      </c>
      <c r="F2913" s="181">
        <v>3410.26</v>
      </c>
      <c r="G2913" s="172">
        <v>15</v>
      </c>
    </row>
    <row r="2914" spans="1:7">
      <c r="A2914" s="183" t="s">
        <v>2595</v>
      </c>
      <c r="B2914" s="182" t="s">
        <v>2594</v>
      </c>
      <c r="C2914" s="179" t="s">
        <v>108</v>
      </c>
      <c r="D2914" s="181">
        <v>1296.74</v>
      </c>
      <c r="E2914" s="181">
        <v>6.91</v>
      </c>
      <c r="F2914" s="181">
        <v>1303.6500000000001</v>
      </c>
      <c r="G2914" s="172">
        <v>15</v>
      </c>
    </row>
    <row r="2915" spans="1:7">
      <c r="A2915" s="183" t="s">
        <v>2593</v>
      </c>
      <c r="B2915" s="182" t="s">
        <v>2592</v>
      </c>
      <c r="C2915" s="179" t="s">
        <v>108</v>
      </c>
      <c r="D2915" s="181">
        <v>231.58</v>
      </c>
      <c r="E2915" s="181">
        <v>27.92</v>
      </c>
      <c r="F2915" s="181">
        <v>259.5</v>
      </c>
      <c r="G2915" s="172">
        <v>15</v>
      </c>
    </row>
    <row r="2916" spans="1:7">
      <c r="A2916" s="183" t="s">
        <v>2591</v>
      </c>
      <c r="B2916" s="182" t="s">
        <v>2590</v>
      </c>
      <c r="C2916" s="179" t="s">
        <v>108</v>
      </c>
      <c r="D2916" s="181">
        <v>47.95</v>
      </c>
      <c r="E2916" s="181">
        <v>33.119999999999997</v>
      </c>
      <c r="F2916" s="181">
        <v>81.069999999999993</v>
      </c>
      <c r="G2916" s="172">
        <v>15</v>
      </c>
    </row>
    <row r="2917" spans="1:7" ht="30">
      <c r="A2917" s="183" t="s">
        <v>2589</v>
      </c>
      <c r="B2917" s="182" t="s">
        <v>2588</v>
      </c>
      <c r="C2917" s="179" t="s">
        <v>108</v>
      </c>
      <c r="D2917" s="181">
        <v>307.33999999999997</v>
      </c>
      <c r="E2917" s="181">
        <v>27.92</v>
      </c>
      <c r="F2917" s="181">
        <v>335.26</v>
      </c>
      <c r="G2917" s="172">
        <v>15</v>
      </c>
    </row>
    <row r="2918" spans="1:7" ht="30">
      <c r="A2918" s="183" t="s">
        <v>2587</v>
      </c>
      <c r="B2918" s="182" t="s">
        <v>2586</v>
      </c>
      <c r="C2918" s="179" t="s">
        <v>108</v>
      </c>
      <c r="D2918" s="181">
        <v>491.07</v>
      </c>
      <c r="E2918" s="181">
        <v>27.92</v>
      </c>
      <c r="F2918" s="181">
        <v>518.99</v>
      </c>
      <c r="G2918" s="172">
        <v>15</v>
      </c>
    </row>
    <row r="2919" spans="1:7">
      <c r="A2919" s="183" t="s">
        <v>2585</v>
      </c>
      <c r="B2919" s="182" t="s">
        <v>2584</v>
      </c>
      <c r="C2919" s="179"/>
      <c r="D2919" s="181"/>
      <c r="E2919" s="181"/>
      <c r="F2919" s="181"/>
    </row>
    <row r="2920" spans="1:7">
      <c r="A2920" s="183" t="s">
        <v>2583</v>
      </c>
      <c r="B2920" s="182" t="s">
        <v>2582</v>
      </c>
      <c r="C2920" s="179" t="s">
        <v>112</v>
      </c>
      <c r="D2920" s="181">
        <v>589.04</v>
      </c>
      <c r="E2920" s="181">
        <v>32.729999999999997</v>
      </c>
      <c r="F2920" s="181">
        <v>621.77</v>
      </c>
      <c r="G2920" s="172">
        <v>15</v>
      </c>
    </row>
    <row r="2921" spans="1:7">
      <c r="A2921" s="183" t="s">
        <v>2581</v>
      </c>
      <c r="B2921" s="182" t="s">
        <v>2580</v>
      </c>
      <c r="C2921" s="179" t="s">
        <v>112</v>
      </c>
      <c r="D2921" s="181">
        <v>288.12</v>
      </c>
      <c r="E2921" s="181">
        <v>100.7</v>
      </c>
      <c r="F2921" s="181">
        <v>388.82</v>
      </c>
      <c r="G2921" s="172">
        <v>15</v>
      </c>
    </row>
    <row r="2922" spans="1:7">
      <c r="A2922" s="183" t="s">
        <v>2579</v>
      </c>
      <c r="B2922" s="182" t="s">
        <v>2578</v>
      </c>
      <c r="C2922" s="179" t="s">
        <v>112</v>
      </c>
      <c r="D2922" s="181">
        <v>906.41</v>
      </c>
      <c r="E2922" s="181">
        <v>32.729999999999997</v>
      </c>
      <c r="F2922" s="181">
        <v>939.14</v>
      </c>
      <c r="G2922" s="172">
        <v>15</v>
      </c>
    </row>
    <row r="2923" spans="1:7">
      <c r="A2923" s="183" t="s">
        <v>2577</v>
      </c>
      <c r="B2923" s="182" t="s">
        <v>2576</v>
      </c>
      <c r="C2923" s="179"/>
      <c r="D2923" s="181"/>
      <c r="E2923" s="181"/>
      <c r="F2923" s="181"/>
    </row>
    <row r="2924" spans="1:7">
      <c r="A2924" s="183" t="s">
        <v>2575</v>
      </c>
      <c r="B2924" s="182" t="s">
        <v>2574</v>
      </c>
      <c r="C2924" s="179" t="s">
        <v>118</v>
      </c>
      <c r="D2924" s="181">
        <v>2302.1999999999998</v>
      </c>
      <c r="E2924" s="181">
        <v>78.540000000000006</v>
      </c>
      <c r="F2924" s="181">
        <v>2380.7399999999998</v>
      </c>
      <c r="G2924" s="172">
        <v>15</v>
      </c>
    </row>
    <row r="2925" spans="1:7">
      <c r="A2925" s="183" t="s">
        <v>2573</v>
      </c>
      <c r="B2925" s="182" t="s">
        <v>2572</v>
      </c>
      <c r="C2925" s="179" t="s">
        <v>118</v>
      </c>
      <c r="D2925" s="181">
        <v>780.5</v>
      </c>
      <c r="E2925" s="181">
        <v>78.540000000000006</v>
      </c>
      <c r="F2925" s="181">
        <v>859.04</v>
      </c>
      <c r="G2925" s="172">
        <v>15</v>
      </c>
    </row>
    <row r="2926" spans="1:7">
      <c r="A2926" s="183" t="s">
        <v>2571</v>
      </c>
      <c r="B2926" s="182" t="s">
        <v>2570</v>
      </c>
      <c r="C2926" s="179" t="s">
        <v>108</v>
      </c>
      <c r="D2926" s="181">
        <v>1190.18</v>
      </c>
      <c r="E2926" s="181">
        <v>167.49</v>
      </c>
      <c r="F2926" s="181">
        <v>1357.67</v>
      </c>
      <c r="G2926" s="172">
        <v>15</v>
      </c>
    </row>
    <row r="2927" spans="1:7">
      <c r="A2927" s="183" t="s">
        <v>2569</v>
      </c>
      <c r="B2927" s="182" t="s">
        <v>2568</v>
      </c>
      <c r="C2927" s="179" t="s">
        <v>108</v>
      </c>
      <c r="D2927" s="181">
        <v>216.57</v>
      </c>
      <c r="E2927" s="181">
        <v>27.92</v>
      </c>
      <c r="F2927" s="181">
        <v>244.49</v>
      </c>
      <c r="G2927" s="172">
        <v>15</v>
      </c>
    </row>
    <row r="2928" spans="1:7">
      <c r="A2928" s="183" t="s">
        <v>2567</v>
      </c>
      <c r="B2928" s="182" t="s">
        <v>2566</v>
      </c>
      <c r="C2928" s="179" t="s">
        <v>108</v>
      </c>
      <c r="D2928" s="181">
        <v>267.69</v>
      </c>
      <c r="E2928" s="181">
        <v>27.92</v>
      </c>
      <c r="F2928" s="181">
        <v>295.61</v>
      </c>
      <c r="G2928" s="172">
        <v>15</v>
      </c>
    </row>
    <row r="2929" spans="1:7">
      <c r="A2929" s="183" t="s">
        <v>2565</v>
      </c>
      <c r="B2929" s="182" t="s">
        <v>2564</v>
      </c>
      <c r="C2929" s="179" t="s">
        <v>108</v>
      </c>
      <c r="D2929" s="181">
        <v>291.26</v>
      </c>
      <c r="E2929" s="181">
        <v>27.92</v>
      </c>
      <c r="F2929" s="181">
        <v>319.18</v>
      </c>
      <c r="G2929" s="172">
        <v>15</v>
      </c>
    </row>
    <row r="2930" spans="1:7">
      <c r="A2930" s="183" t="s">
        <v>2563</v>
      </c>
      <c r="B2930" s="182" t="s">
        <v>2562</v>
      </c>
      <c r="C2930" s="179" t="s">
        <v>108</v>
      </c>
      <c r="D2930" s="181">
        <v>435.13</v>
      </c>
      <c r="E2930" s="181">
        <v>27.92</v>
      </c>
      <c r="F2930" s="181">
        <v>463.05</v>
      </c>
      <c r="G2930" s="172">
        <v>15</v>
      </c>
    </row>
    <row r="2931" spans="1:7">
      <c r="A2931" s="183" t="s">
        <v>2561</v>
      </c>
      <c r="B2931" s="182" t="s">
        <v>2560</v>
      </c>
      <c r="C2931" s="179" t="s">
        <v>108</v>
      </c>
      <c r="D2931" s="181">
        <v>986.55</v>
      </c>
      <c r="E2931" s="181">
        <v>27.92</v>
      </c>
      <c r="F2931" s="181">
        <v>1014.47</v>
      </c>
      <c r="G2931" s="172">
        <v>15</v>
      </c>
    </row>
    <row r="2932" spans="1:7">
      <c r="A2932" s="183" t="s">
        <v>2559</v>
      </c>
      <c r="B2932" s="182" t="s">
        <v>2558</v>
      </c>
      <c r="C2932" s="179" t="s">
        <v>108</v>
      </c>
      <c r="D2932" s="181">
        <v>369.69</v>
      </c>
      <c r="E2932" s="181">
        <v>27.92</v>
      </c>
      <c r="F2932" s="181">
        <v>397.61</v>
      </c>
      <c r="G2932" s="172">
        <v>15</v>
      </c>
    </row>
    <row r="2933" spans="1:7">
      <c r="A2933" s="183" t="s">
        <v>2557</v>
      </c>
      <c r="B2933" s="182" t="s">
        <v>2556</v>
      </c>
      <c r="C2933" s="179" t="s">
        <v>108</v>
      </c>
      <c r="D2933" s="181">
        <v>431.42</v>
      </c>
      <c r="E2933" s="181">
        <v>27.92</v>
      </c>
      <c r="F2933" s="181">
        <v>459.34</v>
      </c>
      <c r="G2933" s="172">
        <v>15</v>
      </c>
    </row>
    <row r="2934" spans="1:7">
      <c r="A2934" s="183" t="s">
        <v>2555</v>
      </c>
      <c r="B2934" s="182" t="s">
        <v>2554</v>
      </c>
      <c r="C2934" s="179" t="s">
        <v>108</v>
      </c>
      <c r="D2934" s="181">
        <v>682.76</v>
      </c>
      <c r="E2934" s="181">
        <v>27.92</v>
      </c>
      <c r="F2934" s="181">
        <v>710.68</v>
      </c>
      <c r="G2934" s="172">
        <v>15</v>
      </c>
    </row>
    <row r="2935" spans="1:7">
      <c r="A2935" s="183" t="s">
        <v>2553</v>
      </c>
      <c r="B2935" s="182" t="s">
        <v>2552</v>
      </c>
      <c r="C2935" s="179" t="s">
        <v>108</v>
      </c>
      <c r="D2935" s="181">
        <v>780.51</v>
      </c>
      <c r="E2935" s="181">
        <v>27.92</v>
      </c>
      <c r="F2935" s="181">
        <v>808.43</v>
      </c>
      <c r="G2935" s="172">
        <v>15</v>
      </c>
    </row>
    <row r="2936" spans="1:7">
      <c r="A2936" s="183" t="s">
        <v>2551</v>
      </c>
      <c r="B2936" s="182" t="s">
        <v>2550</v>
      </c>
      <c r="C2936" s="179" t="s">
        <v>108</v>
      </c>
      <c r="D2936" s="181">
        <v>1383.13</v>
      </c>
      <c r="E2936" s="181">
        <v>27.92</v>
      </c>
      <c r="F2936" s="181">
        <v>1411.05</v>
      </c>
      <c r="G2936" s="172">
        <v>15</v>
      </c>
    </row>
    <row r="2937" spans="1:7">
      <c r="A2937" s="183" t="s">
        <v>2549</v>
      </c>
      <c r="B2937" s="182" t="s">
        <v>2548</v>
      </c>
      <c r="C2937" s="179" t="s">
        <v>108</v>
      </c>
      <c r="D2937" s="181">
        <v>1495.58</v>
      </c>
      <c r="E2937" s="181">
        <v>27.92</v>
      </c>
      <c r="F2937" s="181">
        <v>1523.5</v>
      </c>
      <c r="G2937" s="172">
        <v>15</v>
      </c>
    </row>
    <row r="2938" spans="1:7">
      <c r="A2938" s="183" t="s">
        <v>2547</v>
      </c>
      <c r="B2938" s="182" t="s">
        <v>2546</v>
      </c>
      <c r="C2938" s="179" t="s">
        <v>108</v>
      </c>
      <c r="D2938" s="181">
        <v>1548.15</v>
      </c>
      <c r="E2938" s="181">
        <v>27.92</v>
      </c>
      <c r="F2938" s="181">
        <v>1576.07</v>
      </c>
      <c r="G2938" s="172">
        <v>15</v>
      </c>
    </row>
    <row r="2939" spans="1:7">
      <c r="A2939" s="183" t="s">
        <v>2545</v>
      </c>
      <c r="B2939" s="182" t="s">
        <v>2544</v>
      </c>
      <c r="C2939" s="179" t="s">
        <v>108</v>
      </c>
      <c r="D2939" s="181">
        <v>4878.9399999999996</v>
      </c>
      <c r="E2939" s="181">
        <v>27.92</v>
      </c>
      <c r="F2939" s="181">
        <v>4906.8599999999997</v>
      </c>
      <c r="G2939" s="172">
        <v>15</v>
      </c>
    </row>
    <row r="2940" spans="1:7">
      <c r="A2940" s="183" t="s">
        <v>2543</v>
      </c>
      <c r="B2940" s="182" t="s">
        <v>2542</v>
      </c>
      <c r="C2940" s="179" t="s">
        <v>108</v>
      </c>
      <c r="D2940" s="181">
        <v>2162.2199999999998</v>
      </c>
      <c r="E2940" s="181">
        <v>27.92</v>
      </c>
      <c r="F2940" s="181">
        <v>2190.14</v>
      </c>
      <c r="G2940" s="172">
        <v>15</v>
      </c>
    </row>
    <row r="2941" spans="1:7">
      <c r="A2941" s="183" t="s">
        <v>2541</v>
      </c>
      <c r="B2941" s="182" t="s">
        <v>2540</v>
      </c>
      <c r="C2941" s="179" t="s">
        <v>108</v>
      </c>
      <c r="D2941" s="181">
        <v>784.74</v>
      </c>
      <c r="E2941" s="181">
        <v>27.92</v>
      </c>
      <c r="F2941" s="181">
        <v>812.66</v>
      </c>
      <c r="G2941" s="172">
        <v>15</v>
      </c>
    </row>
    <row r="2942" spans="1:7">
      <c r="A2942" s="183" t="s">
        <v>2539</v>
      </c>
      <c r="B2942" s="182" t="s">
        <v>2538</v>
      </c>
      <c r="C2942" s="179" t="s">
        <v>108</v>
      </c>
      <c r="D2942" s="181">
        <v>780.32</v>
      </c>
      <c r="E2942" s="181">
        <v>27.92</v>
      </c>
      <c r="F2942" s="181">
        <v>808.24</v>
      </c>
      <c r="G2942" s="172">
        <v>15</v>
      </c>
    </row>
    <row r="2943" spans="1:7">
      <c r="A2943" s="183" t="s">
        <v>2537</v>
      </c>
      <c r="B2943" s="182" t="s">
        <v>2536</v>
      </c>
      <c r="C2943" s="179" t="s">
        <v>108</v>
      </c>
      <c r="D2943" s="181">
        <v>955.33</v>
      </c>
      <c r="E2943" s="181">
        <v>27.92</v>
      </c>
      <c r="F2943" s="181">
        <v>983.25</v>
      </c>
      <c r="G2943" s="172">
        <v>15</v>
      </c>
    </row>
    <row r="2944" spans="1:7">
      <c r="A2944" s="183" t="s">
        <v>2535</v>
      </c>
      <c r="B2944" s="182" t="s">
        <v>2534</v>
      </c>
      <c r="C2944" s="179"/>
      <c r="D2944" s="181"/>
      <c r="E2944" s="181"/>
      <c r="F2944" s="181"/>
    </row>
    <row r="2945" spans="1:7">
      <c r="A2945" s="183" t="s">
        <v>2533</v>
      </c>
      <c r="B2945" s="182" t="s">
        <v>2532</v>
      </c>
      <c r="C2945" s="179" t="s">
        <v>108</v>
      </c>
      <c r="D2945" s="181">
        <v>10.07</v>
      </c>
      <c r="E2945" s="181">
        <v>22.33</v>
      </c>
      <c r="F2945" s="181">
        <v>32.4</v>
      </c>
      <c r="G2945" s="172">
        <v>15</v>
      </c>
    </row>
    <row r="2946" spans="1:7">
      <c r="A2946" s="183" t="s">
        <v>2531</v>
      </c>
      <c r="B2946" s="182" t="s">
        <v>2530</v>
      </c>
      <c r="C2946" s="179" t="s">
        <v>108</v>
      </c>
      <c r="D2946" s="181">
        <v>0.05</v>
      </c>
      <c r="E2946" s="181">
        <v>27.92</v>
      </c>
      <c r="F2946" s="181">
        <v>27.97</v>
      </c>
      <c r="G2946" s="172">
        <v>15</v>
      </c>
    </row>
    <row r="2947" spans="1:7">
      <c r="A2947" s="183" t="s">
        <v>2529</v>
      </c>
      <c r="B2947" s="182" t="s">
        <v>2528</v>
      </c>
      <c r="C2947" s="179" t="s">
        <v>108</v>
      </c>
      <c r="D2947" s="181">
        <v>0.06</v>
      </c>
      <c r="E2947" s="181">
        <v>27.92</v>
      </c>
      <c r="F2947" s="181">
        <v>27.98</v>
      </c>
      <c r="G2947" s="172">
        <v>15</v>
      </c>
    </row>
    <row r="2948" spans="1:7">
      <c r="A2948" s="183" t="s">
        <v>2527</v>
      </c>
      <c r="B2948" s="182" t="s">
        <v>2526</v>
      </c>
      <c r="C2948" s="179" t="s">
        <v>108</v>
      </c>
      <c r="D2948" s="181">
        <v>1.82</v>
      </c>
      <c r="E2948" s="181">
        <v>78.540000000000006</v>
      </c>
      <c r="F2948" s="181">
        <v>80.36</v>
      </c>
      <c r="G2948" s="172">
        <v>15</v>
      </c>
    </row>
    <row r="2949" spans="1:7">
      <c r="A2949" s="183" t="s">
        <v>2525</v>
      </c>
      <c r="B2949" s="182" t="s">
        <v>2524</v>
      </c>
      <c r="C2949" s="179" t="s">
        <v>108</v>
      </c>
      <c r="D2949" s="181"/>
      <c r="E2949" s="181">
        <v>139.58000000000001</v>
      </c>
      <c r="F2949" s="181">
        <v>139.58000000000001</v>
      </c>
      <c r="G2949" s="172">
        <v>15</v>
      </c>
    </row>
    <row r="2950" spans="1:7">
      <c r="A2950" s="183" t="s">
        <v>2523</v>
      </c>
      <c r="B2950" s="182" t="s">
        <v>2522</v>
      </c>
      <c r="C2950" s="179" t="s">
        <v>108</v>
      </c>
      <c r="D2950" s="181">
        <v>26.08</v>
      </c>
      <c r="E2950" s="181">
        <v>6.81</v>
      </c>
      <c r="F2950" s="181">
        <v>32.89</v>
      </c>
      <c r="G2950" s="172">
        <v>15</v>
      </c>
    </row>
    <row r="2951" spans="1:7">
      <c r="A2951" s="183" t="s">
        <v>2521</v>
      </c>
      <c r="B2951" s="182" t="s">
        <v>2520</v>
      </c>
      <c r="C2951" s="179" t="s">
        <v>108</v>
      </c>
      <c r="D2951" s="181">
        <v>7.53</v>
      </c>
      <c r="E2951" s="181">
        <v>6.81</v>
      </c>
      <c r="F2951" s="181">
        <v>14.34</v>
      </c>
      <c r="G2951" s="172">
        <v>15</v>
      </c>
    </row>
    <row r="2952" spans="1:7">
      <c r="A2952" s="183" t="s">
        <v>2519</v>
      </c>
      <c r="B2952" s="182" t="s">
        <v>2518</v>
      </c>
      <c r="C2952" s="179" t="s">
        <v>108</v>
      </c>
      <c r="D2952" s="181">
        <v>127.29</v>
      </c>
      <c r="E2952" s="181">
        <v>3.86</v>
      </c>
      <c r="F2952" s="181">
        <v>131.15</v>
      </c>
      <c r="G2952" s="172">
        <v>15</v>
      </c>
    </row>
    <row r="2953" spans="1:7" ht="30">
      <c r="A2953" s="183" t="s">
        <v>2517</v>
      </c>
      <c r="B2953" s="182" t="s">
        <v>2516</v>
      </c>
      <c r="C2953" s="179" t="s">
        <v>108</v>
      </c>
      <c r="D2953" s="181">
        <v>47.71</v>
      </c>
      <c r="E2953" s="181">
        <v>2.27</v>
      </c>
      <c r="F2953" s="181">
        <v>49.98</v>
      </c>
      <c r="G2953" s="172">
        <v>15</v>
      </c>
    </row>
    <row r="2954" spans="1:7">
      <c r="A2954" s="183" t="s">
        <v>2515</v>
      </c>
      <c r="B2954" s="182" t="s">
        <v>2514</v>
      </c>
      <c r="C2954" s="179" t="s">
        <v>108</v>
      </c>
      <c r="D2954" s="181">
        <v>78.510000000000005</v>
      </c>
      <c r="E2954" s="181">
        <v>6.81</v>
      </c>
      <c r="F2954" s="181">
        <v>85.32</v>
      </c>
      <c r="G2954" s="172">
        <v>15</v>
      </c>
    </row>
    <row r="2955" spans="1:7">
      <c r="A2955" s="183" t="s">
        <v>2513</v>
      </c>
      <c r="B2955" s="182" t="s">
        <v>2512</v>
      </c>
      <c r="C2955" s="179" t="s">
        <v>108</v>
      </c>
      <c r="D2955" s="181">
        <v>54.58</v>
      </c>
      <c r="E2955" s="181">
        <v>3.86</v>
      </c>
      <c r="F2955" s="181">
        <v>58.44</v>
      </c>
      <c r="G2955" s="172">
        <v>15</v>
      </c>
    </row>
    <row r="2956" spans="1:7">
      <c r="A2956" s="183" t="s">
        <v>2511</v>
      </c>
      <c r="B2956" s="182" t="s">
        <v>2510</v>
      </c>
      <c r="C2956" s="179" t="s">
        <v>108</v>
      </c>
      <c r="D2956" s="181">
        <v>46.78</v>
      </c>
      <c r="E2956" s="181">
        <v>3.86</v>
      </c>
      <c r="F2956" s="181">
        <v>50.64</v>
      </c>
      <c r="G2956" s="172">
        <v>15</v>
      </c>
    </row>
    <row r="2957" spans="1:7">
      <c r="A2957" s="183" t="s">
        <v>2509</v>
      </c>
      <c r="B2957" s="182" t="s">
        <v>2508</v>
      </c>
      <c r="C2957" s="179" t="s">
        <v>108</v>
      </c>
      <c r="D2957" s="181">
        <v>74.67</v>
      </c>
      <c r="E2957" s="181">
        <v>50.25</v>
      </c>
      <c r="F2957" s="181">
        <v>124.92</v>
      </c>
      <c r="G2957" s="172">
        <v>15</v>
      </c>
    </row>
    <row r="2958" spans="1:7">
      <c r="A2958" s="183" t="s">
        <v>2507</v>
      </c>
      <c r="B2958" s="182" t="s">
        <v>2506</v>
      </c>
      <c r="C2958" s="179" t="s">
        <v>108</v>
      </c>
      <c r="D2958" s="181">
        <v>156.4</v>
      </c>
      <c r="E2958" s="181">
        <v>27.92</v>
      </c>
      <c r="F2958" s="181">
        <v>184.32</v>
      </c>
      <c r="G2958" s="172">
        <v>15</v>
      </c>
    </row>
    <row r="2959" spans="1:7">
      <c r="A2959" s="183" t="s">
        <v>2505</v>
      </c>
      <c r="B2959" s="182" t="s">
        <v>2504</v>
      </c>
      <c r="C2959" s="179" t="s">
        <v>108</v>
      </c>
      <c r="D2959" s="181">
        <v>162.38999999999999</v>
      </c>
      <c r="E2959" s="181">
        <v>27.92</v>
      </c>
      <c r="F2959" s="181">
        <v>190.31</v>
      </c>
      <c r="G2959" s="172">
        <v>15</v>
      </c>
    </row>
    <row r="2960" spans="1:7">
      <c r="A2960" s="183" t="s">
        <v>2503</v>
      </c>
      <c r="B2960" s="182" t="s">
        <v>2502</v>
      </c>
      <c r="C2960" s="179" t="s">
        <v>108</v>
      </c>
      <c r="D2960" s="181">
        <v>32.520000000000003</v>
      </c>
      <c r="E2960" s="181">
        <v>6.81</v>
      </c>
      <c r="F2960" s="181">
        <v>39.33</v>
      </c>
      <c r="G2960" s="172">
        <v>15</v>
      </c>
    </row>
    <row r="2961" spans="1:7">
      <c r="A2961" s="183" t="s">
        <v>2501</v>
      </c>
      <c r="B2961" s="182" t="s">
        <v>2500</v>
      </c>
      <c r="C2961" s="179" t="s">
        <v>108</v>
      </c>
      <c r="D2961" s="181">
        <v>8.31</v>
      </c>
      <c r="E2961" s="181">
        <v>22.33</v>
      </c>
      <c r="F2961" s="181">
        <v>30.64</v>
      </c>
      <c r="G2961" s="172">
        <v>15</v>
      </c>
    </row>
    <row r="2962" spans="1:7">
      <c r="A2962" s="183" t="s">
        <v>2499</v>
      </c>
      <c r="B2962" s="182" t="s">
        <v>2498</v>
      </c>
      <c r="C2962" s="179" t="s">
        <v>108</v>
      </c>
      <c r="D2962" s="181">
        <v>14.46</v>
      </c>
      <c r="E2962" s="181">
        <v>22.33</v>
      </c>
      <c r="F2962" s="181">
        <v>36.79</v>
      </c>
      <c r="G2962" s="172">
        <v>15</v>
      </c>
    </row>
    <row r="2963" spans="1:7">
      <c r="A2963" s="183" t="s">
        <v>2497</v>
      </c>
      <c r="B2963" s="182" t="s">
        <v>2496</v>
      </c>
      <c r="C2963" s="179" t="s">
        <v>108</v>
      </c>
      <c r="D2963" s="181">
        <v>38.729999999999997</v>
      </c>
      <c r="E2963" s="181">
        <v>3.41</v>
      </c>
      <c r="F2963" s="181">
        <v>42.14</v>
      </c>
      <c r="G2963" s="172">
        <v>15</v>
      </c>
    </row>
    <row r="2964" spans="1:7">
      <c r="A2964" s="183" t="s">
        <v>2495</v>
      </c>
      <c r="B2964" s="182" t="s">
        <v>2494</v>
      </c>
      <c r="C2964" s="179" t="s">
        <v>108</v>
      </c>
      <c r="D2964" s="181">
        <v>9.26</v>
      </c>
      <c r="E2964" s="181">
        <v>9.49</v>
      </c>
      <c r="F2964" s="181">
        <v>18.75</v>
      </c>
      <c r="G2964" s="172">
        <v>15</v>
      </c>
    </row>
    <row r="2965" spans="1:7">
      <c r="A2965" s="183" t="s">
        <v>2493</v>
      </c>
      <c r="B2965" s="182" t="s">
        <v>2492</v>
      </c>
      <c r="C2965" s="179" t="s">
        <v>108</v>
      </c>
      <c r="D2965" s="181">
        <v>430.24</v>
      </c>
      <c r="E2965" s="181">
        <v>39.270000000000003</v>
      </c>
      <c r="F2965" s="181">
        <v>469.51</v>
      </c>
      <c r="G2965" s="172">
        <v>15</v>
      </c>
    </row>
    <row r="2966" spans="1:7">
      <c r="A2966" s="183" t="s">
        <v>2491</v>
      </c>
      <c r="B2966" s="182" t="s">
        <v>2490</v>
      </c>
      <c r="C2966" s="179" t="s">
        <v>108</v>
      </c>
      <c r="D2966" s="181">
        <v>7.81</v>
      </c>
      <c r="E2966" s="181">
        <v>2.27</v>
      </c>
      <c r="F2966" s="181">
        <v>10.08</v>
      </c>
      <c r="G2966" s="172">
        <v>15</v>
      </c>
    </row>
    <row r="2967" spans="1:7">
      <c r="A2967" s="183" t="s">
        <v>2489</v>
      </c>
      <c r="B2967" s="182" t="s">
        <v>2488</v>
      </c>
      <c r="C2967" s="179" t="s">
        <v>108</v>
      </c>
      <c r="D2967" s="181">
        <v>62.76</v>
      </c>
      <c r="E2967" s="181">
        <v>2.27</v>
      </c>
      <c r="F2967" s="181">
        <v>65.03</v>
      </c>
      <c r="G2967" s="172">
        <v>15</v>
      </c>
    </row>
    <row r="2968" spans="1:7">
      <c r="A2968" s="183" t="s">
        <v>2487</v>
      </c>
      <c r="B2968" s="182" t="s">
        <v>2486</v>
      </c>
      <c r="C2968" s="179" t="s">
        <v>108</v>
      </c>
      <c r="D2968" s="181">
        <v>86.09</v>
      </c>
      <c r="E2968" s="181">
        <v>11.16</v>
      </c>
      <c r="F2968" s="181">
        <v>97.25</v>
      </c>
      <c r="G2968" s="172">
        <v>15</v>
      </c>
    </row>
    <row r="2969" spans="1:7">
      <c r="A2969" s="183" t="s">
        <v>2485</v>
      </c>
      <c r="B2969" s="182" t="s">
        <v>2484</v>
      </c>
      <c r="C2969" s="179" t="s">
        <v>108</v>
      </c>
      <c r="D2969" s="181">
        <v>31.34</v>
      </c>
      <c r="E2969" s="181">
        <v>11.16</v>
      </c>
      <c r="F2969" s="181">
        <v>42.5</v>
      </c>
      <c r="G2969" s="172">
        <v>15</v>
      </c>
    </row>
    <row r="2970" spans="1:7">
      <c r="A2970" s="183" t="s">
        <v>2483</v>
      </c>
      <c r="B2970" s="182" t="s">
        <v>2482</v>
      </c>
      <c r="C2970" s="179"/>
      <c r="D2970" s="181"/>
      <c r="E2970" s="181"/>
      <c r="F2970" s="181"/>
    </row>
    <row r="2971" spans="1:7">
      <c r="A2971" s="183" t="s">
        <v>2481</v>
      </c>
      <c r="B2971" s="182" t="s">
        <v>2480</v>
      </c>
      <c r="C2971" s="179"/>
      <c r="D2971" s="181"/>
      <c r="E2971" s="181"/>
      <c r="F2971" s="181"/>
    </row>
    <row r="2972" spans="1:7" ht="30">
      <c r="A2972" s="183" t="s">
        <v>2479</v>
      </c>
      <c r="B2972" s="182" t="s">
        <v>2478</v>
      </c>
      <c r="C2972" s="179" t="s">
        <v>108</v>
      </c>
      <c r="D2972" s="181">
        <v>851.03</v>
      </c>
      <c r="E2972" s="181">
        <v>686.98</v>
      </c>
      <c r="F2972" s="181">
        <v>1538.01</v>
      </c>
      <c r="G2972" s="172">
        <v>15</v>
      </c>
    </row>
    <row r="2973" spans="1:7" ht="30">
      <c r="A2973" s="183" t="s">
        <v>2477</v>
      </c>
      <c r="B2973" s="182" t="s">
        <v>2476</v>
      </c>
      <c r="C2973" s="179" t="s">
        <v>108</v>
      </c>
      <c r="D2973" s="181">
        <v>886.95</v>
      </c>
      <c r="E2973" s="181">
        <v>686.98</v>
      </c>
      <c r="F2973" s="181">
        <v>1573.93</v>
      </c>
      <c r="G2973" s="172">
        <v>15</v>
      </c>
    </row>
    <row r="2974" spans="1:7" ht="30">
      <c r="A2974" s="183" t="s">
        <v>2475</v>
      </c>
      <c r="B2974" s="182" t="s">
        <v>2474</v>
      </c>
      <c r="C2974" s="179" t="s">
        <v>108</v>
      </c>
      <c r="D2974" s="181">
        <v>2527.88</v>
      </c>
      <c r="E2974" s="181">
        <v>1211.45</v>
      </c>
      <c r="F2974" s="181">
        <v>3739.33</v>
      </c>
      <c r="G2974" s="172">
        <v>15</v>
      </c>
    </row>
    <row r="2975" spans="1:7" ht="30">
      <c r="A2975" s="183" t="s">
        <v>2473</v>
      </c>
      <c r="B2975" s="182" t="s">
        <v>2472</v>
      </c>
      <c r="C2975" s="179" t="s">
        <v>108</v>
      </c>
      <c r="D2975" s="181">
        <v>2675.62</v>
      </c>
      <c r="E2975" s="181">
        <v>1211.45</v>
      </c>
      <c r="F2975" s="181">
        <v>3887.07</v>
      </c>
      <c r="G2975" s="172">
        <v>15</v>
      </c>
    </row>
    <row r="2976" spans="1:7" ht="30">
      <c r="A2976" s="183" t="s">
        <v>2471</v>
      </c>
      <c r="B2976" s="182" t="s">
        <v>2470</v>
      </c>
      <c r="C2976" s="179" t="s">
        <v>108</v>
      </c>
      <c r="D2976" s="181">
        <v>2963.15</v>
      </c>
      <c r="E2976" s="181">
        <v>1211.45</v>
      </c>
      <c r="F2976" s="181">
        <v>4174.6000000000004</v>
      </c>
      <c r="G2976" s="172">
        <v>15</v>
      </c>
    </row>
    <row r="2977" spans="1:7" ht="30">
      <c r="A2977" s="183" t="s">
        <v>2469</v>
      </c>
      <c r="B2977" s="182" t="s">
        <v>2468</v>
      </c>
      <c r="C2977" s="179" t="s">
        <v>108</v>
      </c>
      <c r="D2977" s="181">
        <v>3300.56</v>
      </c>
      <c r="E2977" s="181">
        <v>1211.45</v>
      </c>
      <c r="F2977" s="181">
        <v>4512.01</v>
      </c>
      <c r="G2977" s="172">
        <v>15</v>
      </c>
    </row>
    <row r="2978" spans="1:7">
      <c r="A2978" s="183" t="s">
        <v>2467</v>
      </c>
      <c r="B2978" s="182" t="s">
        <v>2466</v>
      </c>
      <c r="C2978" s="179"/>
      <c r="D2978" s="181"/>
      <c r="E2978" s="181"/>
      <c r="F2978" s="181"/>
    </row>
    <row r="2979" spans="1:7">
      <c r="A2979" s="183" t="s">
        <v>2465</v>
      </c>
      <c r="B2979" s="182" t="s">
        <v>2464</v>
      </c>
      <c r="C2979" s="179" t="s">
        <v>108</v>
      </c>
      <c r="D2979" s="181">
        <v>2450.67</v>
      </c>
      <c r="E2979" s="181">
        <v>875.72</v>
      </c>
      <c r="F2979" s="181">
        <v>3326.39</v>
      </c>
      <c r="G2979" s="172">
        <v>15</v>
      </c>
    </row>
    <row r="2980" spans="1:7">
      <c r="A2980" s="183" t="s">
        <v>2463</v>
      </c>
      <c r="B2980" s="182" t="s">
        <v>2462</v>
      </c>
      <c r="C2980" s="179" t="s">
        <v>108</v>
      </c>
      <c r="D2980" s="181">
        <v>5840.91</v>
      </c>
      <c r="E2980" s="181">
        <v>1870.68</v>
      </c>
      <c r="F2980" s="181">
        <v>7711.59</v>
      </c>
      <c r="G2980" s="172">
        <v>15</v>
      </c>
    </row>
    <row r="2981" spans="1:7">
      <c r="A2981" s="183" t="s">
        <v>2461</v>
      </c>
      <c r="B2981" s="182" t="s">
        <v>2460</v>
      </c>
      <c r="C2981" s="179" t="s">
        <v>108</v>
      </c>
      <c r="D2981" s="181">
        <v>9688.76</v>
      </c>
      <c r="E2981" s="181">
        <v>2465.84</v>
      </c>
      <c r="F2981" s="181">
        <v>12154.6</v>
      </c>
      <c r="G2981" s="172">
        <v>15</v>
      </c>
    </row>
    <row r="2982" spans="1:7">
      <c r="A2982" s="183" t="s">
        <v>2459</v>
      </c>
      <c r="B2982" s="182" t="s">
        <v>2458</v>
      </c>
      <c r="C2982" s="179" t="s">
        <v>108</v>
      </c>
      <c r="D2982" s="181">
        <v>13518.33</v>
      </c>
      <c r="E2982" s="181">
        <v>2989.58</v>
      </c>
      <c r="F2982" s="181">
        <v>16507.91</v>
      </c>
      <c r="G2982" s="172">
        <v>15</v>
      </c>
    </row>
    <row r="2983" spans="1:7">
      <c r="A2983" s="183" t="s">
        <v>2457</v>
      </c>
      <c r="B2983" s="182" t="s">
        <v>2456</v>
      </c>
      <c r="C2983" s="179" t="s">
        <v>108</v>
      </c>
      <c r="D2983" s="181">
        <v>593.95000000000005</v>
      </c>
      <c r="E2983" s="181">
        <v>595.04999999999995</v>
      </c>
      <c r="F2983" s="181">
        <v>1189</v>
      </c>
      <c r="G2983" s="172">
        <v>15</v>
      </c>
    </row>
    <row r="2984" spans="1:7">
      <c r="A2984" s="183" t="s">
        <v>2455</v>
      </c>
      <c r="B2984" s="182" t="s">
        <v>2454</v>
      </c>
      <c r="C2984" s="179"/>
      <c r="D2984" s="181"/>
      <c r="E2984" s="181"/>
      <c r="F2984" s="181"/>
    </row>
    <row r="2985" spans="1:7">
      <c r="A2985" s="183" t="s">
        <v>2453</v>
      </c>
      <c r="B2985" s="182" t="s">
        <v>2452</v>
      </c>
      <c r="C2985" s="179" t="s">
        <v>108</v>
      </c>
      <c r="D2985" s="181">
        <v>1879.86</v>
      </c>
      <c r="E2985" s="181">
        <v>41.87</v>
      </c>
      <c r="F2985" s="181">
        <v>1921.73</v>
      </c>
      <c r="G2985" s="172">
        <v>15</v>
      </c>
    </row>
    <row r="2986" spans="1:7">
      <c r="A2986" s="183" t="s">
        <v>2451</v>
      </c>
      <c r="B2986" s="182" t="s">
        <v>2450</v>
      </c>
      <c r="C2986" s="179" t="s">
        <v>108</v>
      </c>
      <c r="D2986" s="181">
        <v>3339.59</v>
      </c>
      <c r="E2986" s="181">
        <v>41.87</v>
      </c>
      <c r="F2986" s="181">
        <v>3381.46</v>
      </c>
      <c r="G2986" s="172">
        <v>15</v>
      </c>
    </row>
    <row r="2987" spans="1:7">
      <c r="A2987" s="183" t="s">
        <v>2449</v>
      </c>
      <c r="B2987" s="182" t="s">
        <v>2448</v>
      </c>
      <c r="C2987" s="179" t="s">
        <v>108</v>
      </c>
      <c r="D2987" s="181">
        <v>558.54999999999995</v>
      </c>
      <c r="E2987" s="181">
        <v>66.989999999999995</v>
      </c>
      <c r="F2987" s="181">
        <v>625.54</v>
      </c>
      <c r="G2987" s="172">
        <v>15</v>
      </c>
    </row>
    <row r="2988" spans="1:7">
      <c r="A2988" s="183" t="s">
        <v>2447</v>
      </c>
      <c r="B2988" s="182" t="s">
        <v>2446</v>
      </c>
      <c r="C2988" s="179" t="s">
        <v>108</v>
      </c>
      <c r="D2988" s="181">
        <v>931.22</v>
      </c>
      <c r="E2988" s="181">
        <v>66.989999999999995</v>
      </c>
      <c r="F2988" s="181">
        <v>998.21</v>
      </c>
      <c r="G2988" s="172">
        <v>15</v>
      </c>
    </row>
    <row r="2989" spans="1:7">
      <c r="A2989" s="183" t="s">
        <v>2445</v>
      </c>
      <c r="B2989" s="182" t="s">
        <v>2444</v>
      </c>
      <c r="C2989" s="179" t="s">
        <v>108</v>
      </c>
      <c r="D2989" s="181">
        <v>2471.08</v>
      </c>
      <c r="E2989" s="181">
        <v>41.87</v>
      </c>
      <c r="F2989" s="181">
        <v>2512.9499999999998</v>
      </c>
      <c r="G2989" s="172">
        <v>15</v>
      </c>
    </row>
    <row r="2990" spans="1:7">
      <c r="A2990" s="183" t="s">
        <v>2443</v>
      </c>
      <c r="B2990" s="182" t="s">
        <v>2442</v>
      </c>
      <c r="C2990" s="179"/>
      <c r="D2990" s="181"/>
      <c r="E2990" s="181"/>
      <c r="F2990" s="181"/>
    </row>
    <row r="2991" spans="1:7">
      <c r="A2991" s="183" t="s">
        <v>2441</v>
      </c>
      <c r="B2991" s="182" t="s">
        <v>2440</v>
      </c>
      <c r="C2991" s="179" t="s">
        <v>108</v>
      </c>
      <c r="D2991" s="181">
        <v>1076.3800000000001</v>
      </c>
      <c r="E2991" s="181"/>
      <c r="F2991" s="181">
        <v>1076.3800000000001</v>
      </c>
      <c r="G2991" s="172">
        <v>15</v>
      </c>
    </row>
    <row r="2992" spans="1:7">
      <c r="A2992" s="183" t="s">
        <v>2439</v>
      </c>
      <c r="B2992" s="182" t="s">
        <v>2438</v>
      </c>
      <c r="C2992" s="179"/>
      <c r="D2992" s="181"/>
      <c r="E2992" s="181"/>
      <c r="F2992" s="181"/>
    </row>
    <row r="2993" spans="1:7" ht="30">
      <c r="A2993" s="183" t="s">
        <v>2437</v>
      </c>
      <c r="B2993" s="182" t="s">
        <v>2436</v>
      </c>
      <c r="C2993" s="179"/>
      <c r="D2993" s="181"/>
      <c r="E2993" s="181"/>
      <c r="F2993" s="181"/>
    </row>
    <row r="2994" spans="1:7" ht="30">
      <c r="A2994" s="183" t="s">
        <v>2435</v>
      </c>
      <c r="B2994" s="182" t="s">
        <v>2434</v>
      </c>
      <c r="C2994" s="179" t="s">
        <v>118</v>
      </c>
      <c r="D2994" s="181">
        <v>6.06</v>
      </c>
      <c r="E2994" s="181">
        <v>27.92</v>
      </c>
      <c r="F2994" s="181">
        <v>33.979999999999997</v>
      </c>
      <c r="G2994" s="172">
        <v>15</v>
      </c>
    </row>
    <row r="2995" spans="1:7" ht="30">
      <c r="A2995" s="183" t="s">
        <v>2433</v>
      </c>
      <c r="B2995" s="182" t="s">
        <v>2432</v>
      </c>
      <c r="C2995" s="179" t="s">
        <v>118</v>
      </c>
      <c r="D2995" s="181">
        <v>5.99</v>
      </c>
      <c r="E2995" s="181">
        <v>27.92</v>
      </c>
      <c r="F2995" s="181">
        <v>33.909999999999997</v>
      </c>
      <c r="G2995" s="172">
        <v>15</v>
      </c>
    </row>
    <row r="2996" spans="1:7" ht="30">
      <c r="A2996" s="183" t="s">
        <v>2431</v>
      </c>
      <c r="B2996" s="182" t="s">
        <v>2430</v>
      </c>
      <c r="C2996" s="179" t="s">
        <v>118</v>
      </c>
      <c r="D2996" s="181">
        <v>13.78</v>
      </c>
      <c r="E2996" s="181">
        <v>27.92</v>
      </c>
      <c r="F2996" s="181">
        <v>41.7</v>
      </c>
      <c r="G2996" s="172">
        <v>15</v>
      </c>
    </row>
    <row r="2997" spans="1:7" ht="30">
      <c r="A2997" s="183" t="s">
        <v>2429</v>
      </c>
      <c r="B2997" s="182" t="s">
        <v>2428</v>
      </c>
      <c r="C2997" s="179" t="s">
        <v>118</v>
      </c>
      <c r="D2997" s="181">
        <v>23.78</v>
      </c>
      <c r="E2997" s="181">
        <v>27.92</v>
      </c>
      <c r="F2997" s="181">
        <v>51.7</v>
      </c>
      <c r="G2997" s="172">
        <v>15</v>
      </c>
    </row>
    <row r="2998" spans="1:7" ht="30">
      <c r="A2998" s="183" t="s">
        <v>2427</v>
      </c>
      <c r="B2998" s="182" t="s">
        <v>2426</v>
      </c>
      <c r="C2998" s="179" t="s">
        <v>118</v>
      </c>
      <c r="D2998" s="181">
        <v>20.88</v>
      </c>
      <c r="E2998" s="181">
        <v>33.5</v>
      </c>
      <c r="F2998" s="181">
        <v>54.38</v>
      </c>
      <c r="G2998" s="172">
        <v>15</v>
      </c>
    </row>
    <row r="2999" spans="1:7" ht="30">
      <c r="A2999" s="183" t="s">
        <v>2425</v>
      </c>
      <c r="B2999" s="182" t="s">
        <v>2424</v>
      </c>
      <c r="C2999" s="179" t="s">
        <v>118</v>
      </c>
      <c r="D2999" s="181">
        <v>44.49</v>
      </c>
      <c r="E2999" s="181">
        <v>39.08</v>
      </c>
      <c r="F2999" s="181">
        <v>83.57</v>
      </c>
      <c r="G2999" s="172">
        <v>15</v>
      </c>
    </row>
    <row r="3000" spans="1:7" ht="30">
      <c r="A3000" s="183" t="s">
        <v>2423</v>
      </c>
      <c r="B3000" s="182" t="s">
        <v>2422</v>
      </c>
      <c r="C3000" s="179" t="s">
        <v>118</v>
      </c>
      <c r="D3000" s="181">
        <v>68.930000000000007</v>
      </c>
      <c r="E3000" s="181">
        <v>50.25</v>
      </c>
      <c r="F3000" s="181">
        <v>119.18</v>
      </c>
      <c r="G3000" s="172">
        <v>15</v>
      </c>
    </row>
    <row r="3001" spans="1:7" ht="30">
      <c r="A3001" s="183" t="s">
        <v>2421</v>
      </c>
      <c r="B3001" s="182" t="s">
        <v>2420</v>
      </c>
      <c r="C3001" s="179" t="s">
        <v>118</v>
      </c>
      <c r="D3001" s="181">
        <v>84.03</v>
      </c>
      <c r="E3001" s="181">
        <v>55.83</v>
      </c>
      <c r="F3001" s="181">
        <v>139.86000000000001</v>
      </c>
      <c r="G3001" s="172">
        <v>15</v>
      </c>
    </row>
    <row r="3002" spans="1:7" ht="30">
      <c r="A3002" s="183" t="s">
        <v>2419</v>
      </c>
      <c r="B3002" s="182" t="s">
        <v>2418</v>
      </c>
      <c r="C3002" s="179" t="s">
        <v>118</v>
      </c>
      <c r="D3002" s="181">
        <v>154.61000000000001</v>
      </c>
      <c r="E3002" s="181">
        <v>61.41</v>
      </c>
      <c r="F3002" s="181">
        <v>216.02</v>
      </c>
      <c r="G3002" s="172">
        <v>15</v>
      </c>
    </row>
    <row r="3003" spans="1:7">
      <c r="A3003" s="183" t="s">
        <v>2417</v>
      </c>
      <c r="B3003" s="182" t="s">
        <v>2416</v>
      </c>
      <c r="C3003" s="179"/>
      <c r="D3003" s="181"/>
      <c r="E3003" s="181"/>
      <c r="F3003" s="181"/>
    </row>
    <row r="3004" spans="1:7" ht="30">
      <c r="A3004" s="183" t="s">
        <v>2415</v>
      </c>
      <c r="B3004" s="182" t="s">
        <v>2414</v>
      </c>
      <c r="C3004" s="179" t="s">
        <v>118</v>
      </c>
      <c r="D3004" s="181">
        <v>12.6</v>
      </c>
      <c r="E3004" s="181">
        <v>27.92</v>
      </c>
      <c r="F3004" s="181">
        <v>40.520000000000003</v>
      </c>
      <c r="G3004" s="172">
        <v>15</v>
      </c>
    </row>
    <row r="3005" spans="1:7" ht="30">
      <c r="A3005" s="183" t="s">
        <v>2413</v>
      </c>
      <c r="B3005" s="182" t="s">
        <v>2412</v>
      </c>
      <c r="C3005" s="179" t="s">
        <v>118</v>
      </c>
      <c r="D3005" s="181">
        <v>16.39</v>
      </c>
      <c r="E3005" s="181">
        <v>33.5</v>
      </c>
      <c r="F3005" s="181">
        <v>49.89</v>
      </c>
      <c r="G3005" s="172">
        <v>15</v>
      </c>
    </row>
    <row r="3006" spans="1:7" ht="30">
      <c r="A3006" s="183" t="s">
        <v>2411</v>
      </c>
      <c r="B3006" s="182" t="s">
        <v>2410</v>
      </c>
      <c r="C3006" s="179" t="s">
        <v>118</v>
      </c>
      <c r="D3006" s="181">
        <v>28.27</v>
      </c>
      <c r="E3006" s="181">
        <v>50.25</v>
      </c>
      <c r="F3006" s="181">
        <v>78.52</v>
      </c>
      <c r="G3006" s="172">
        <v>15</v>
      </c>
    </row>
    <row r="3007" spans="1:7" ht="30">
      <c r="A3007" s="183" t="s">
        <v>2409</v>
      </c>
      <c r="B3007" s="182" t="s">
        <v>2408</v>
      </c>
      <c r="C3007" s="179" t="s">
        <v>118</v>
      </c>
      <c r="D3007" s="181">
        <v>24.51</v>
      </c>
      <c r="E3007" s="181">
        <v>61.41</v>
      </c>
      <c r="F3007" s="181">
        <v>85.92</v>
      </c>
      <c r="G3007" s="172">
        <v>15</v>
      </c>
    </row>
    <row r="3008" spans="1:7" ht="30">
      <c r="A3008" s="183" t="s">
        <v>2407</v>
      </c>
      <c r="B3008" s="182" t="s">
        <v>2406</v>
      </c>
      <c r="C3008" s="179"/>
      <c r="D3008" s="181"/>
      <c r="E3008" s="181"/>
      <c r="F3008" s="181"/>
    </row>
    <row r="3009" spans="1:7" ht="30">
      <c r="A3009" s="183" t="s">
        <v>2405</v>
      </c>
      <c r="B3009" s="182" t="s">
        <v>2404</v>
      </c>
      <c r="C3009" s="179" t="s">
        <v>118</v>
      </c>
      <c r="D3009" s="181">
        <v>24.89</v>
      </c>
      <c r="E3009" s="181">
        <v>33.5</v>
      </c>
      <c r="F3009" s="181">
        <v>58.39</v>
      </c>
      <c r="G3009" s="172">
        <v>15</v>
      </c>
    </row>
    <row r="3010" spans="1:7" ht="30">
      <c r="A3010" s="183" t="s">
        <v>2403</v>
      </c>
      <c r="B3010" s="182" t="s">
        <v>2402</v>
      </c>
      <c r="C3010" s="179" t="s">
        <v>118</v>
      </c>
      <c r="D3010" s="181">
        <v>45.14</v>
      </c>
      <c r="E3010" s="181">
        <v>50.25</v>
      </c>
      <c r="F3010" s="181">
        <v>95.39</v>
      </c>
      <c r="G3010" s="172">
        <v>15</v>
      </c>
    </row>
    <row r="3011" spans="1:7" ht="30">
      <c r="A3011" s="183" t="s">
        <v>2401</v>
      </c>
      <c r="B3011" s="182" t="s">
        <v>2400</v>
      </c>
      <c r="C3011" s="179" t="s">
        <v>118</v>
      </c>
      <c r="D3011" s="181">
        <v>59.17</v>
      </c>
      <c r="E3011" s="181">
        <v>61.41</v>
      </c>
      <c r="F3011" s="181">
        <v>120.58</v>
      </c>
      <c r="G3011" s="172">
        <v>15</v>
      </c>
    </row>
    <row r="3012" spans="1:7" ht="30">
      <c r="A3012" s="183" t="s">
        <v>2399</v>
      </c>
      <c r="B3012" s="182" t="s">
        <v>2398</v>
      </c>
      <c r="C3012" s="179" t="s">
        <v>118</v>
      </c>
      <c r="D3012" s="181">
        <v>121.5</v>
      </c>
      <c r="E3012" s="181">
        <v>61.41</v>
      </c>
      <c r="F3012" s="181">
        <v>182.91</v>
      </c>
      <c r="G3012" s="172">
        <v>15</v>
      </c>
    </row>
    <row r="3013" spans="1:7" ht="30">
      <c r="A3013" s="183" t="s">
        <v>2397</v>
      </c>
      <c r="B3013" s="182" t="s">
        <v>2396</v>
      </c>
      <c r="C3013" s="179" t="s">
        <v>118</v>
      </c>
      <c r="D3013" s="181">
        <v>21.58</v>
      </c>
      <c r="E3013" s="181">
        <v>27.92</v>
      </c>
      <c r="F3013" s="181">
        <v>49.5</v>
      </c>
      <c r="G3013" s="172">
        <v>15</v>
      </c>
    </row>
    <row r="3014" spans="1:7" ht="30">
      <c r="A3014" s="183" t="s">
        <v>2395</v>
      </c>
      <c r="B3014" s="182" t="s">
        <v>2394</v>
      </c>
      <c r="C3014" s="179"/>
      <c r="D3014" s="181"/>
      <c r="E3014" s="181"/>
      <c r="F3014" s="181"/>
    </row>
    <row r="3015" spans="1:7" ht="30">
      <c r="A3015" s="183" t="s">
        <v>2393</v>
      </c>
      <c r="B3015" s="182" t="s">
        <v>2392</v>
      </c>
      <c r="C3015" s="179" t="s">
        <v>118</v>
      </c>
      <c r="D3015" s="181">
        <v>27.41</v>
      </c>
      <c r="E3015" s="181">
        <v>19.64</v>
      </c>
      <c r="F3015" s="181">
        <v>47.05</v>
      </c>
      <c r="G3015" s="172">
        <v>15</v>
      </c>
    </row>
    <row r="3016" spans="1:7" ht="30">
      <c r="A3016" s="183" t="s">
        <v>2391</v>
      </c>
      <c r="B3016" s="182" t="s">
        <v>2390</v>
      </c>
      <c r="C3016" s="179" t="s">
        <v>118</v>
      </c>
      <c r="D3016" s="181">
        <v>52.69</v>
      </c>
      <c r="E3016" s="181">
        <v>19.64</v>
      </c>
      <c r="F3016" s="181">
        <v>72.33</v>
      </c>
      <c r="G3016" s="172">
        <v>15</v>
      </c>
    </row>
    <row r="3017" spans="1:7" ht="30">
      <c r="A3017" s="183" t="s">
        <v>2389</v>
      </c>
      <c r="B3017" s="182" t="s">
        <v>2388</v>
      </c>
      <c r="C3017" s="179" t="s">
        <v>118</v>
      </c>
      <c r="D3017" s="181">
        <v>99.66</v>
      </c>
      <c r="E3017" s="181">
        <v>19.64</v>
      </c>
      <c r="F3017" s="181">
        <v>119.3</v>
      </c>
      <c r="G3017" s="172">
        <v>15</v>
      </c>
    </row>
    <row r="3018" spans="1:7" ht="30">
      <c r="A3018" s="183" t="s">
        <v>2387</v>
      </c>
      <c r="B3018" s="182" t="s">
        <v>2386</v>
      </c>
      <c r="C3018" s="179" t="s">
        <v>118</v>
      </c>
      <c r="D3018" s="181">
        <v>81.55</v>
      </c>
      <c r="E3018" s="181">
        <v>19.64</v>
      </c>
      <c r="F3018" s="181">
        <v>101.19</v>
      </c>
      <c r="G3018" s="172">
        <v>15</v>
      </c>
    </row>
    <row r="3019" spans="1:7" ht="30">
      <c r="A3019" s="183" t="s">
        <v>2385</v>
      </c>
      <c r="B3019" s="182" t="s">
        <v>2384</v>
      </c>
      <c r="C3019" s="179" t="s">
        <v>118</v>
      </c>
      <c r="D3019" s="181">
        <v>149.71</v>
      </c>
      <c r="E3019" s="181">
        <v>19.64</v>
      </c>
      <c r="F3019" s="181">
        <v>169.35</v>
      </c>
      <c r="G3019" s="172">
        <v>15</v>
      </c>
    </row>
    <row r="3020" spans="1:7" ht="30">
      <c r="A3020" s="183" t="s">
        <v>2383</v>
      </c>
      <c r="B3020" s="182" t="s">
        <v>2382</v>
      </c>
      <c r="C3020" s="179" t="s">
        <v>118</v>
      </c>
      <c r="D3020" s="181">
        <v>246.27</v>
      </c>
      <c r="E3020" s="181">
        <v>39.270000000000003</v>
      </c>
      <c r="F3020" s="181">
        <v>285.54000000000002</v>
      </c>
      <c r="G3020" s="172">
        <v>15</v>
      </c>
    </row>
    <row r="3021" spans="1:7" ht="30">
      <c r="A3021" s="183" t="s">
        <v>2381</v>
      </c>
      <c r="B3021" s="182" t="s">
        <v>2380</v>
      </c>
      <c r="C3021" s="179" t="s">
        <v>118</v>
      </c>
      <c r="D3021" s="181">
        <v>394.56</v>
      </c>
      <c r="E3021" s="181">
        <v>39.270000000000003</v>
      </c>
      <c r="F3021" s="181">
        <v>433.83</v>
      </c>
      <c r="G3021" s="172">
        <v>15</v>
      </c>
    </row>
    <row r="3022" spans="1:7" ht="30">
      <c r="A3022" s="183" t="s">
        <v>2379</v>
      </c>
      <c r="B3022" s="182" t="s">
        <v>2378</v>
      </c>
      <c r="C3022" s="179" t="s">
        <v>118</v>
      </c>
      <c r="D3022" s="181">
        <v>510.64</v>
      </c>
      <c r="E3022" s="181">
        <v>39.270000000000003</v>
      </c>
      <c r="F3022" s="181">
        <v>549.91</v>
      </c>
      <c r="G3022" s="172">
        <v>15</v>
      </c>
    </row>
    <row r="3023" spans="1:7">
      <c r="A3023" s="183" t="s">
        <v>2377</v>
      </c>
      <c r="B3023" s="182" t="s">
        <v>2376</v>
      </c>
      <c r="C3023" s="179"/>
      <c r="D3023" s="181"/>
      <c r="E3023" s="181"/>
      <c r="F3023" s="181"/>
    </row>
    <row r="3024" spans="1:7" ht="30">
      <c r="A3024" s="183" t="s">
        <v>2375</v>
      </c>
      <c r="B3024" s="182" t="s">
        <v>2374</v>
      </c>
      <c r="C3024" s="179" t="s">
        <v>118</v>
      </c>
      <c r="D3024" s="181">
        <v>27.95</v>
      </c>
      <c r="E3024" s="181">
        <v>19.64</v>
      </c>
      <c r="F3024" s="181">
        <v>47.59</v>
      </c>
      <c r="G3024" s="172">
        <v>15</v>
      </c>
    </row>
    <row r="3025" spans="1:7" ht="30">
      <c r="A3025" s="183" t="s">
        <v>2373</v>
      </c>
      <c r="B3025" s="182" t="s">
        <v>2372</v>
      </c>
      <c r="C3025" s="179" t="s">
        <v>118</v>
      </c>
      <c r="D3025" s="181">
        <v>56.46</v>
      </c>
      <c r="E3025" s="181">
        <v>19.64</v>
      </c>
      <c r="F3025" s="181">
        <v>76.099999999999994</v>
      </c>
      <c r="G3025" s="172">
        <v>15</v>
      </c>
    </row>
    <row r="3026" spans="1:7" ht="30">
      <c r="A3026" s="183" t="s">
        <v>2371</v>
      </c>
      <c r="B3026" s="182" t="s">
        <v>2370</v>
      </c>
      <c r="C3026" s="179" t="s">
        <v>118</v>
      </c>
      <c r="D3026" s="181">
        <v>89.7</v>
      </c>
      <c r="E3026" s="181">
        <v>39.270000000000003</v>
      </c>
      <c r="F3026" s="181">
        <v>128.97</v>
      </c>
      <c r="G3026" s="172">
        <v>15</v>
      </c>
    </row>
    <row r="3027" spans="1:7" ht="30">
      <c r="A3027" s="183" t="s">
        <v>2369</v>
      </c>
      <c r="B3027" s="182" t="s">
        <v>2368</v>
      </c>
      <c r="C3027" s="179" t="s">
        <v>118</v>
      </c>
      <c r="D3027" s="181">
        <v>156.96</v>
      </c>
      <c r="E3027" s="181">
        <v>39.270000000000003</v>
      </c>
      <c r="F3027" s="181">
        <v>196.23</v>
      </c>
      <c r="G3027" s="172">
        <v>15</v>
      </c>
    </row>
    <row r="3028" spans="1:7" ht="30">
      <c r="A3028" s="183" t="s">
        <v>2367</v>
      </c>
      <c r="B3028" s="182" t="s">
        <v>2366</v>
      </c>
      <c r="C3028" s="179" t="s">
        <v>118</v>
      </c>
      <c r="D3028" s="181">
        <v>235.75</v>
      </c>
      <c r="E3028" s="181">
        <v>39.270000000000003</v>
      </c>
      <c r="F3028" s="181">
        <v>275.02</v>
      </c>
      <c r="G3028" s="172">
        <v>15</v>
      </c>
    </row>
    <row r="3029" spans="1:7" ht="30">
      <c r="A3029" s="183" t="s">
        <v>2365</v>
      </c>
      <c r="B3029" s="182" t="s">
        <v>2364</v>
      </c>
      <c r="C3029" s="179" t="s">
        <v>118</v>
      </c>
      <c r="D3029" s="181">
        <v>416.67</v>
      </c>
      <c r="E3029" s="181">
        <v>39.270000000000003</v>
      </c>
      <c r="F3029" s="181">
        <v>455.94</v>
      </c>
      <c r="G3029" s="172">
        <v>15</v>
      </c>
    </row>
    <row r="3030" spans="1:7">
      <c r="A3030" s="183" t="s">
        <v>2363</v>
      </c>
      <c r="B3030" s="182" t="s">
        <v>2362</v>
      </c>
      <c r="C3030" s="179"/>
      <c r="D3030" s="181"/>
      <c r="E3030" s="181"/>
      <c r="F3030" s="181"/>
    </row>
    <row r="3031" spans="1:7">
      <c r="A3031" s="183" t="s">
        <v>2361</v>
      </c>
      <c r="B3031" s="182" t="s">
        <v>2360</v>
      </c>
      <c r="C3031" s="179" t="s">
        <v>118</v>
      </c>
      <c r="D3031" s="181">
        <v>34.74</v>
      </c>
      <c r="E3031" s="181">
        <v>55.83</v>
      </c>
      <c r="F3031" s="181">
        <v>90.57</v>
      </c>
      <c r="G3031" s="172">
        <v>15</v>
      </c>
    </row>
    <row r="3032" spans="1:7">
      <c r="A3032" s="183" t="s">
        <v>2359</v>
      </c>
      <c r="B3032" s="182" t="s">
        <v>2358</v>
      </c>
      <c r="C3032" s="179" t="s">
        <v>118</v>
      </c>
      <c r="D3032" s="181">
        <v>39.15</v>
      </c>
      <c r="E3032" s="181">
        <v>61.41</v>
      </c>
      <c r="F3032" s="181">
        <v>100.56</v>
      </c>
      <c r="G3032" s="172">
        <v>15</v>
      </c>
    </row>
    <row r="3033" spans="1:7">
      <c r="A3033" s="183" t="s">
        <v>2357</v>
      </c>
      <c r="B3033" s="182" t="s">
        <v>2356</v>
      </c>
      <c r="C3033" s="179" t="s">
        <v>118</v>
      </c>
      <c r="D3033" s="181">
        <v>54.06</v>
      </c>
      <c r="E3033" s="181">
        <v>72.58</v>
      </c>
      <c r="F3033" s="181">
        <v>126.64</v>
      </c>
      <c r="G3033" s="172">
        <v>15</v>
      </c>
    </row>
    <row r="3034" spans="1:7">
      <c r="A3034" s="183" t="s">
        <v>2355</v>
      </c>
      <c r="B3034" s="182" t="s">
        <v>2354</v>
      </c>
      <c r="C3034" s="179" t="s">
        <v>118</v>
      </c>
      <c r="D3034" s="181">
        <v>70</v>
      </c>
      <c r="E3034" s="181">
        <v>78.16</v>
      </c>
      <c r="F3034" s="181">
        <v>148.16</v>
      </c>
      <c r="G3034" s="172">
        <v>15</v>
      </c>
    </row>
    <row r="3035" spans="1:7">
      <c r="A3035" s="183" t="s">
        <v>2353</v>
      </c>
      <c r="B3035" s="182" t="s">
        <v>2352</v>
      </c>
      <c r="C3035" s="179" t="s">
        <v>118</v>
      </c>
      <c r="D3035" s="181">
        <v>78.22</v>
      </c>
      <c r="E3035" s="181">
        <v>89.33</v>
      </c>
      <c r="F3035" s="181">
        <v>167.55</v>
      </c>
      <c r="G3035" s="172">
        <v>15</v>
      </c>
    </row>
    <row r="3036" spans="1:7">
      <c r="A3036" s="183" t="s">
        <v>2351</v>
      </c>
      <c r="B3036" s="182" t="s">
        <v>2350</v>
      </c>
      <c r="C3036" s="179" t="s">
        <v>118</v>
      </c>
      <c r="D3036" s="181">
        <v>105.38</v>
      </c>
      <c r="E3036" s="181">
        <v>100.5</v>
      </c>
      <c r="F3036" s="181">
        <v>205.88</v>
      </c>
      <c r="G3036" s="172">
        <v>15</v>
      </c>
    </row>
    <row r="3037" spans="1:7">
      <c r="A3037" s="183" t="s">
        <v>2349</v>
      </c>
      <c r="B3037" s="182" t="s">
        <v>2348</v>
      </c>
      <c r="C3037" s="179" t="s">
        <v>118</v>
      </c>
      <c r="D3037" s="181">
        <v>134.72</v>
      </c>
      <c r="E3037" s="181">
        <v>111.66</v>
      </c>
      <c r="F3037" s="181">
        <v>246.38</v>
      </c>
      <c r="G3037" s="172">
        <v>15</v>
      </c>
    </row>
    <row r="3038" spans="1:7">
      <c r="A3038" s="183" t="s">
        <v>2347</v>
      </c>
      <c r="B3038" s="182" t="s">
        <v>2346</v>
      </c>
      <c r="C3038" s="179" t="s">
        <v>118</v>
      </c>
      <c r="D3038" s="181">
        <v>149.57</v>
      </c>
      <c r="E3038" s="181">
        <v>125.62</v>
      </c>
      <c r="F3038" s="181">
        <v>275.19</v>
      </c>
      <c r="G3038" s="172">
        <v>15</v>
      </c>
    </row>
    <row r="3039" spans="1:7">
      <c r="A3039" s="183" t="s">
        <v>2345</v>
      </c>
      <c r="B3039" s="182" t="s">
        <v>2344</v>
      </c>
      <c r="C3039" s="179" t="s">
        <v>118</v>
      </c>
      <c r="D3039" s="181">
        <v>222.31</v>
      </c>
      <c r="E3039" s="181">
        <v>139.58000000000001</v>
      </c>
      <c r="F3039" s="181">
        <v>361.89</v>
      </c>
      <c r="G3039" s="172">
        <v>15</v>
      </c>
    </row>
    <row r="3040" spans="1:7">
      <c r="A3040" s="183" t="s">
        <v>2343</v>
      </c>
      <c r="B3040" s="182" t="s">
        <v>2342</v>
      </c>
      <c r="C3040" s="179" t="s">
        <v>118</v>
      </c>
      <c r="D3040" s="181">
        <v>370.21</v>
      </c>
      <c r="E3040" s="181">
        <v>153.53</v>
      </c>
      <c r="F3040" s="181">
        <v>523.74</v>
      </c>
      <c r="G3040" s="172">
        <v>15</v>
      </c>
    </row>
    <row r="3041" spans="1:7">
      <c r="A3041" s="183" t="s">
        <v>2341</v>
      </c>
      <c r="B3041" s="182" t="s">
        <v>2340</v>
      </c>
      <c r="C3041" s="179"/>
      <c r="D3041" s="181"/>
      <c r="E3041" s="181"/>
      <c r="F3041" s="181"/>
    </row>
    <row r="3042" spans="1:7" ht="30">
      <c r="A3042" s="183" t="s">
        <v>2339</v>
      </c>
      <c r="B3042" s="182" t="s">
        <v>2338</v>
      </c>
      <c r="C3042" s="179" t="s">
        <v>118</v>
      </c>
      <c r="D3042" s="181">
        <v>68.5</v>
      </c>
      <c r="E3042" s="181">
        <v>55.83</v>
      </c>
      <c r="F3042" s="181">
        <v>124.33</v>
      </c>
      <c r="G3042" s="172">
        <v>15</v>
      </c>
    </row>
    <row r="3043" spans="1:7" ht="30">
      <c r="A3043" s="183" t="s">
        <v>2337</v>
      </c>
      <c r="B3043" s="182" t="s">
        <v>2336</v>
      </c>
      <c r="C3043" s="179" t="s">
        <v>118</v>
      </c>
      <c r="D3043" s="181">
        <v>88.43</v>
      </c>
      <c r="E3043" s="181">
        <v>61.41</v>
      </c>
      <c r="F3043" s="181">
        <v>149.84</v>
      </c>
      <c r="G3043" s="172">
        <v>15</v>
      </c>
    </row>
    <row r="3044" spans="1:7" ht="30">
      <c r="A3044" s="183" t="s">
        <v>2335</v>
      </c>
      <c r="B3044" s="182" t="s">
        <v>2334</v>
      </c>
      <c r="C3044" s="179" t="s">
        <v>118</v>
      </c>
      <c r="D3044" s="181">
        <v>92.28</v>
      </c>
      <c r="E3044" s="181">
        <v>72.58</v>
      </c>
      <c r="F3044" s="181">
        <v>164.86</v>
      </c>
      <c r="G3044" s="172">
        <v>15</v>
      </c>
    </row>
    <row r="3045" spans="1:7" ht="30">
      <c r="A3045" s="183" t="s">
        <v>2333</v>
      </c>
      <c r="B3045" s="182" t="s">
        <v>2332</v>
      </c>
      <c r="C3045" s="179" t="s">
        <v>118</v>
      </c>
      <c r="D3045" s="181">
        <v>129.66999999999999</v>
      </c>
      <c r="E3045" s="181">
        <v>78.16</v>
      </c>
      <c r="F3045" s="181">
        <v>207.83</v>
      </c>
      <c r="G3045" s="172">
        <v>15</v>
      </c>
    </row>
    <row r="3046" spans="1:7" ht="30">
      <c r="A3046" s="183" t="s">
        <v>2331</v>
      </c>
      <c r="B3046" s="182" t="s">
        <v>2330</v>
      </c>
      <c r="C3046" s="179" t="s">
        <v>118</v>
      </c>
      <c r="D3046" s="181">
        <v>130.68</v>
      </c>
      <c r="E3046" s="181">
        <v>89.33</v>
      </c>
      <c r="F3046" s="181">
        <v>220.01</v>
      </c>
      <c r="G3046" s="172">
        <v>15</v>
      </c>
    </row>
    <row r="3047" spans="1:7" ht="30">
      <c r="A3047" s="183" t="s">
        <v>2329</v>
      </c>
      <c r="B3047" s="182" t="s">
        <v>2328</v>
      </c>
      <c r="C3047" s="179" t="s">
        <v>118</v>
      </c>
      <c r="D3047" s="181">
        <v>154.12</v>
      </c>
      <c r="E3047" s="181">
        <v>100.5</v>
      </c>
      <c r="F3047" s="181">
        <v>254.62</v>
      </c>
      <c r="G3047" s="172">
        <v>15</v>
      </c>
    </row>
    <row r="3048" spans="1:7" ht="30">
      <c r="A3048" s="183" t="s">
        <v>2327</v>
      </c>
      <c r="B3048" s="182" t="s">
        <v>2326</v>
      </c>
      <c r="C3048" s="179" t="s">
        <v>118</v>
      </c>
      <c r="D3048" s="181">
        <v>245.06</v>
      </c>
      <c r="E3048" s="181">
        <v>111.66</v>
      </c>
      <c r="F3048" s="181">
        <v>356.72</v>
      </c>
      <c r="G3048" s="172">
        <v>15</v>
      </c>
    </row>
    <row r="3049" spans="1:7" ht="30">
      <c r="A3049" s="183" t="s">
        <v>2325</v>
      </c>
      <c r="B3049" s="182" t="s">
        <v>2324</v>
      </c>
      <c r="C3049" s="179" t="s">
        <v>118</v>
      </c>
      <c r="D3049" s="181">
        <v>287.98</v>
      </c>
      <c r="E3049" s="181">
        <v>125.62</v>
      </c>
      <c r="F3049" s="181">
        <v>413.6</v>
      </c>
      <c r="G3049" s="172">
        <v>15</v>
      </c>
    </row>
    <row r="3050" spans="1:7" ht="30">
      <c r="A3050" s="183" t="s">
        <v>2323</v>
      </c>
      <c r="B3050" s="182" t="s">
        <v>2322</v>
      </c>
      <c r="C3050" s="179" t="s">
        <v>118</v>
      </c>
      <c r="D3050" s="181">
        <v>398.74</v>
      </c>
      <c r="E3050" s="181">
        <v>139.58000000000001</v>
      </c>
      <c r="F3050" s="181">
        <v>538.32000000000005</v>
      </c>
      <c r="G3050" s="172">
        <v>15</v>
      </c>
    </row>
    <row r="3051" spans="1:7" ht="30">
      <c r="A3051" s="183" t="s">
        <v>2321</v>
      </c>
      <c r="B3051" s="182" t="s">
        <v>2320</v>
      </c>
      <c r="C3051" s="179" t="s">
        <v>118</v>
      </c>
      <c r="D3051" s="181">
        <v>682.79</v>
      </c>
      <c r="E3051" s="181">
        <v>153.53</v>
      </c>
      <c r="F3051" s="181">
        <v>836.32</v>
      </c>
      <c r="G3051" s="172">
        <v>15</v>
      </c>
    </row>
    <row r="3052" spans="1:7" ht="30">
      <c r="A3052" s="183" t="s">
        <v>2319</v>
      </c>
      <c r="B3052" s="182" t="s">
        <v>2318</v>
      </c>
      <c r="C3052" s="179"/>
      <c r="D3052" s="181"/>
      <c r="E3052" s="181"/>
      <c r="F3052" s="181"/>
    </row>
    <row r="3053" spans="1:7" ht="30">
      <c r="A3053" s="183" t="s">
        <v>2317</v>
      </c>
      <c r="B3053" s="182" t="s">
        <v>2316</v>
      </c>
      <c r="C3053" s="179" t="s">
        <v>108</v>
      </c>
      <c r="D3053" s="181">
        <v>88.06</v>
      </c>
      <c r="E3053" s="181">
        <v>16.75</v>
      </c>
      <c r="F3053" s="181">
        <v>104.81</v>
      </c>
      <c r="G3053" s="172">
        <v>15</v>
      </c>
    </row>
    <row r="3054" spans="1:7" ht="30">
      <c r="A3054" s="183" t="s">
        <v>2315</v>
      </c>
      <c r="B3054" s="182" t="s">
        <v>2314</v>
      </c>
      <c r="C3054" s="179" t="s">
        <v>108</v>
      </c>
      <c r="D3054" s="181">
        <v>126.48</v>
      </c>
      <c r="E3054" s="181">
        <v>16.75</v>
      </c>
      <c r="F3054" s="181">
        <v>143.22999999999999</v>
      </c>
      <c r="G3054" s="172">
        <v>15</v>
      </c>
    </row>
    <row r="3055" spans="1:7" ht="30">
      <c r="A3055" s="183" t="s">
        <v>2313</v>
      </c>
      <c r="B3055" s="182" t="s">
        <v>2312</v>
      </c>
      <c r="C3055" s="179" t="s">
        <v>108</v>
      </c>
      <c r="D3055" s="181">
        <v>138.66</v>
      </c>
      <c r="E3055" s="181">
        <v>22.33</v>
      </c>
      <c r="F3055" s="181">
        <v>160.99</v>
      </c>
      <c r="G3055" s="172">
        <v>15</v>
      </c>
    </row>
    <row r="3056" spans="1:7" ht="30">
      <c r="A3056" s="183" t="s">
        <v>2311</v>
      </c>
      <c r="B3056" s="182" t="s">
        <v>2310</v>
      </c>
      <c r="C3056" s="179" t="s">
        <v>108</v>
      </c>
      <c r="D3056" s="181">
        <v>246.77</v>
      </c>
      <c r="E3056" s="181">
        <v>22.33</v>
      </c>
      <c r="F3056" s="181">
        <v>269.10000000000002</v>
      </c>
      <c r="G3056" s="172">
        <v>15</v>
      </c>
    </row>
    <row r="3057" spans="1:7" ht="30">
      <c r="A3057" s="183" t="s">
        <v>2309</v>
      </c>
      <c r="B3057" s="182" t="s">
        <v>2308</v>
      </c>
      <c r="C3057" s="179" t="s">
        <v>108</v>
      </c>
      <c r="D3057" s="181">
        <v>120.56</v>
      </c>
      <c r="E3057" s="181">
        <v>16.75</v>
      </c>
      <c r="F3057" s="181">
        <v>137.31</v>
      </c>
      <c r="G3057" s="172">
        <v>15</v>
      </c>
    </row>
    <row r="3058" spans="1:7" ht="30">
      <c r="A3058" s="183" t="s">
        <v>2307</v>
      </c>
      <c r="B3058" s="182" t="s">
        <v>2306</v>
      </c>
      <c r="C3058" s="179" t="s">
        <v>108</v>
      </c>
      <c r="D3058" s="181">
        <v>175.61</v>
      </c>
      <c r="E3058" s="181">
        <v>16.75</v>
      </c>
      <c r="F3058" s="181">
        <v>192.36</v>
      </c>
      <c r="G3058" s="172">
        <v>15</v>
      </c>
    </row>
    <row r="3059" spans="1:7" ht="30">
      <c r="A3059" s="183" t="s">
        <v>2305</v>
      </c>
      <c r="B3059" s="182" t="s">
        <v>2304</v>
      </c>
      <c r="C3059" s="179" t="s">
        <v>108</v>
      </c>
      <c r="D3059" s="181">
        <v>221.09</v>
      </c>
      <c r="E3059" s="181">
        <v>22.33</v>
      </c>
      <c r="F3059" s="181">
        <v>243.42</v>
      </c>
      <c r="G3059" s="172">
        <v>15</v>
      </c>
    </row>
    <row r="3060" spans="1:7" ht="30">
      <c r="A3060" s="183" t="s">
        <v>2303</v>
      </c>
      <c r="B3060" s="182" t="s">
        <v>2302</v>
      </c>
      <c r="C3060" s="179" t="s">
        <v>108</v>
      </c>
      <c r="D3060" s="181">
        <v>376.01</v>
      </c>
      <c r="E3060" s="181">
        <v>22.33</v>
      </c>
      <c r="F3060" s="181">
        <v>398.34</v>
      </c>
      <c r="G3060" s="172">
        <v>15</v>
      </c>
    </row>
    <row r="3061" spans="1:7" ht="30">
      <c r="A3061" s="183" t="s">
        <v>2301</v>
      </c>
      <c r="B3061" s="182" t="s">
        <v>2300</v>
      </c>
      <c r="C3061" s="179" t="s">
        <v>108</v>
      </c>
      <c r="D3061" s="181">
        <v>83.22</v>
      </c>
      <c r="E3061" s="181">
        <v>16.75</v>
      </c>
      <c r="F3061" s="181">
        <v>99.97</v>
      </c>
      <c r="G3061" s="172">
        <v>15</v>
      </c>
    </row>
    <row r="3062" spans="1:7" ht="30">
      <c r="A3062" s="183" t="s">
        <v>2299</v>
      </c>
      <c r="B3062" s="182" t="s">
        <v>2298</v>
      </c>
      <c r="C3062" s="179" t="s">
        <v>108</v>
      </c>
      <c r="D3062" s="181">
        <v>90.34</v>
      </c>
      <c r="E3062" s="181">
        <v>16.75</v>
      </c>
      <c r="F3062" s="181">
        <v>107.09</v>
      </c>
      <c r="G3062" s="172">
        <v>15</v>
      </c>
    </row>
    <row r="3063" spans="1:7" ht="30">
      <c r="A3063" s="183" t="s">
        <v>2297</v>
      </c>
      <c r="B3063" s="182" t="s">
        <v>2296</v>
      </c>
      <c r="C3063" s="179" t="s">
        <v>108</v>
      </c>
      <c r="D3063" s="181">
        <v>122.75</v>
      </c>
      <c r="E3063" s="181">
        <v>22.33</v>
      </c>
      <c r="F3063" s="181">
        <v>145.08000000000001</v>
      </c>
      <c r="G3063" s="172">
        <v>15</v>
      </c>
    </row>
    <row r="3064" spans="1:7" ht="30">
      <c r="A3064" s="183" t="s">
        <v>2295</v>
      </c>
      <c r="B3064" s="182" t="s">
        <v>2294</v>
      </c>
      <c r="C3064" s="179" t="s">
        <v>108</v>
      </c>
      <c r="D3064" s="181">
        <v>171.06</v>
      </c>
      <c r="E3064" s="181">
        <v>22.33</v>
      </c>
      <c r="F3064" s="181">
        <v>193.39</v>
      </c>
      <c r="G3064" s="172">
        <v>15</v>
      </c>
    </row>
    <row r="3065" spans="1:7" ht="30">
      <c r="A3065" s="183" t="s">
        <v>2293</v>
      </c>
      <c r="B3065" s="182" t="s">
        <v>2292</v>
      </c>
      <c r="C3065" s="179" t="s">
        <v>108</v>
      </c>
      <c r="D3065" s="181">
        <v>64.53</v>
      </c>
      <c r="E3065" s="181">
        <v>16.75</v>
      </c>
      <c r="F3065" s="181">
        <v>81.28</v>
      </c>
      <c r="G3065" s="172">
        <v>15</v>
      </c>
    </row>
    <row r="3066" spans="1:7" ht="30">
      <c r="A3066" s="183" t="s">
        <v>2291</v>
      </c>
      <c r="B3066" s="182" t="s">
        <v>2290</v>
      </c>
      <c r="C3066" s="179" t="s">
        <v>108</v>
      </c>
      <c r="D3066" s="181">
        <v>87.22</v>
      </c>
      <c r="E3066" s="181">
        <v>22.33</v>
      </c>
      <c r="F3066" s="181">
        <v>109.55</v>
      </c>
      <c r="G3066" s="172">
        <v>15</v>
      </c>
    </row>
    <row r="3067" spans="1:7" ht="30">
      <c r="A3067" s="183" t="s">
        <v>2289</v>
      </c>
      <c r="B3067" s="182" t="s">
        <v>2288</v>
      </c>
      <c r="C3067" s="179" t="s">
        <v>108</v>
      </c>
      <c r="D3067" s="181">
        <v>148.16</v>
      </c>
      <c r="E3067" s="181">
        <v>16.75</v>
      </c>
      <c r="F3067" s="181">
        <v>164.91</v>
      </c>
      <c r="G3067" s="172">
        <v>15</v>
      </c>
    </row>
    <row r="3068" spans="1:7" ht="30">
      <c r="A3068" s="183" t="s">
        <v>2287</v>
      </c>
      <c r="B3068" s="182" t="s">
        <v>2286</v>
      </c>
      <c r="C3068" s="179" t="s">
        <v>108</v>
      </c>
      <c r="D3068" s="181">
        <v>185.09</v>
      </c>
      <c r="E3068" s="181">
        <v>22.33</v>
      </c>
      <c r="F3068" s="181">
        <v>207.42</v>
      </c>
      <c r="G3068" s="172">
        <v>15</v>
      </c>
    </row>
    <row r="3069" spans="1:7" ht="30">
      <c r="A3069" s="183" t="s">
        <v>2285</v>
      </c>
      <c r="B3069" s="182" t="s">
        <v>2284</v>
      </c>
      <c r="C3069" s="179" t="s">
        <v>108</v>
      </c>
      <c r="D3069" s="181">
        <v>201.03</v>
      </c>
      <c r="E3069" s="181">
        <v>22.33</v>
      </c>
      <c r="F3069" s="181">
        <v>223.36</v>
      </c>
      <c r="G3069" s="172">
        <v>15</v>
      </c>
    </row>
    <row r="3070" spans="1:7" ht="30">
      <c r="A3070" s="183" t="s">
        <v>2283</v>
      </c>
      <c r="B3070" s="182" t="s">
        <v>2282</v>
      </c>
      <c r="C3070" s="179" t="s">
        <v>108</v>
      </c>
      <c r="D3070" s="181">
        <v>218.69</v>
      </c>
      <c r="E3070" s="181">
        <v>22.33</v>
      </c>
      <c r="F3070" s="181">
        <v>241.02</v>
      </c>
      <c r="G3070" s="172">
        <v>15</v>
      </c>
    </row>
    <row r="3071" spans="1:7" ht="30">
      <c r="A3071" s="183" t="s">
        <v>2281</v>
      </c>
      <c r="B3071" s="182" t="s">
        <v>2280</v>
      </c>
      <c r="C3071" s="179" t="s">
        <v>108</v>
      </c>
      <c r="D3071" s="181">
        <v>250.02</v>
      </c>
      <c r="E3071" s="181">
        <v>22.33</v>
      </c>
      <c r="F3071" s="181">
        <v>272.35000000000002</v>
      </c>
      <c r="G3071" s="172">
        <v>15</v>
      </c>
    </row>
    <row r="3072" spans="1:7" ht="30">
      <c r="A3072" s="183" t="s">
        <v>2279</v>
      </c>
      <c r="B3072" s="182" t="s">
        <v>2278</v>
      </c>
      <c r="C3072" s="179" t="s">
        <v>108</v>
      </c>
      <c r="D3072" s="181">
        <v>262.68</v>
      </c>
      <c r="E3072" s="181">
        <v>22.33</v>
      </c>
      <c r="F3072" s="181">
        <v>285.01</v>
      </c>
      <c r="G3072" s="172">
        <v>15</v>
      </c>
    </row>
    <row r="3073" spans="1:7" ht="30">
      <c r="A3073" s="183" t="s">
        <v>2277</v>
      </c>
      <c r="B3073" s="182" t="s">
        <v>2276</v>
      </c>
      <c r="C3073" s="179" t="s">
        <v>108</v>
      </c>
      <c r="D3073" s="181">
        <v>371.77</v>
      </c>
      <c r="E3073" s="181">
        <v>27.92</v>
      </c>
      <c r="F3073" s="181">
        <v>399.69</v>
      </c>
      <c r="G3073" s="172">
        <v>15</v>
      </c>
    </row>
    <row r="3074" spans="1:7" ht="30">
      <c r="A3074" s="183" t="s">
        <v>2275</v>
      </c>
      <c r="B3074" s="182" t="s">
        <v>2274</v>
      </c>
      <c r="C3074" s="179" t="s">
        <v>108</v>
      </c>
      <c r="D3074" s="181">
        <v>296.06</v>
      </c>
      <c r="E3074" s="181">
        <v>22.33</v>
      </c>
      <c r="F3074" s="181">
        <v>318.39</v>
      </c>
      <c r="G3074" s="172">
        <v>15</v>
      </c>
    </row>
    <row r="3075" spans="1:7" ht="30">
      <c r="A3075" s="183" t="s">
        <v>2273</v>
      </c>
      <c r="B3075" s="182" t="s">
        <v>2272</v>
      </c>
      <c r="C3075" s="179" t="s">
        <v>108</v>
      </c>
      <c r="D3075" s="181">
        <v>149.16</v>
      </c>
      <c r="E3075" s="181">
        <v>16.75</v>
      </c>
      <c r="F3075" s="181">
        <v>165.91</v>
      </c>
      <c r="G3075" s="172">
        <v>15</v>
      </c>
    </row>
    <row r="3076" spans="1:7" ht="30">
      <c r="A3076" s="183" t="s">
        <v>2271</v>
      </c>
      <c r="B3076" s="182" t="s">
        <v>2270</v>
      </c>
      <c r="C3076" s="179" t="s">
        <v>108</v>
      </c>
      <c r="D3076" s="181">
        <v>186.71</v>
      </c>
      <c r="E3076" s="181">
        <v>22.33</v>
      </c>
      <c r="F3076" s="181">
        <v>209.04</v>
      </c>
      <c r="G3076" s="172">
        <v>15</v>
      </c>
    </row>
    <row r="3077" spans="1:7" ht="30">
      <c r="A3077" s="183" t="s">
        <v>2269</v>
      </c>
      <c r="B3077" s="182" t="s">
        <v>2268</v>
      </c>
      <c r="C3077" s="179" t="s">
        <v>108</v>
      </c>
      <c r="D3077" s="181">
        <v>218.7</v>
      </c>
      <c r="E3077" s="181">
        <v>22.33</v>
      </c>
      <c r="F3077" s="181">
        <v>241.03</v>
      </c>
      <c r="G3077" s="172">
        <v>15</v>
      </c>
    </row>
    <row r="3078" spans="1:7" ht="30">
      <c r="A3078" s="183" t="s">
        <v>2267</v>
      </c>
      <c r="B3078" s="182" t="s">
        <v>2266</v>
      </c>
      <c r="C3078" s="179" t="s">
        <v>108</v>
      </c>
      <c r="D3078" s="181">
        <v>232.18</v>
      </c>
      <c r="E3078" s="181">
        <v>22.33</v>
      </c>
      <c r="F3078" s="181">
        <v>254.51</v>
      </c>
      <c r="G3078" s="172">
        <v>15</v>
      </c>
    </row>
    <row r="3079" spans="1:7" ht="30">
      <c r="A3079" s="183" t="s">
        <v>2265</v>
      </c>
      <c r="B3079" s="182" t="s">
        <v>2264</v>
      </c>
      <c r="C3079" s="179" t="s">
        <v>108</v>
      </c>
      <c r="D3079" s="181">
        <v>237.38</v>
      </c>
      <c r="E3079" s="181">
        <v>22.33</v>
      </c>
      <c r="F3079" s="181">
        <v>259.70999999999998</v>
      </c>
      <c r="G3079" s="172">
        <v>15</v>
      </c>
    </row>
    <row r="3080" spans="1:7" ht="30">
      <c r="A3080" s="183" t="s">
        <v>2263</v>
      </c>
      <c r="B3080" s="182" t="s">
        <v>2262</v>
      </c>
      <c r="C3080" s="179" t="s">
        <v>108</v>
      </c>
      <c r="D3080" s="181">
        <v>294.27999999999997</v>
      </c>
      <c r="E3080" s="181">
        <v>22.33</v>
      </c>
      <c r="F3080" s="181">
        <v>316.61</v>
      </c>
      <c r="G3080" s="172">
        <v>15</v>
      </c>
    </row>
    <row r="3081" spans="1:7" ht="30">
      <c r="A3081" s="183" t="s">
        <v>2261</v>
      </c>
      <c r="B3081" s="182" t="s">
        <v>2260</v>
      </c>
      <c r="C3081" s="179" t="s">
        <v>108</v>
      </c>
      <c r="D3081" s="181">
        <v>57.27</v>
      </c>
      <c r="E3081" s="181">
        <v>22.33</v>
      </c>
      <c r="F3081" s="181">
        <v>79.599999999999994</v>
      </c>
      <c r="G3081" s="172">
        <v>15</v>
      </c>
    </row>
    <row r="3082" spans="1:7" ht="30">
      <c r="A3082" s="183" t="s">
        <v>2259</v>
      </c>
      <c r="B3082" s="182" t="s">
        <v>2258</v>
      </c>
      <c r="C3082" s="179" t="s">
        <v>108</v>
      </c>
      <c r="D3082" s="181">
        <v>65.66</v>
      </c>
      <c r="E3082" s="181">
        <v>22.33</v>
      </c>
      <c r="F3082" s="181">
        <v>87.99</v>
      </c>
      <c r="G3082" s="172">
        <v>15</v>
      </c>
    </row>
    <row r="3083" spans="1:7" ht="30">
      <c r="A3083" s="183" t="s">
        <v>2257</v>
      </c>
      <c r="B3083" s="182" t="s">
        <v>2256</v>
      </c>
      <c r="C3083" s="179" t="s">
        <v>108</v>
      </c>
      <c r="D3083" s="181">
        <v>164.33</v>
      </c>
      <c r="E3083" s="181">
        <v>27.92</v>
      </c>
      <c r="F3083" s="181">
        <v>192.25</v>
      </c>
      <c r="G3083" s="172">
        <v>15</v>
      </c>
    </row>
    <row r="3084" spans="1:7">
      <c r="A3084" s="183" t="s">
        <v>2255</v>
      </c>
      <c r="B3084" s="182" t="s">
        <v>2254</v>
      </c>
      <c r="C3084" s="179"/>
      <c r="D3084" s="181"/>
      <c r="E3084" s="181"/>
      <c r="F3084" s="181"/>
    </row>
    <row r="3085" spans="1:7">
      <c r="A3085" s="183" t="s">
        <v>2253</v>
      </c>
      <c r="B3085" s="182" t="s">
        <v>2252</v>
      </c>
      <c r="C3085" s="179" t="s">
        <v>118</v>
      </c>
      <c r="D3085" s="181">
        <v>80.150000000000006</v>
      </c>
      <c r="E3085" s="181">
        <v>18.420000000000002</v>
      </c>
      <c r="F3085" s="181">
        <v>98.57</v>
      </c>
      <c r="G3085" s="172">
        <v>15</v>
      </c>
    </row>
    <row r="3086" spans="1:7">
      <c r="A3086" s="183" t="s">
        <v>2251</v>
      </c>
      <c r="B3086" s="182" t="s">
        <v>2250</v>
      </c>
      <c r="C3086" s="179" t="s">
        <v>118</v>
      </c>
      <c r="D3086" s="181">
        <v>119.52</v>
      </c>
      <c r="E3086" s="181">
        <v>20.100000000000001</v>
      </c>
      <c r="F3086" s="181">
        <v>139.62</v>
      </c>
      <c r="G3086" s="172">
        <v>15</v>
      </c>
    </row>
    <row r="3087" spans="1:7">
      <c r="A3087" s="183" t="s">
        <v>2249</v>
      </c>
      <c r="B3087" s="182" t="s">
        <v>2248</v>
      </c>
      <c r="C3087" s="179" t="s">
        <v>118</v>
      </c>
      <c r="D3087" s="181">
        <v>147.13</v>
      </c>
      <c r="E3087" s="181">
        <v>25.12</v>
      </c>
      <c r="F3087" s="181">
        <v>172.25</v>
      </c>
      <c r="G3087" s="172">
        <v>15</v>
      </c>
    </row>
    <row r="3088" spans="1:7">
      <c r="A3088" s="183" t="s">
        <v>2247</v>
      </c>
      <c r="B3088" s="182" t="s">
        <v>2246</v>
      </c>
      <c r="C3088" s="179" t="s">
        <v>118</v>
      </c>
      <c r="D3088" s="181">
        <v>245.61</v>
      </c>
      <c r="E3088" s="181">
        <v>28.47</v>
      </c>
      <c r="F3088" s="181">
        <v>274.08</v>
      </c>
      <c r="G3088" s="172">
        <v>15</v>
      </c>
    </row>
    <row r="3089" spans="1:7">
      <c r="A3089" s="183" t="s">
        <v>2245</v>
      </c>
      <c r="B3089" s="182" t="s">
        <v>2244</v>
      </c>
      <c r="C3089" s="179" t="s">
        <v>118</v>
      </c>
      <c r="D3089" s="181">
        <v>280.41000000000003</v>
      </c>
      <c r="E3089" s="181">
        <v>28.47</v>
      </c>
      <c r="F3089" s="181">
        <v>308.88</v>
      </c>
      <c r="G3089" s="172">
        <v>15</v>
      </c>
    </row>
    <row r="3090" spans="1:7">
      <c r="A3090" s="183" t="s">
        <v>2243</v>
      </c>
      <c r="B3090" s="182" t="s">
        <v>2242</v>
      </c>
      <c r="C3090" s="179" t="s">
        <v>118</v>
      </c>
      <c r="D3090" s="181">
        <v>380.23</v>
      </c>
      <c r="E3090" s="181">
        <v>38.520000000000003</v>
      </c>
      <c r="F3090" s="181">
        <v>418.75</v>
      </c>
      <c r="G3090" s="172">
        <v>15</v>
      </c>
    </row>
    <row r="3091" spans="1:7">
      <c r="A3091" s="183" t="s">
        <v>2241</v>
      </c>
      <c r="B3091" s="182" t="s">
        <v>2240</v>
      </c>
      <c r="C3091" s="179" t="s">
        <v>118</v>
      </c>
      <c r="D3091" s="181">
        <v>501.89</v>
      </c>
      <c r="E3091" s="181">
        <v>45.23</v>
      </c>
      <c r="F3091" s="181">
        <v>547.12</v>
      </c>
      <c r="G3091" s="172">
        <v>15</v>
      </c>
    </row>
    <row r="3092" spans="1:7">
      <c r="A3092" s="183" t="s">
        <v>2239</v>
      </c>
      <c r="B3092" s="182" t="s">
        <v>2238</v>
      </c>
      <c r="C3092" s="179" t="s">
        <v>118</v>
      </c>
      <c r="D3092" s="181">
        <v>666.08</v>
      </c>
      <c r="E3092" s="181">
        <v>48.57</v>
      </c>
      <c r="F3092" s="181">
        <v>714.65</v>
      </c>
      <c r="G3092" s="172">
        <v>15</v>
      </c>
    </row>
    <row r="3093" spans="1:7">
      <c r="A3093" s="183" t="s">
        <v>2237</v>
      </c>
      <c r="B3093" s="182" t="s">
        <v>2236</v>
      </c>
      <c r="C3093" s="179" t="s">
        <v>118</v>
      </c>
      <c r="D3093" s="181">
        <v>842.07</v>
      </c>
      <c r="E3093" s="181">
        <v>55.27</v>
      </c>
      <c r="F3093" s="181">
        <v>897.34</v>
      </c>
      <c r="G3093" s="172">
        <v>15</v>
      </c>
    </row>
    <row r="3094" spans="1:7">
      <c r="A3094" s="183" t="s">
        <v>2235</v>
      </c>
      <c r="B3094" s="182" t="s">
        <v>2234</v>
      </c>
      <c r="C3094" s="179" t="s">
        <v>118</v>
      </c>
      <c r="D3094" s="181">
        <v>85.56</v>
      </c>
      <c r="E3094" s="181">
        <v>20.100000000000001</v>
      </c>
      <c r="F3094" s="181">
        <v>105.66</v>
      </c>
      <c r="G3094" s="172">
        <v>15</v>
      </c>
    </row>
    <row r="3095" spans="1:7">
      <c r="A3095" s="183" t="s">
        <v>2233</v>
      </c>
      <c r="B3095" s="182" t="s">
        <v>2232</v>
      </c>
      <c r="C3095" s="179" t="s">
        <v>118</v>
      </c>
      <c r="D3095" s="181">
        <v>101.72</v>
      </c>
      <c r="E3095" s="181">
        <v>25.12</v>
      </c>
      <c r="F3095" s="181">
        <v>126.84</v>
      </c>
      <c r="G3095" s="172">
        <v>15</v>
      </c>
    </row>
    <row r="3096" spans="1:7">
      <c r="A3096" s="183" t="s">
        <v>2231</v>
      </c>
      <c r="B3096" s="182" t="s">
        <v>2230</v>
      </c>
      <c r="C3096" s="179" t="s">
        <v>118</v>
      </c>
      <c r="D3096" s="181">
        <v>189.91</v>
      </c>
      <c r="E3096" s="181">
        <v>28.47</v>
      </c>
      <c r="F3096" s="181">
        <v>218.38</v>
      </c>
      <c r="G3096" s="172">
        <v>15</v>
      </c>
    </row>
    <row r="3097" spans="1:7">
      <c r="A3097" s="183" t="s">
        <v>2229</v>
      </c>
      <c r="B3097" s="182" t="s">
        <v>2228</v>
      </c>
      <c r="C3097" s="179" t="s">
        <v>118</v>
      </c>
      <c r="D3097" s="181">
        <v>244.22</v>
      </c>
      <c r="E3097" s="181">
        <v>28.47</v>
      </c>
      <c r="F3097" s="181">
        <v>272.69</v>
      </c>
      <c r="G3097" s="172">
        <v>15</v>
      </c>
    </row>
    <row r="3098" spans="1:7">
      <c r="A3098" s="183" t="s">
        <v>2227</v>
      </c>
      <c r="B3098" s="182" t="s">
        <v>2226</v>
      </c>
      <c r="C3098" s="179" t="s">
        <v>118</v>
      </c>
      <c r="D3098" s="181">
        <v>261.52</v>
      </c>
      <c r="E3098" s="181">
        <v>38.520000000000003</v>
      </c>
      <c r="F3098" s="181">
        <v>300.04000000000002</v>
      </c>
      <c r="G3098" s="172">
        <v>15</v>
      </c>
    </row>
    <row r="3099" spans="1:7">
      <c r="A3099" s="183" t="s">
        <v>2225</v>
      </c>
      <c r="B3099" s="182" t="s">
        <v>2224</v>
      </c>
      <c r="C3099" s="179" t="s">
        <v>118</v>
      </c>
      <c r="D3099" s="181">
        <v>426.81</v>
      </c>
      <c r="E3099" s="181">
        <v>45.23</v>
      </c>
      <c r="F3099" s="181">
        <v>472.04</v>
      </c>
      <c r="G3099" s="172">
        <v>15</v>
      </c>
    </row>
    <row r="3100" spans="1:7">
      <c r="A3100" s="183" t="s">
        <v>2223</v>
      </c>
      <c r="B3100" s="182" t="s">
        <v>2222</v>
      </c>
      <c r="C3100" s="179"/>
      <c r="D3100" s="181"/>
      <c r="E3100" s="181"/>
      <c r="F3100" s="181"/>
    </row>
    <row r="3101" spans="1:7">
      <c r="A3101" s="183" t="s">
        <v>2221</v>
      </c>
      <c r="B3101" s="182" t="s">
        <v>2220</v>
      </c>
      <c r="C3101" s="179" t="s">
        <v>118</v>
      </c>
      <c r="D3101" s="181">
        <v>73.650000000000006</v>
      </c>
      <c r="E3101" s="181">
        <v>36.92</v>
      </c>
      <c r="F3101" s="181">
        <v>110.57</v>
      </c>
      <c r="G3101" s="172">
        <v>15</v>
      </c>
    </row>
    <row r="3102" spans="1:7">
      <c r="A3102" s="183" t="s">
        <v>2219</v>
      </c>
      <c r="B3102" s="182" t="s">
        <v>2218</v>
      </c>
      <c r="C3102" s="179" t="s">
        <v>118</v>
      </c>
      <c r="D3102" s="181">
        <v>93.48</v>
      </c>
      <c r="E3102" s="181">
        <v>42.85</v>
      </c>
      <c r="F3102" s="181">
        <v>136.33000000000001</v>
      </c>
      <c r="G3102" s="172">
        <v>15</v>
      </c>
    </row>
    <row r="3103" spans="1:7">
      <c r="A3103" s="183" t="s">
        <v>2217</v>
      </c>
      <c r="B3103" s="182" t="s">
        <v>2216</v>
      </c>
      <c r="C3103" s="179" t="s">
        <v>118</v>
      </c>
      <c r="D3103" s="181">
        <v>76.47</v>
      </c>
      <c r="E3103" s="181">
        <v>36.92</v>
      </c>
      <c r="F3103" s="181">
        <v>113.39</v>
      </c>
      <c r="G3103" s="172">
        <v>15</v>
      </c>
    </row>
    <row r="3104" spans="1:7">
      <c r="A3104" s="183" t="s">
        <v>2215</v>
      </c>
      <c r="B3104" s="182" t="s">
        <v>2214</v>
      </c>
      <c r="C3104" s="179" t="s">
        <v>118</v>
      </c>
      <c r="D3104" s="181">
        <v>94.28</v>
      </c>
      <c r="E3104" s="181">
        <v>42.85</v>
      </c>
      <c r="F3104" s="181">
        <v>137.13</v>
      </c>
      <c r="G3104" s="172">
        <v>15</v>
      </c>
    </row>
    <row r="3105" spans="1:7">
      <c r="A3105" s="183" t="s">
        <v>2213</v>
      </c>
      <c r="B3105" s="182" t="s">
        <v>2212</v>
      </c>
      <c r="C3105" s="179" t="s">
        <v>118</v>
      </c>
      <c r="D3105" s="181">
        <v>130.87</v>
      </c>
      <c r="E3105" s="181">
        <v>52.92</v>
      </c>
      <c r="F3105" s="181">
        <v>183.79</v>
      </c>
      <c r="G3105" s="172">
        <v>15</v>
      </c>
    </row>
    <row r="3106" spans="1:7">
      <c r="A3106" s="183" t="s">
        <v>2211</v>
      </c>
      <c r="B3106" s="182" t="s">
        <v>2210</v>
      </c>
      <c r="C3106" s="179" t="s">
        <v>118</v>
      </c>
      <c r="D3106" s="181">
        <v>264.87</v>
      </c>
      <c r="E3106" s="181">
        <v>60.23</v>
      </c>
      <c r="F3106" s="181">
        <v>325.10000000000002</v>
      </c>
      <c r="G3106" s="172">
        <v>15</v>
      </c>
    </row>
    <row r="3107" spans="1:7">
      <c r="A3107" s="183" t="s">
        <v>2209</v>
      </c>
      <c r="B3107" s="182" t="s">
        <v>2208</v>
      </c>
      <c r="C3107" s="179" t="s">
        <v>118</v>
      </c>
      <c r="D3107" s="181">
        <v>402.2</v>
      </c>
      <c r="E3107" s="181">
        <v>77.599999999999994</v>
      </c>
      <c r="F3107" s="181">
        <v>479.8</v>
      </c>
      <c r="G3107" s="172">
        <v>15</v>
      </c>
    </row>
    <row r="3108" spans="1:7">
      <c r="A3108" s="183" t="s">
        <v>2207</v>
      </c>
      <c r="B3108" s="182" t="s">
        <v>2206</v>
      </c>
      <c r="C3108" s="179" t="s">
        <v>118</v>
      </c>
      <c r="D3108" s="181">
        <v>550.64</v>
      </c>
      <c r="E3108" s="181">
        <v>97.75</v>
      </c>
      <c r="F3108" s="181">
        <v>648.39</v>
      </c>
      <c r="G3108" s="172">
        <v>15</v>
      </c>
    </row>
    <row r="3109" spans="1:7">
      <c r="A3109" s="183" t="s">
        <v>2205</v>
      </c>
      <c r="B3109" s="182" t="s">
        <v>2204</v>
      </c>
      <c r="C3109" s="179" t="s">
        <v>118</v>
      </c>
      <c r="D3109" s="181">
        <v>829.92</v>
      </c>
      <c r="E3109" s="181">
        <v>146.12</v>
      </c>
      <c r="F3109" s="181">
        <v>976.04</v>
      </c>
      <c r="G3109" s="172">
        <v>15</v>
      </c>
    </row>
    <row r="3110" spans="1:7">
      <c r="A3110" s="183" t="s">
        <v>2203</v>
      </c>
      <c r="B3110" s="182" t="s">
        <v>2202</v>
      </c>
      <c r="C3110" s="179" t="s">
        <v>118</v>
      </c>
      <c r="D3110" s="181">
        <v>199.66</v>
      </c>
      <c r="E3110" s="181">
        <v>60.23</v>
      </c>
      <c r="F3110" s="181">
        <v>259.89</v>
      </c>
      <c r="G3110" s="172">
        <v>15</v>
      </c>
    </row>
    <row r="3111" spans="1:7">
      <c r="A3111" s="183" t="s">
        <v>2201</v>
      </c>
      <c r="B3111" s="182" t="s">
        <v>2200</v>
      </c>
      <c r="C3111" s="179" t="s">
        <v>118</v>
      </c>
      <c r="D3111" s="181">
        <v>395.22</v>
      </c>
      <c r="E3111" s="181">
        <v>77.599999999999994</v>
      </c>
      <c r="F3111" s="181">
        <v>472.82</v>
      </c>
      <c r="G3111" s="172">
        <v>15</v>
      </c>
    </row>
    <row r="3112" spans="1:7">
      <c r="A3112" s="183" t="s">
        <v>2199</v>
      </c>
      <c r="B3112" s="182" t="s">
        <v>2198</v>
      </c>
      <c r="C3112" s="179" t="s">
        <v>118</v>
      </c>
      <c r="D3112" s="181">
        <v>551.19000000000005</v>
      </c>
      <c r="E3112" s="181">
        <v>97.75</v>
      </c>
      <c r="F3112" s="181">
        <v>648.94000000000005</v>
      </c>
      <c r="G3112" s="172">
        <v>15</v>
      </c>
    </row>
    <row r="3113" spans="1:7">
      <c r="A3113" s="183" t="s">
        <v>2197</v>
      </c>
      <c r="B3113" s="182" t="s">
        <v>2196</v>
      </c>
      <c r="C3113" s="179" t="s">
        <v>118</v>
      </c>
      <c r="D3113" s="181">
        <v>307.11</v>
      </c>
      <c r="E3113" s="181">
        <v>60.23</v>
      </c>
      <c r="F3113" s="181">
        <v>367.34</v>
      </c>
      <c r="G3113" s="172">
        <v>15</v>
      </c>
    </row>
    <row r="3114" spans="1:7">
      <c r="A3114" s="183" t="s">
        <v>2195</v>
      </c>
      <c r="B3114" s="182" t="s">
        <v>2194</v>
      </c>
      <c r="C3114" s="179" t="s">
        <v>118</v>
      </c>
      <c r="D3114" s="181">
        <v>489.48</v>
      </c>
      <c r="E3114" s="181">
        <v>77.599999999999994</v>
      </c>
      <c r="F3114" s="181">
        <v>567.08000000000004</v>
      </c>
      <c r="G3114" s="172">
        <v>15</v>
      </c>
    </row>
    <row r="3115" spans="1:7">
      <c r="A3115" s="183" t="s">
        <v>2193</v>
      </c>
      <c r="B3115" s="182" t="s">
        <v>2192</v>
      </c>
      <c r="C3115" s="179" t="s">
        <v>118</v>
      </c>
      <c r="D3115" s="181">
        <v>714.82</v>
      </c>
      <c r="E3115" s="181">
        <v>97.75</v>
      </c>
      <c r="F3115" s="181">
        <v>812.57</v>
      </c>
      <c r="G3115" s="172">
        <v>15</v>
      </c>
    </row>
    <row r="3116" spans="1:7">
      <c r="A3116" s="183" t="s">
        <v>2191</v>
      </c>
      <c r="B3116" s="182" t="s">
        <v>2190</v>
      </c>
      <c r="C3116" s="179" t="s">
        <v>118</v>
      </c>
      <c r="D3116" s="181">
        <v>36.42</v>
      </c>
      <c r="E3116" s="181">
        <v>35.770000000000003</v>
      </c>
      <c r="F3116" s="181">
        <v>72.19</v>
      </c>
      <c r="G3116" s="172">
        <v>15</v>
      </c>
    </row>
    <row r="3117" spans="1:7">
      <c r="A3117" s="183" t="s">
        <v>2189</v>
      </c>
      <c r="B3117" s="182" t="s">
        <v>2188</v>
      </c>
      <c r="C3117" s="179" t="s">
        <v>118</v>
      </c>
      <c r="D3117" s="181">
        <v>49.37</v>
      </c>
      <c r="E3117" s="181">
        <v>45.58</v>
      </c>
      <c r="F3117" s="181">
        <v>94.95</v>
      </c>
      <c r="G3117" s="172">
        <v>15</v>
      </c>
    </row>
    <row r="3118" spans="1:7">
      <c r="A3118" s="183" t="s">
        <v>2187</v>
      </c>
      <c r="B3118" s="182" t="s">
        <v>2186</v>
      </c>
      <c r="C3118" s="179" t="s">
        <v>118</v>
      </c>
      <c r="D3118" s="181">
        <v>87.7</v>
      </c>
      <c r="E3118" s="181">
        <v>77.03</v>
      </c>
      <c r="F3118" s="181">
        <v>164.73</v>
      </c>
      <c r="G3118" s="172">
        <v>15</v>
      </c>
    </row>
    <row r="3119" spans="1:7">
      <c r="A3119" s="183" t="s">
        <v>2185</v>
      </c>
      <c r="B3119" s="182" t="s">
        <v>2184</v>
      </c>
      <c r="C3119" s="179" t="s">
        <v>118</v>
      </c>
      <c r="D3119" s="181">
        <v>1188.01</v>
      </c>
      <c r="E3119" s="181">
        <v>219.18</v>
      </c>
      <c r="F3119" s="181">
        <v>1407.19</v>
      </c>
      <c r="G3119" s="172">
        <v>15</v>
      </c>
    </row>
    <row r="3120" spans="1:7">
      <c r="A3120" s="183" t="s">
        <v>2183</v>
      </c>
      <c r="B3120" s="182" t="s">
        <v>2182</v>
      </c>
      <c r="C3120" s="179" t="s">
        <v>118</v>
      </c>
      <c r="D3120" s="181">
        <v>145.1</v>
      </c>
      <c r="E3120" s="181">
        <v>42.85</v>
      </c>
      <c r="F3120" s="181">
        <v>187.95</v>
      </c>
      <c r="G3120" s="172">
        <v>15</v>
      </c>
    </row>
    <row r="3121" spans="1:7">
      <c r="A3121" s="183" t="s">
        <v>2181</v>
      </c>
      <c r="B3121" s="182" t="s">
        <v>2180</v>
      </c>
      <c r="C3121" s="179" t="s">
        <v>118</v>
      </c>
      <c r="D3121" s="181">
        <v>116.67</v>
      </c>
      <c r="E3121" s="181">
        <v>42.85</v>
      </c>
      <c r="F3121" s="181">
        <v>159.52000000000001</v>
      </c>
      <c r="G3121" s="172">
        <v>15</v>
      </c>
    </row>
    <row r="3122" spans="1:7">
      <c r="A3122" s="183" t="s">
        <v>2179</v>
      </c>
      <c r="B3122" s="182" t="s">
        <v>2178</v>
      </c>
      <c r="C3122" s="179" t="s">
        <v>118</v>
      </c>
      <c r="D3122" s="181">
        <v>154.82</v>
      </c>
      <c r="E3122" s="181">
        <v>42.85</v>
      </c>
      <c r="F3122" s="181">
        <v>197.67</v>
      </c>
      <c r="G3122" s="172">
        <v>15</v>
      </c>
    </row>
    <row r="3123" spans="1:7">
      <c r="A3123" s="183" t="s">
        <v>2177</v>
      </c>
      <c r="B3123" s="182" t="s">
        <v>2176</v>
      </c>
      <c r="C3123" s="179" t="s">
        <v>118</v>
      </c>
      <c r="D3123" s="181">
        <v>258.95</v>
      </c>
      <c r="E3123" s="181">
        <v>67.53</v>
      </c>
      <c r="F3123" s="181">
        <v>326.48</v>
      </c>
      <c r="G3123" s="172">
        <v>15</v>
      </c>
    </row>
    <row r="3124" spans="1:7">
      <c r="A3124" s="183" t="s">
        <v>2175</v>
      </c>
      <c r="B3124" s="182" t="s">
        <v>2174</v>
      </c>
      <c r="C3124" s="179" t="s">
        <v>118</v>
      </c>
      <c r="D3124" s="181">
        <v>157.96</v>
      </c>
      <c r="E3124" s="181">
        <v>52.92</v>
      </c>
      <c r="F3124" s="181">
        <v>210.88</v>
      </c>
      <c r="G3124" s="172">
        <v>15</v>
      </c>
    </row>
    <row r="3125" spans="1:7">
      <c r="A3125" s="183" t="s">
        <v>2173</v>
      </c>
      <c r="B3125" s="182" t="s">
        <v>2172</v>
      </c>
      <c r="C3125" s="179" t="s">
        <v>118</v>
      </c>
      <c r="D3125" s="181">
        <v>470.66</v>
      </c>
      <c r="E3125" s="181">
        <v>87.67</v>
      </c>
      <c r="F3125" s="181">
        <v>558.33000000000004</v>
      </c>
      <c r="G3125" s="172">
        <v>15</v>
      </c>
    </row>
    <row r="3126" spans="1:7">
      <c r="A3126" s="183" t="s">
        <v>2171</v>
      </c>
      <c r="B3126" s="182" t="s">
        <v>2170</v>
      </c>
      <c r="C3126" s="179" t="s">
        <v>118</v>
      </c>
      <c r="D3126" s="181">
        <v>116.16</v>
      </c>
      <c r="E3126" s="181">
        <v>36.92</v>
      </c>
      <c r="F3126" s="181">
        <v>153.08000000000001</v>
      </c>
      <c r="G3126" s="172">
        <v>15</v>
      </c>
    </row>
    <row r="3127" spans="1:7">
      <c r="A3127" s="183" t="s">
        <v>2169</v>
      </c>
      <c r="B3127" s="182" t="s">
        <v>2168</v>
      </c>
      <c r="C3127" s="179" t="s">
        <v>118</v>
      </c>
      <c r="D3127" s="181">
        <v>104.97</v>
      </c>
      <c r="E3127" s="181">
        <v>36.92</v>
      </c>
      <c r="F3127" s="181">
        <v>141.88999999999999</v>
      </c>
      <c r="G3127" s="172">
        <v>15</v>
      </c>
    </row>
    <row r="3128" spans="1:7">
      <c r="A3128" s="183" t="s">
        <v>2167</v>
      </c>
      <c r="B3128" s="182" t="s">
        <v>2166</v>
      </c>
      <c r="C3128" s="179" t="s">
        <v>118</v>
      </c>
      <c r="D3128" s="181">
        <v>25.28</v>
      </c>
      <c r="E3128" s="181">
        <v>13.02</v>
      </c>
      <c r="F3128" s="181">
        <v>38.299999999999997</v>
      </c>
      <c r="G3128" s="172">
        <v>15</v>
      </c>
    </row>
    <row r="3129" spans="1:7">
      <c r="A3129" s="183" t="s">
        <v>2165</v>
      </c>
      <c r="B3129" s="182" t="s">
        <v>2164</v>
      </c>
      <c r="C3129" s="179"/>
      <c r="D3129" s="181"/>
      <c r="E3129" s="181"/>
      <c r="F3129" s="181"/>
    </row>
    <row r="3130" spans="1:7" ht="30">
      <c r="A3130" s="183" t="s">
        <v>2163</v>
      </c>
      <c r="B3130" s="182" t="s">
        <v>2162</v>
      </c>
      <c r="C3130" s="179" t="s">
        <v>118</v>
      </c>
      <c r="D3130" s="181">
        <v>7.81</v>
      </c>
      <c r="E3130" s="181">
        <v>1.87</v>
      </c>
      <c r="F3130" s="181">
        <v>9.68</v>
      </c>
      <c r="G3130" s="172">
        <v>15</v>
      </c>
    </row>
    <row r="3131" spans="1:7" ht="30">
      <c r="A3131" s="183" t="s">
        <v>2161</v>
      </c>
      <c r="B3131" s="182" t="s">
        <v>2160</v>
      </c>
      <c r="C3131" s="179" t="s">
        <v>118</v>
      </c>
      <c r="D3131" s="181">
        <v>8.86</v>
      </c>
      <c r="E3131" s="181">
        <v>1.87</v>
      </c>
      <c r="F3131" s="181">
        <v>10.73</v>
      </c>
      <c r="G3131" s="172">
        <v>15</v>
      </c>
    </row>
    <row r="3132" spans="1:7" ht="30">
      <c r="A3132" s="183" t="s">
        <v>2159</v>
      </c>
      <c r="B3132" s="182" t="s">
        <v>2158</v>
      </c>
      <c r="C3132" s="179" t="s">
        <v>118</v>
      </c>
      <c r="D3132" s="181">
        <v>12.25</v>
      </c>
      <c r="E3132" s="181">
        <v>1.87</v>
      </c>
      <c r="F3132" s="181">
        <v>14.12</v>
      </c>
      <c r="G3132" s="172">
        <v>15</v>
      </c>
    </row>
    <row r="3133" spans="1:7" ht="30">
      <c r="A3133" s="183" t="s">
        <v>2157</v>
      </c>
      <c r="B3133" s="182" t="s">
        <v>2156</v>
      </c>
      <c r="C3133" s="179" t="s">
        <v>118</v>
      </c>
      <c r="D3133" s="181">
        <v>23.95</v>
      </c>
      <c r="E3133" s="181">
        <v>1.87</v>
      </c>
      <c r="F3133" s="181">
        <v>25.82</v>
      </c>
      <c r="G3133" s="172">
        <v>15</v>
      </c>
    </row>
    <row r="3134" spans="1:7" ht="30">
      <c r="A3134" s="183" t="s">
        <v>2155</v>
      </c>
      <c r="B3134" s="182" t="s">
        <v>2154</v>
      </c>
      <c r="C3134" s="179" t="s">
        <v>118</v>
      </c>
      <c r="D3134" s="181">
        <v>35.85</v>
      </c>
      <c r="E3134" s="181">
        <v>1.87</v>
      </c>
      <c r="F3134" s="181">
        <v>37.72</v>
      </c>
      <c r="G3134" s="172">
        <v>15</v>
      </c>
    </row>
    <row r="3135" spans="1:7" ht="30">
      <c r="A3135" s="183" t="s">
        <v>2153</v>
      </c>
      <c r="B3135" s="182" t="s">
        <v>2152</v>
      </c>
      <c r="C3135" s="179" t="s">
        <v>118</v>
      </c>
      <c r="D3135" s="181">
        <v>82.98</v>
      </c>
      <c r="E3135" s="181">
        <v>2.8</v>
      </c>
      <c r="F3135" s="181">
        <v>85.78</v>
      </c>
      <c r="G3135" s="172">
        <v>15</v>
      </c>
    </row>
    <row r="3136" spans="1:7" ht="30">
      <c r="A3136" s="183" t="s">
        <v>2151</v>
      </c>
      <c r="B3136" s="182" t="s">
        <v>2150</v>
      </c>
      <c r="C3136" s="179" t="s">
        <v>118</v>
      </c>
      <c r="D3136" s="181">
        <v>112.87</v>
      </c>
      <c r="E3136" s="181">
        <v>2.8</v>
      </c>
      <c r="F3136" s="181">
        <v>115.67</v>
      </c>
      <c r="G3136" s="172">
        <v>15</v>
      </c>
    </row>
    <row r="3137" spans="1:7" ht="30">
      <c r="A3137" s="183" t="s">
        <v>2149</v>
      </c>
      <c r="B3137" s="182" t="s">
        <v>2148</v>
      </c>
      <c r="C3137" s="179" t="s">
        <v>118</v>
      </c>
      <c r="D3137" s="181">
        <v>194.3</v>
      </c>
      <c r="E3137" s="181">
        <v>2.8</v>
      </c>
      <c r="F3137" s="181">
        <v>197.1</v>
      </c>
      <c r="G3137" s="172">
        <v>15</v>
      </c>
    </row>
    <row r="3138" spans="1:7" ht="30">
      <c r="A3138" s="183" t="s">
        <v>2147</v>
      </c>
      <c r="B3138" s="182" t="s">
        <v>2146</v>
      </c>
      <c r="C3138" s="179" t="s">
        <v>118</v>
      </c>
      <c r="D3138" s="181">
        <v>325.39</v>
      </c>
      <c r="E3138" s="181">
        <v>2.8</v>
      </c>
      <c r="F3138" s="181">
        <v>328.19</v>
      </c>
      <c r="G3138" s="172">
        <v>15</v>
      </c>
    </row>
    <row r="3139" spans="1:7" ht="30">
      <c r="A3139" s="183" t="s">
        <v>2145</v>
      </c>
      <c r="B3139" s="182" t="s">
        <v>2144</v>
      </c>
      <c r="C3139" s="179" t="s">
        <v>118</v>
      </c>
      <c r="D3139" s="181">
        <v>426.64</v>
      </c>
      <c r="E3139" s="181">
        <v>2.8</v>
      </c>
      <c r="F3139" s="181">
        <v>429.44</v>
      </c>
      <c r="G3139" s="172">
        <v>15</v>
      </c>
    </row>
    <row r="3140" spans="1:7" ht="30">
      <c r="A3140" s="183" t="s">
        <v>2143</v>
      </c>
      <c r="B3140" s="182" t="s">
        <v>2142</v>
      </c>
      <c r="C3140" s="179" t="s">
        <v>118</v>
      </c>
      <c r="D3140" s="181">
        <v>688.07</v>
      </c>
      <c r="E3140" s="181">
        <v>2.8</v>
      </c>
      <c r="F3140" s="181">
        <v>690.87</v>
      </c>
      <c r="G3140" s="172">
        <v>15</v>
      </c>
    </row>
    <row r="3141" spans="1:7" ht="30">
      <c r="A3141" s="183" t="s">
        <v>2141</v>
      </c>
      <c r="B3141" s="182" t="s">
        <v>2140</v>
      </c>
      <c r="C3141" s="179" t="s">
        <v>118</v>
      </c>
      <c r="D3141" s="181">
        <v>983.34</v>
      </c>
      <c r="E3141" s="181">
        <v>2.8</v>
      </c>
      <c r="F3141" s="181">
        <v>986.14</v>
      </c>
      <c r="G3141" s="172">
        <v>15</v>
      </c>
    </row>
    <row r="3142" spans="1:7" ht="30">
      <c r="A3142" s="183" t="s">
        <v>2139</v>
      </c>
      <c r="B3142" s="182" t="s">
        <v>2138</v>
      </c>
      <c r="C3142" s="179" t="s">
        <v>118</v>
      </c>
      <c r="D3142" s="181">
        <v>1359.49</v>
      </c>
      <c r="E3142" s="181">
        <v>2.8</v>
      </c>
      <c r="F3142" s="181">
        <v>1362.29</v>
      </c>
      <c r="G3142" s="172">
        <v>15</v>
      </c>
    </row>
    <row r="3143" spans="1:7">
      <c r="A3143" s="183" t="s">
        <v>2137</v>
      </c>
      <c r="B3143" s="182" t="s">
        <v>2136</v>
      </c>
      <c r="C3143" s="179"/>
      <c r="D3143" s="181"/>
      <c r="E3143" s="181"/>
      <c r="F3143" s="181"/>
    </row>
    <row r="3144" spans="1:7" ht="30">
      <c r="A3144" s="183" t="s">
        <v>2135</v>
      </c>
      <c r="B3144" s="182" t="s">
        <v>2134</v>
      </c>
      <c r="C3144" s="179" t="s">
        <v>118</v>
      </c>
      <c r="D3144" s="181">
        <v>593.66999999999996</v>
      </c>
      <c r="E3144" s="181">
        <v>39.270000000000003</v>
      </c>
      <c r="F3144" s="181">
        <v>632.94000000000005</v>
      </c>
      <c r="G3144" s="172">
        <v>15</v>
      </c>
    </row>
    <row r="3145" spans="1:7" ht="30">
      <c r="A3145" s="183" t="s">
        <v>2133</v>
      </c>
      <c r="B3145" s="182" t="s">
        <v>2132</v>
      </c>
      <c r="C3145" s="179" t="s">
        <v>118</v>
      </c>
      <c r="D3145" s="181">
        <v>689.17</v>
      </c>
      <c r="E3145" s="181">
        <v>39.270000000000003</v>
      </c>
      <c r="F3145" s="181">
        <v>728.44</v>
      </c>
      <c r="G3145" s="172">
        <v>15</v>
      </c>
    </row>
    <row r="3146" spans="1:7" ht="30">
      <c r="A3146" s="183" t="s">
        <v>2131</v>
      </c>
      <c r="B3146" s="182" t="s">
        <v>2130</v>
      </c>
      <c r="C3146" s="179" t="s">
        <v>118</v>
      </c>
      <c r="D3146" s="181">
        <v>880.53</v>
      </c>
      <c r="E3146" s="181">
        <v>39.270000000000003</v>
      </c>
      <c r="F3146" s="181">
        <v>919.8</v>
      </c>
      <c r="G3146" s="172">
        <v>15</v>
      </c>
    </row>
    <row r="3147" spans="1:7" ht="30">
      <c r="A3147" s="183" t="s">
        <v>2129</v>
      </c>
      <c r="B3147" s="182" t="s">
        <v>2128</v>
      </c>
      <c r="C3147" s="179" t="s">
        <v>118</v>
      </c>
      <c r="D3147" s="181">
        <v>1309.67</v>
      </c>
      <c r="E3147" s="181">
        <v>39.270000000000003</v>
      </c>
      <c r="F3147" s="181">
        <v>1348.94</v>
      </c>
      <c r="G3147" s="172">
        <v>15</v>
      </c>
    </row>
    <row r="3148" spans="1:7" ht="30">
      <c r="A3148" s="183" t="s">
        <v>2127</v>
      </c>
      <c r="B3148" s="182" t="s">
        <v>2126</v>
      </c>
      <c r="C3148" s="179" t="s">
        <v>118</v>
      </c>
      <c r="D3148" s="181">
        <v>1054.75</v>
      </c>
      <c r="E3148" s="181">
        <v>39.270000000000003</v>
      </c>
      <c r="F3148" s="181">
        <v>1094.02</v>
      </c>
      <c r="G3148" s="172">
        <v>15</v>
      </c>
    </row>
    <row r="3149" spans="1:7" ht="30">
      <c r="A3149" s="183" t="s">
        <v>2125</v>
      </c>
      <c r="B3149" s="182" t="s">
        <v>2124</v>
      </c>
      <c r="C3149" s="179" t="s">
        <v>118</v>
      </c>
      <c r="D3149" s="181">
        <v>530.42999999999995</v>
      </c>
      <c r="E3149" s="181">
        <v>39.270000000000003</v>
      </c>
      <c r="F3149" s="181">
        <v>569.70000000000005</v>
      </c>
      <c r="G3149" s="172">
        <v>15</v>
      </c>
    </row>
    <row r="3150" spans="1:7" ht="30">
      <c r="A3150" s="183" t="s">
        <v>2123</v>
      </c>
      <c r="B3150" s="182" t="s">
        <v>2122</v>
      </c>
      <c r="C3150" s="179" t="s">
        <v>118</v>
      </c>
      <c r="D3150" s="181">
        <v>544.29</v>
      </c>
      <c r="E3150" s="181">
        <v>39.270000000000003</v>
      </c>
      <c r="F3150" s="181">
        <v>583.55999999999995</v>
      </c>
      <c r="G3150" s="172">
        <v>15</v>
      </c>
    </row>
    <row r="3151" spans="1:7" ht="30">
      <c r="A3151" s="183" t="s">
        <v>2121</v>
      </c>
      <c r="B3151" s="182" t="s">
        <v>2120</v>
      </c>
      <c r="C3151" s="179" t="s">
        <v>118</v>
      </c>
      <c r="D3151" s="181">
        <v>638.39</v>
      </c>
      <c r="E3151" s="181">
        <v>39.270000000000003</v>
      </c>
      <c r="F3151" s="181">
        <v>677.66</v>
      </c>
      <c r="G3151" s="172">
        <v>15</v>
      </c>
    </row>
    <row r="3152" spans="1:7" ht="30">
      <c r="A3152" s="183" t="s">
        <v>2119</v>
      </c>
      <c r="B3152" s="182" t="s">
        <v>2118</v>
      </c>
      <c r="C3152" s="179" t="s">
        <v>118</v>
      </c>
      <c r="D3152" s="181">
        <v>774.13</v>
      </c>
      <c r="E3152" s="181">
        <v>39.270000000000003</v>
      </c>
      <c r="F3152" s="181">
        <v>813.4</v>
      </c>
      <c r="G3152" s="172">
        <v>15</v>
      </c>
    </row>
    <row r="3153" spans="1:7" ht="30">
      <c r="A3153" s="183" t="s">
        <v>2117</v>
      </c>
      <c r="B3153" s="182" t="s">
        <v>2116</v>
      </c>
      <c r="C3153" s="179" t="s">
        <v>118</v>
      </c>
      <c r="D3153" s="181">
        <v>968.8</v>
      </c>
      <c r="E3153" s="181">
        <v>39.270000000000003</v>
      </c>
      <c r="F3153" s="181">
        <v>1008.07</v>
      </c>
      <c r="G3153" s="172">
        <v>15</v>
      </c>
    </row>
    <row r="3154" spans="1:7" ht="30">
      <c r="A3154" s="183" t="s">
        <v>2115</v>
      </c>
      <c r="B3154" s="182" t="s">
        <v>2114</v>
      </c>
      <c r="C3154" s="179" t="s">
        <v>118</v>
      </c>
      <c r="D3154" s="181">
        <v>1160.08</v>
      </c>
      <c r="E3154" s="181">
        <v>39.270000000000003</v>
      </c>
      <c r="F3154" s="181">
        <v>1199.3499999999999</v>
      </c>
      <c r="G3154" s="172">
        <v>15</v>
      </c>
    </row>
    <row r="3155" spans="1:7" ht="30">
      <c r="A3155" s="183" t="s">
        <v>2113</v>
      </c>
      <c r="B3155" s="182" t="s">
        <v>2112</v>
      </c>
      <c r="C3155" s="179" t="s">
        <v>118</v>
      </c>
      <c r="D3155" s="181">
        <v>1500.05</v>
      </c>
      <c r="E3155" s="181">
        <v>39.270000000000003</v>
      </c>
      <c r="F3155" s="181">
        <v>1539.32</v>
      </c>
      <c r="G3155" s="172">
        <v>15</v>
      </c>
    </row>
    <row r="3156" spans="1:7">
      <c r="A3156" s="183" t="s">
        <v>2111</v>
      </c>
      <c r="B3156" s="182" t="s">
        <v>2110</v>
      </c>
      <c r="C3156" s="179"/>
      <c r="D3156" s="181"/>
      <c r="E3156" s="181"/>
      <c r="F3156" s="181"/>
    </row>
    <row r="3157" spans="1:7" ht="30">
      <c r="A3157" s="183" t="s">
        <v>2109</v>
      </c>
      <c r="B3157" s="182" t="s">
        <v>2108</v>
      </c>
      <c r="C3157" s="179" t="s">
        <v>118</v>
      </c>
      <c r="D3157" s="181">
        <v>125.1</v>
      </c>
      <c r="E3157" s="181">
        <v>23.57</v>
      </c>
      <c r="F3157" s="181">
        <v>148.66999999999999</v>
      </c>
      <c r="G3157" s="172">
        <v>15</v>
      </c>
    </row>
    <row r="3158" spans="1:7" ht="30">
      <c r="A3158" s="183" t="s">
        <v>2107</v>
      </c>
      <c r="B3158" s="182" t="s">
        <v>2106</v>
      </c>
      <c r="C3158" s="179" t="s">
        <v>118</v>
      </c>
      <c r="D3158" s="181">
        <v>193.35</v>
      </c>
      <c r="E3158" s="181">
        <v>31.42</v>
      </c>
      <c r="F3158" s="181">
        <v>224.77</v>
      </c>
      <c r="G3158" s="172">
        <v>15</v>
      </c>
    </row>
    <row r="3159" spans="1:7" ht="30">
      <c r="A3159" s="183" t="s">
        <v>2105</v>
      </c>
      <c r="B3159" s="182" t="s">
        <v>2104</v>
      </c>
      <c r="C3159" s="179" t="s">
        <v>118</v>
      </c>
      <c r="D3159" s="181">
        <v>221.98</v>
      </c>
      <c r="E3159" s="181">
        <v>31.42</v>
      </c>
      <c r="F3159" s="181">
        <v>253.4</v>
      </c>
      <c r="G3159" s="172">
        <v>15</v>
      </c>
    </row>
    <row r="3160" spans="1:7" ht="30">
      <c r="A3160" s="183" t="s">
        <v>2103</v>
      </c>
      <c r="B3160" s="182" t="s">
        <v>2102</v>
      </c>
      <c r="C3160" s="179"/>
      <c r="D3160" s="181"/>
      <c r="E3160" s="181"/>
      <c r="F3160" s="181"/>
    </row>
    <row r="3161" spans="1:7" ht="30">
      <c r="A3161" s="183" t="s">
        <v>2101</v>
      </c>
      <c r="B3161" s="182" t="s">
        <v>2100</v>
      </c>
      <c r="C3161" s="179" t="s">
        <v>118</v>
      </c>
      <c r="D3161" s="181">
        <v>712.99</v>
      </c>
      <c r="E3161" s="181">
        <v>44.85</v>
      </c>
      <c r="F3161" s="181">
        <v>757.84</v>
      </c>
      <c r="G3161" s="172">
        <v>15</v>
      </c>
    </row>
    <row r="3162" spans="1:7" ht="30">
      <c r="A3162" s="183" t="s">
        <v>2099</v>
      </c>
      <c r="B3162" s="182" t="s">
        <v>2098</v>
      </c>
      <c r="C3162" s="179" t="s">
        <v>118</v>
      </c>
      <c r="D3162" s="181">
        <v>639.48</v>
      </c>
      <c r="E3162" s="181">
        <v>44.85</v>
      </c>
      <c r="F3162" s="181">
        <v>684.33</v>
      </c>
      <c r="G3162" s="172">
        <v>15</v>
      </c>
    </row>
    <row r="3163" spans="1:7" ht="30">
      <c r="A3163" s="183" t="s">
        <v>2097</v>
      </c>
      <c r="B3163" s="182" t="s">
        <v>2096</v>
      </c>
      <c r="C3163" s="179" t="s">
        <v>118</v>
      </c>
      <c r="D3163" s="181">
        <v>687.6</v>
      </c>
      <c r="E3163" s="181">
        <v>44.85</v>
      </c>
      <c r="F3163" s="181">
        <v>732.45</v>
      </c>
      <c r="G3163" s="172">
        <v>15</v>
      </c>
    </row>
    <row r="3164" spans="1:7" ht="30">
      <c r="A3164" s="183" t="s">
        <v>2095</v>
      </c>
      <c r="B3164" s="182" t="s">
        <v>2094</v>
      </c>
      <c r="C3164" s="179" t="s">
        <v>118</v>
      </c>
      <c r="D3164" s="181">
        <v>818.87</v>
      </c>
      <c r="E3164" s="181">
        <v>44.85</v>
      </c>
      <c r="F3164" s="181">
        <v>863.72</v>
      </c>
      <c r="G3164" s="172">
        <v>15</v>
      </c>
    </row>
    <row r="3165" spans="1:7" ht="30">
      <c r="A3165" s="183" t="s">
        <v>2093</v>
      </c>
      <c r="B3165" s="182" t="s">
        <v>2092</v>
      </c>
      <c r="C3165" s="179" t="s">
        <v>118</v>
      </c>
      <c r="D3165" s="181">
        <v>1095.6199999999999</v>
      </c>
      <c r="E3165" s="181">
        <v>48.2</v>
      </c>
      <c r="F3165" s="181">
        <v>1143.82</v>
      </c>
      <c r="G3165" s="172">
        <v>15</v>
      </c>
    </row>
    <row r="3166" spans="1:7" ht="30">
      <c r="A3166" s="183" t="s">
        <v>2091</v>
      </c>
      <c r="B3166" s="182" t="s">
        <v>2090</v>
      </c>
      <c r="C3166" s="179" t="s">
        <v>118</v>
      </c>
      <c r="D3166" s="181">
        <v>1250.51</v>
      </c>
      <c r="E3166" s="181">
        <v>48.2</v>
      </c>
      <c r="F3166" s="181">
        <v>1298.71</v>
      </c>
      <c r="G3166" s="172">
        <v>15</v>
      </c>
    </row>
    <row r="3167" spans="1:7">
      <c r="A3167" s="183" t="s">
        <v>2089</v>
      </c>
      <c r="B3167" s="182" t="s">
        <v>2088</v>
      </c>
      <c r="C3167" s="179" t="s">
        <v>108</v>
      </c>
      <c r="D3167" s="181">
        <v>143.81</v>
      </c>
      <c r="E3167" s="181">
        <v>24.56</v>
      </c>
      <c r="F3167" s="181">
        <v>168.37</v>
      </c>
      <c r="G3167" s="172">
        <v>15</v>
      </c>
    </row>
    <row r="3168" spans="1:7">
      <c r="A3168" s="183" t="s">
        <v>2087</v>
      </c>
      <c r="B3168" s="182" t="s">
        <v>2086</v>
      </c>
      <c r="C3168" s="179" t="s">
        <v>108</v>
      </c>
      <c r="D3168" s="181">
        <v>174.42</v>
      </c>
      <c r="E3168" s="181">
        <v>24.56</v>
      </c>
      <c r="F3168" s="181">
        <v>198.98</v>
      </c>
      <c r="G3168" s="172">
        <v>15</v>
      </c>
    </row>
    <row r="3169" spans="1:7">
      <c r="A3169" s="183" t="s">
        <v>2085</v>
      </c>
      <c r="B3169" s="182" t="s">
        <v>2084</v>
      </c>
      <c r="C3169" s="179" t="s">
        <v>108</v>
      </c>
      <c r="D3169" s="181">
        <v>220.78</v>
      </c>
      <c r="E3169" s="181">
        <v>26.8</v>
      </c>
      <c r="F3169" s="181">
        <v>247.58</v>
      </c>
      <c r="G3169" s="172">
        <v>15</v>
      </c>
    </row>
    <row r="3170" spans="1:7">
      <c r="A3170" s="183" t="s">
        <v>2083</v>
      </c>
      <c r="B3170" s="182" t="s">
        <v>2082</v>
      </c>
      <c r="C3170" s="179" t="s">
        <v>108</v>
      </c>
      <c r="D3170" s="181">
        <v>326.47000000000003</v>
      </c>
      <c r="E3170" s="181">
        <v>29.03</v>
      </c>
      <c r="F3170" s="181">
        <v>355.5</v>
      </c>
      <c r="G3170" s="172">
        <v>15</v>
      </c>
    </row>
    <row r="3171" spans="1:7">
      <c r="A3171" s="183" t="s">
        <v>2081</v>
      </c>
      <c r="B3171" s="182" t="s">
        <v>2080</v>
      </c>
      <c r="C3171" s="179" t="s">
        <v>108</v>
      </c>
      <c r="D3171" s="181">
        <v>407.58</v>
      </c>
      <c r="E3171" s="181">
        <v>31.27</v>
      </c>
      <c r="F3171" s="181">
        <v>438.85</v>
      </c>
      <c r="G3171" s="172">
        <v>15</v>
      </c>
    </row>
    <row r="3172" spans="1:7">
      <c r="A3172" s="183" t="s">
        <v>2079</v>
      </c>
      <c r="B3172" s="182" t="s">
        <v>2078</v>
      </c>
      <c r="C3172" s="179" t="s">
        <v>108</v>
      </c>
      <c r="D3172" s="181">
        <v>586.47</v>
      </c>
      <c r="E3172" s="181">
        <v>33.5</v>
      </c>
      <c r="F3172" s="181">
        <v>619.97</v>
      </c>
      <c r="G3172" s="172">
        <v>15</v>
      </c>
    </row>
    <row r="3173" spans="1:7">
      <c r="A3173" s="183" t="s">
        <v>2077</v>
      </c>
      <c r="B3173" s="182" t="s">
        <v>2076</v>
      </c>
      <c r="C3173" s="179" t="s">
        <v>108</v>
      </c>
      <c r="D3173" s="181">
        <v>753.31</v>
      </c>
      <c r="E3173" s="181">
        <v>35.729999999999997</v>
      </c>
      <c r="F3173" s="181">
        <v>789.04</v>
      </c>
      <c r="G3173" s="172">
        <v>15</v>
      </c>
    </row>
    <row r="3174" spans="1:7" ht="30">
      <c r="A3174" s="183" t="s">
        <v>2075</v>
      </c>
      <c r="B3174" s="182" t="s">
        <v>2074</v>
      </c>
      <c r="C3174" s="179" t="s">
        <v>108</v>
      </c>
      <c r="D3174" s="181">
        <v>294.62</v>
      </c>
      <c r="E3174" s="181">
        <v>31.27</v>
      </c>
      <c r="F3174" s="181">
        <v>325.89</v>
      </c>
      <c r="G3174" s="172">
        <v>15</v>
      </c>
    </row>
    <row r="3175" spans="1:7" ht="30">
      <c r="A3175" s="183" t="s">
        <v>2073</v>
      </c>
      <c r="B3175" s="182" t="s">
        <v>2072</v>
      </c>
      <c r="C3175" s="179" t="s">
        <v>108</v>
      </c>
      <c r="D3175" s="181">
        <v>324.63</v>
      </c>
      <c r="E3175" s="181">
        <v>24.56</v>
      </c>
      <c r="F3175" s="181">
        <v>349.19</v>
      </c>
      <c r="G3175" s="172">
        <v>15</v>
      </c>
    </row>
    <row r="3176" spans="1:7" ht="30">
      <c r="A3176" s="183" t="s">
        <v>2071</v>
      </c>
      <c r="B3176" s="182" t="s">
        <v>2070</v>
      </c>
      <c r="C3176" s="179" t="s">
        <v>108</v>
      </c>
      <c r="D3176" s="181">
        <v>424.8</v>
      </c>
      <c r="E3176" s="181">
        <v>31.27</v>
      </c>
      <c r="F3176" s="181">
        <v>456.07</v>
      </c>
      <c r="G3176" s="172">
        <v>15</v>
      </c>
    </row>
    <row r="3177" spans="1:7" ht="30">
      <c r="A3177" s="183" t="s">
        <v>2069</v>
      </c>
      <c r="B3177" s="182" t="s">
        <v>2068</v>
      </c>
      <c r="C3177" s="179" t="s">
        <v>108</v>
      </c>
      <c r="D3177" s="181">
        <v>752.44</v>
      </c>
      <c r="E3177" s="181">
        <v>35.729999999999997</v>
      </c>
      <c r="F3177" s="181">
        <v>788.17</v>
      </c>
      <c r="G3177" s="172">
        <v>15</v>
      </c>
    </row>
    <row r="3178" spans="1:7" ht="30">
      <c r="A3178" s="183" t="s">
        <v>2067</v>
      </c>
      <c r="B3178" s="182" t="s">
        <v>2066</v>
      </c>
      <c r="C3178" s="179" t="s">
        <v>108</v>
      </c>
      <c r="D3178" s="181">
        <v>573.91</v>
      </c>
      <c r="E3178" s="181">
        <v>26.8</v>
      </c>
      <c r="F3178" s="181">
        <v>600.71</v>
      </c>
      <c r="G3178" s="172">
        <v>15</v>
      </c>
    </row>
    <row r="3179" spans="1:7" ht="30">
      <c r="A3179" s="183" t="s">
        <v>2065</v>
      </c>
      <c r="B3179" s="182" t="s">
        <v>2064</v>
      </c>
      <c r="C3179" s="179" t="s">
        <v>108</v>
      </c>
      <c r="D3179" s="181">
        <v>664.63</v>
      </c>
      <c r="E3179" s="181">
        <v>31.27</v>
      </c>
      <c r="F3179" s="181">
        <v>695.9</v>
      </c>
      <c r="G3179" s="172">
        <v>15</v>
      </c>
    </row>
    <row r="3180" spans="1:7" ht="30">
      <c r="A3180" s="183" t="s">
        <v>2063</v>
      </c>
      <c r="B3180" s="182" t="s">
        <v>2062</v>
      </c>
      <c r="C3180" s="179" t="s">
        <v>108</v>
      </c>
      <c r="D3180" s="181">
        <v>1118.3499999999999</v>
      </c>
      <c r="E3180" s="181">
        <v>35.729999999999997</v>
      </c>
      <c r="F3180" s="181">
        <v>1154.08</v>
      </c>
      <c r="G3180" s="172">
        <v>15</v>
      </c>
    </row>
    <row r="3181" spans="1:7">
      <c r="A3181" s="183" t="s">
        <v>2061</v>
      </c>
      <c r="B3181" s="182" t="s">
        <v>2060</v>
      </c>
      <c r="C3181" s="179" t="s">
        <v>108</v>
      </c>
      <c r="D3181" s="181">
        <v>494.22</v>
      </c>
      <c r="E3181" s="181">
        <v>24.56</v>
      </c>
      <c r="F3181" s="181">
        <v>518.78</v>
      </c>
      <c r="G3181" s="172">
        <v>15</v>
      </c>
    </row>
    <row r="3182" spans="1:7">
      <c r="A3182" s="183" t="s">
        <v>2059</v>
      </c>
      <c r="B3182" s="182" t="s">
        <v>2058</v>
      </c>
      <c r="C3182" s="179" t="s">
        <v>108</v>
      </c>
      <c r="D3182" s="181">
        <v>508.47</v>
      </c>
      <c r="E3182" s="181">
        <v>26.8</v>
      </c>
      <c r="F3182" s="181">
        <v>535.27</v>
      </c>
      <c r="G3182" s="172">
        <v>15</v>
      </c>
    </row>
    <row r="3183" spans="1:7" ht="30">
      <c r="A3183" s="183" t="s">
        <v>2057</v>
      </c>
      <c r="B3183" s="182" t="s">
        <v>2056</v>
      </c>
      <c r="C3183" s="179"/>
      <c r="D3183" s="181"/>
      <c r="E3183" s="181"/>
      <c r="F3183" s="181"/>
    </row>
    <row r="3184" spans="1:7" ht="30">
      <c r="A3184" s="183" t="s">
        <v>2055</v>
      </c>
      <c r="B3184" s="182" t="s">
        <v>2054</v>
      </c>
      <c r="C3184" s="179" t="s">
        <v>108</v>
      </c>
      <c r="D3184" s="181">
        <v>443.12</v>
      </c>
      <c r="E3184" s="181">
        <v>31.27</v>
      </c>
      <c r="F3184" s="181">
        <v>474.39</v>
      </c>
      <c r="G3184" s="172">
        <v>15</v>
      </c>
    </row>
    <row r="3185" spans="1:7" ht="30">
      <c r="A3185" s="183" t="s">
        <v>2053</v>
      </c>
      <c r="B3185" s="182" t="s">
        <v>2052</v>
      </c>
      <c r="C3185" s="179" t="s">
        <v>108</v>
      </c>
      <c r="D3185" s="181">
        <v>651.41</v>
      </c>
      <c r="E3185" s="181">
        <v>35.729999999999997</v>
      </c>
      <c r="F3185" s="181">
        <v>687.14</v>
      </c>
      <c r="G3185" s="172">
        <v>15</v>
      </c>
    </row>
    <row r="3186" spans="1:7" ht="30">
      <c r="A3186" s="183" t="s">
        <v>2051</v>
      </c>
      <c r="B3186" s="182" t="s">
        <v>2050</v>
      </c>
      <c r="C3186" s="179" t="s">
        <v>108</v>
      </c>
      <c r="D3186" s="181">
        <v>965.21</v>
      </c>
      <c r="E3186" s="181">
        <v>40.200000000000003</v>
      </c>
      <c r="F3186" s="181">
        <v>1005.41</v>
      </c>
      <c r="G3186" s="172">
        <v>15</v>
      </c>
    </row>
    <row r="3187" spans="1:7" ht="30">
      <c r="A3187" s="183" t="s">
        <v>2049</v>
      </c>
      <c r="B3187" s="182" t="s">
        <v>2048</v>
      </c>
      <c r="C3187" s="179" t="s">
        <v>108</v>
      </c>
      <c r="D3187" s="181">
        <v>1539.69</v>
      </c>
      <c r="E3187" s="181">
        <v>44.67</v>
      </c>
      <c r="F3187" s="181">
        <v>1584.36</v>
      </c>
      <c r="G3187" s="172">
        <v>15</v>
      </c>
    </row>
    <row r="3188" spans="1:7" ht="30">
      <c r="A3188" s="183" t="s">
        <v>2047</v>
      </c>
      <c r="B3188" s="182" t="s">
        <v>2046</v>
      </c>
      <c r="C3188" s="179" t="s">
        <v>108</v>
      </c>
      <c r="D3188" s="181">
        <v>348.72</v>
      </c>
      <c r="E3188" s="181">
        <v>31.27</v>
      </c>
      <c r="F3188" s="181">
        <v>379.99</v>
      </c>
      <c r="G3188" s="172">
        <v>15</v>
      </c>
    </row>
    <row r="3189" spans="1:7" ht="30">
      <c r="A3189" s="183" t="s">
        <v>2045</v>
      </c>
      <c r="B3189" s="182" t="s">
        <v>2044</v>
      </c>
      <c r="C3189" s="179" t="s">
        <v>108</v>
      </c>
      <c r="D3189" s="181">
        <v>409.33</v>
      </c>
      <c r="E3189" s="181">
        <v>31.27</v>
      </c>
      <c r="F3189" s="181">
        <v>440.6</v>
      </c>
      <c r="G3189" s="172">
        <v>15</v>
      </c>
    </row>
    <row r="3190" spans="1:7" ht="30">
      <c r="A3190" s="183" t="s">
        <v>2043</v>
      </c>
      <c r="B3190" s="182" t="s">
        <v>2042</v>
      </c>
      <c r="C3190" s="179" t="s">
        <v>108</v>
      </c>
      <c r="D3190" s="181">
        <v>765.44</v>
      </c>
      <c r="E3190" s="181">
        <v>35.729999999999997</v>
      </c>
      <c r="F3190" s="181">
        <v>801.17</v>
      </c>
      <c r="G3190" s="172">
        <v>15</v>
      </c>
    </row>
    <row r="3191" spans="1:7" ht="30">
      <c r="A3191" s="183" t="s">
        <v>2041</v>
      </c>
      <c r="B3191" s="182" t="s">
        <v>2040</v>
      </c>
      <c r="C3191" s="179" t="s">
        <v>108</v>
      </c>
      <c r="D3191" s="181">
        <v>876.09</v>
      </c>
      <c r="E3191" s="181">
        <v>40.200000000000003</v>
      </c>
      <c r="F3191" s="181">
        <v>916.29</v>
      </c>
      <c r="G3191" s="172">
        <v>15</v>
      </c>
    </row>
    <row r="3192" spans="1:7" ht="30">
      <c r="A3192" s="183" t="s">
        <v>2039</v>
      </c>
      <c r="B3192" s="182" t="s">
        <v>2038</v>
      </c>
      <c r="C3192" s="179" t="s">
        <v>108</v>
      </c>
      <c r="D3192" s="181">
        <v>1376.65</v>
      </c>
      <c r="E3192" s="181">
        <v>44.67</v>
      </c>
      <c r="F3192" s="181">
        <v>1421.32</v>
      </c>
      <c r="G3192" s="172">
        <v>15</v>
      </c>
    </row>
    <row r="3193" spans="1:7">
      <c r="A3193" s="183" t="s">
        <v>2037</v>
      </c>
      <c r="B3193" s="182" t="s">
        <v>2036</v>
      </c>
      <c r="C3193" s="179"/>
      <c r="D3193" s="181"/>
      <c r="E3193" s="181"/>
      <c r="F3193" s="181"/>
    </row>
    <row r="3194" spans="1:7">
      <c r="A3194" s="183" t="s">
        <v>2035</v>
      </c>
      <c r="B3194" s="182" t="s">
        <v>2034</v>
      </c>
      <c r="C3194" s="179" t="s">
        <v>118</v>
      </c>
      <c r="D3194" s="181">
        <v>1.89</v>
      </c>
      <c r="E3194" s="181">
        <v>77.03</v>
      </c>
      <c r="F3194" s="181">
        <v>78.92</v>
      </c>
      <c r="G3194" s="172">
        <v>15</v>
      </c>
    </row>
    <row r="3195" spans="1:7" ht="30">
      <c r="A3195" s="183" t="s">
        <v>2033</v>
      </c>
      <c r="B3195" s="182" t="s">
        <v>2032</v>
      </c>
      <c r="C3195" s="179" t="s">
        <v>118</v>
      </c>
      <c r="D3195" s="181">
        <v>71.11</v>
      </c>
      <c r="E3195" s="181">
        <v>44.82</v>
      </c>
      <c r="F3195" s="181">
        <v>115.93</v>
      </c>
      <c r="G3195" s="172">
        <v>15</v>
      </c>
    </row>
    <row r="3196" spans="1:7">
      <c r="A3196" s="183" t="s">
        <v>2031</v>
      </c>
      <c r="B3196" s="182" t="s">
        <v>2030</v>
      </c>
      <c r="C3196" s="179"/>
      <c r="D3196" s="181"/>
      <c r="E3196" s="181"/>
      <c r="F3196" s="181"/>
    </row>
    <row r="3197" spans="1:7" ht="30">
      <c r="A3197" s="183" t="s">
        <v>2029</v>
      </c>
      <c r="B3197" s="182" t="s">
        <v>2028</v>
      </c>
      <c r="C3197" s="179" t="s">
        <v>118</v>
      </c>
      <c r="D3197" s="181">
        <v>80.84</v>
      </c>
      <c r="E3197" s="181">
        <v>78.16</v>
      </c>
      <c r="F3197" s="181">
        <v>159</v>
      </c>
      <c r="G3197" s="172">
        <v>15</v>
      </c>
    </row>
    <row r="3198" spans="1:7" ht="30">
      <c r="A3198" s="183" t="s">
        <v>2027</v>
      </c>
      <c r="B3198" s="182" t="s">
        <v>2026</v>
      </c>
      <c r="C3198" s="179" t="s">
        <v>118</v>
      </c>
      <c r="D3198" s="181">
        <v>99.97</v>
      </c>
      <c r="E3198" s="181">
        <v>89.33</v>
      </c>
      <c r="F3198" s="181">
        <v>189.3</v>
      </c>
      <c r="G3198" s="172">
        <v>15</v>
      </c>
    </row>
    <row r="3199" spans="1:7" ht="30">
      <c r="A3199" s="183" t="s">
        <v>2025</v>
      </c>
      <c r="B3199" s="182" t="s">
        <v>2024</v>
      </c>
      <c r="C3199" s="179" t="s">
        <v>118</v>
      </c>
      <c r="D3199" s="181">
        <v>103.33</v>
      </c>
      <c r="E3199" s="181">
        <v>89.33</v>
      </c>
      <c r="F3199" s="181">
        <v>192.66</v>
      </c>
      <c r="G3199" s="172">
        <v>15</v>
      </c>
    </row>
    <row r="3200" spans="1:7" ht="30">
      <c r="A3200" s="183" t="s">
        <v>2023</v>
      </c>
      <c r="B3200" s="182" t="s">
        <v>2022</v>
      </c>
      <c r="C3200" s="179" t="s">
        <v>118</v>
      </c>
      <c r="D3200" s="181">
        <v>130.11000000000001</v>
      </c>
      <c r="E3200" s="181">
        <v>100.5</v>
      </c>
      <c r="F3200" s="181">
        <v>230.61</v>
      </c>
      <c r="G3200" s="172">
        <v>15</v>
      </c>
    </row>
    <row r="3201" spans="1:7" ht="30">
      <c r="A3201" s="183" t="s">
        <v>2021</v>
      </c>
      <c r="B3201" s="182" t="s">
        <v>2020</v>
      </c>
      <c r="C3201" s="179" t="s">
        <v>118</v>
      </c>
      <c r="D3201" s="181">
        <v>206.8</v>
      </c>
      <c r="E3201" s="181">
        <v>111.66</v>
      </c>
      <c r="F3201" s="181">
        <v>318.45999999999998</v>
      </c>
      <c r="G3201" s="172">
        <v>15</v>
      </c>
    </row>
    <row r="3202" spans="1:7" ht="30">
      <c r="A3202" s="183" t="s">
        <v>2019</v>
      </c>
      <c r="B3202" s="182" t="s">
        <v>2018</v>
      </c>
      <c r="C3202" s="179" t="s">
        <v>118</v>
      </c>
      <c r="D3202" s="181">
        <v>235.22</v>
      </c>
      <c r="E3202" s="181">
        <v>125.62</v>
      </c>
      <c r="F3202" s="181">
        <v>360.84</v>
      </c>
      <c r="G3202" s="172">
        <v>15</v>
      </c>
    </row>
    <row r="3203" spans="1:7" ht="30">
      <c r="A3203" s="183" t="s">
        <v>2017</v>
      </c>
      <c r="B3203" s="182" t="s">
        <v>2016</v>
      </c>
      <c r="C3203" s="179" t="s">
        <v>118</v>
      </c>
      <c r="D3203" s="181">
        <v>280.56</v>
      </c>
      <c r="E3203" s="181">
        <v>133.99</v>
      </c>
      <c r="F3203" s="181">
        <v>414.55</v>
      </c>
      <c r="G3203" s="172">
        <v>15</v>
      </c>
    </row>
    <row r="3204" spans="1:7" ht="30">
      <c r="A3204" s="183" t="s">
        <v>2015</v>
      </c>
      <c r="B3204" s="182" t="s">
        <v>2014</v>
      </c>
      <c r="C3204" s="179" t="s">
        <v>118</v>
      </c>
      <c r="D3204" s="181">
        <v>331.04</v>
      </c>
      <c r="E3204" s="181">
        <v>139.58000000000001</v>
      </c>
      <c r="F3204" s="181">
        <v>470.62</v>
      </c>
      <c r="G3204" s="172">
        <v>15</v>
      </c>
    </row>
    <row r="3205" spans="1:7" ht="30">
      <c r="A3205" s="183" t="s">
        <v>2013</v>
      </c>
      <c r="B3205" s="182" t="s">
        <v>2012</v>
      </c>
      <c r="C3205" s="179" t="s">
        <v>118</v>
      </c>
      <c r="D3205" s="181">
        <v>446.83</v>
      </c>
      <c r="E3205" s="181">
        <v>147.94999999999999</v>
      </c>
      <c r="F3205" s="181">
        <v>594.78</v>
      </c>
      <c r="G3205" s="172">
        <v>15</v>
      </c>
    </row>
    <row r="3206" spans="1:7" ht="30">
      <c r="A3206" s="183" t="s">
        <v>2011</v>
      </c>
      <c r="B3206" s="182" t="s">
        <v>2010</v>
      </c>
      <c r="C3206" s="179" t="s">
        <v>118</v>
      </c>
      <c r="D3206" s="181">
        <v>570.37</v>
      </c>
      <c r="E3206" s="181">
        <v>153.53</v>
      </c>
      <c r="F3206" s="181">
        <v>723.9</v>
      </c>
      <c r="G3206" s="172">
        <v>15</v>
      </c>
    </row>
    <row r="3207" spans="1:7" ht="30">
      <c r="A3207" s="183" t="s">
        <v>2009</v>
      </c>
      <c r="B3207" s="182" t="s">
        <v>2008</v>
      </c>
      <c r="C3207" s="179" t="s">
        <v>118</v>
      </c>
      <c r="D3207" s="181">
        <v>872.15</v>
      </c>
      <c r="E3207" s="181">
        <v>167.49</v>
      </c>
      <c r="F3207" s="181">
        <v>1039.6400000000001</v>
      </c>
      <c r="G3207" s="172">
        <v>15</v>
      </c>
    </row>
    <row r="3208" spans="1:7" ht="30">
      <c r="A3208" s="183" t="s">
        <v>2007</v>
      </c>
      <c r="B3208" s="182" t="s">
        <v>2006</v>
      </c>
      <c r="C3208" s="179" t="s">
        <v>118</v>
      </c>
      <c r="D3208" s="181">
        <v>742.03</v>
      </c>
      <c r="E3208" s="181">
        <v>184.24</v>
      </c>
      <c r="F3208" s="181">
        <v>926.27</v>
      </c>
      <c r="G3208" s="172">
        <v>15</v>
      </c>
    </row>
    <row r="3209" spans="1:7" ht="30">
      <c r="A3209" s="183" t="s">
        <v>2005</v>
      </c>
      <c r="B3209" s="182" t="s">
        <v>2004</v>
      </c>
      <c r="C3209" s="179" t="s">
        <v>118</v>
      </c>
      <c r="D3209" s="181">
        <v>993.95</v>
      </c>
      <c r="E3209" s="181">
        <v>195.41</v>
      </c>
      <c r="F3209" s="181">
        <v>1189.3599999999999</v>
      </c>
      <c r="G3209" s="172">
        <v>15</v>
      </c>
    </row>
    <row r="3210" spans="1:7">
      <c r="A3210" s="183" t="s">
        <v>2003</v>
      </c>
      <c r="B3210" s="182" t="s">
        <v>2002</v>
      </c>
      <c r="C3210" s="179"/>
      <c r="D3210" s="181"/>
      <c r="E3210" s="181"/>
      <c r="F3210" s="181"/>
    </row>
    <row r="3211" spans="1:7">
      <c r="A3211" s="183" t="s">
        <v>2001</v>
      </c>
      <c r="B3211" s="182" t="s">
        <v>2000</v>
      </c>
      <c r="C3211" s="179" t="s">
        <v>118</v>
      </c>
      <c r="D3211" s="181">
        <v>145.63</v>
      </c>
      <c r="E3211" s="181">
        <v>18.170000000000002</v>
      </c>
      <c r="F3211" s="181">
        <v>163.80000000000001</v>
      </c>
      <c r="G3211" s="172">
        <v>15</v>
      </c>
    </row>
    <row r="3212" spans="1:7">
      <c r="A3212" s="183" t="s">
        <v>1999</v>
      </c>
      <c r="B3212" s="182" t="s">
        <v>1998</v>
      </c>
      <c r="C3212" s="179" t="s">
        <v>118</v>
      </c>
      <c r="D3212" s="181">
        <v>201.9</v>
      </c>
      <c r="E3212" s="181">
        <v>27.25</v>
      </c>
      <c r="F3212" s="181">
        <v>229.15</v>
      </c>
      <c r="G3212" s="172">
        <v>15</v>
      </c>
    </row>
    <row r="3213" spans="1:7">
      <c r="A3213" s="183" t="s">
        <v>1997</v>
      </c>
      <c r="B3213" s="182" t="s">
        <v>1996</v>
      </c>
      <c r="C3213" s="179" t="s">
        <v>118</v>
      </c>
      <c r="D3213" s="181">
        <v>318.25</v>
      </c>
      <c r="E3213" s="181">
        <v>31.79</v>
      </c>
      <c r="F3213" s="181">
        <v>350.04</v>
      </c>
      <c r="G3213" s="172">
        <v>15</v>
      </c>
    </row>
    <row r="3214" spans="1:7">
      <c r="A3214" s="183" t="s">
        <v>1995</v>
      </c>
      <c r="B3214" s="182" t="s">
        <v>1994</v>
      </c>
      <c r="C3214" s="179" t="s">
        <v>118</v>
      </c>
      <c r="D3214" s="181">
        <v>440.71</v>
      </c>
      <c r="E3214" s="181">
        <v>36.340000000000003</v>
      </c>
      <c r="F3214" s="181">
        <v>477.05</v>
      </c>
      <c r="G3214" s="172">
        <v>15</v>
      </c>
    </row>
    <row r="3215" spans="1:7">
      <c r="A3215" s="183" t="s">
        <v>1993</v>
      </c>
      <c r="B3215" s="182" t="s">
        <v>1992</v>
      </c>
      <c r="C3215" s="179" t="s">
        <v>118</v>
      </c>
      <c r="D3215" s="181">
        <v>536.13</v>
      </c>
      <c r="E3215" s="181">
        <v>45.42</v>
      </c>
      <c r="F3215" s="181">
        <v>581.54999999999995</v>
      </c>
      <c r="G3215" s="172">
        <v>15</v>
      </c>
    </row>
    <row r="3216" spans="1:7">
      <c r="A3216" s="183" t="s">
        <v>1991</v>
      </c>
      <c r="B3216" s="182" t="s">
        <v>1990</v>
      </c>
      <c r="C3216" s="179" t="s">
        <v>118</v>
      </c>
      <c r="D3216" s="181">
        <v>839.24</v>
      </c>
      <c r="E3216" s="181">
        <v>54.5</v>
      </c>
      <c r="F3216" s="181">
        <v>893.74</v>
      </c>
      <c r="G3216" s="172">
        <v>15</v>
      </c>
    </row>
    <row r="3217" spans="1:7">
      <c r="A3217" s="183" t="s">
        <v>1989</v>
      </c>
      <c r="B3217" s="182" t="s">
        <v>1988</v>
      </c>
      <c r="C3217" s="179" t="s">
        <v>118</v>
      </c>
      <c r="D3217" s="181">
        <v>799.94</v>
      </c>
      <c r="E3217" s="181">
        <v>68.13</v>
      </c>
      <c r="F3217" s="181">
        <v>868.07</v>
      </c>
      <c r="G3217" s="172">
        <v>15</v>
      </c>
    </row>
    <row r="3218" spans="1:7">
      <c r="A3218" s="183" t="s">
        <v>1987</v>
      </c>
      <c r="B3218" s="182" t="s">
        <v>1986</v>
      </c>
      <c r="C3218" s="179" t="s">
        <v>118</v>
      </c>
      <c r="D3218" s="181">
        <v>1191.9000000000001</v>
      </c>
      <c r="E3218" s="181">
        <v>136.26</v>
      </c>
      <c r="F3218" s="181">
        <v>1328.16</v>
      </c>
      <c r="G3218" s="172">
        <v>15</v>
      </c>
    </row>
    <row r="3219" spans="1:7">
      <c r="A3219" s="183" t="s">
        <v>1985</v>
      </c>
      <c r="B3219" s="182" t="s">
        <v>1984</v>
      </c>
      <c r="C3219" s="179"/>
      <c r="D3219" s="181"/>
      <c r="E3219" s="181"/>
      <c r="F3219" s="181"/>
    </row>
    <row r="3220" spans="1:7">
      <c r="A3220" s="183" t="s">
        <v>1983</v>
      </c>
      <c r="B3220" s="182" t="s">
        <v>1982</v>
      </c>
      <c r="C3220" s="179" t="s">
        <v>118</v>
      </c>
      <c r="D3220" s="181">
        <v>72.739999999999995</v>
      </c>
      <c r="E3220" s="181">
        <v>46.34</v>
      </c>
      <c r="F3220" s="181">
        <v>119.08</v>
      </c>
      <c r="G3220" s="172">
        <v>15</v>
      </c>
    </row>
    <row r="3221" spans="1:7">
      <c r="A3221" s="183" t="s">
        <v>1981</v>
      </c>
      <c r="B3221" s="182" t="s">
        <v>1980</v>
      </c>
      <c r="C3221" s="179"/>
      <c r="D3221" s="181"/>
      <c r="E3221" s="181"/>
      <c r="F3221" s="181"/>
    </row>
    <row r="3222" spans="1:7" ht="30">
      <c r="A3222" s="183" t="s">
        <v>1979</v>
      </c>
      <c r="B3222" s="182" t="s">
        <v>1978</v>
      </c>
      <c r="C3222" s="179" t="s">
        <v>118</v>
      </c>
      <c r="D3222" s="181">
        <v>172.03</v>
      </c>
      <c r="E3222" s="181">
        <v>27.92</v>
      </c>
      <c r="F3222" s="181">
        <v>199.95</v>
      </c>
      <c r="G3222" s="172">
        <v>15</v>
      </c>
    </row>
    <row r="3223" spans="1:7" ht="30">
      <c r="A3223" s="183" t="s">
        <v>1977</v>
      </c>
      <c r="B3223" s="182" t="s">
        <v>1976</v>
      </c>
      <c r="C3223" s="179" t="s">
        <v>118</v>
      </c>
      <c r="D3223" s="181">
        <v>254.53</v>
      </c>
      <c r="E3223" s="181">
        <v>27.92</v>
      </c>
      <c r="F3223" s="181">
        <v>282.45</v>
      </c>
      <c r="G3223" s="172">
        <v>15</v>
      </c>
    </row>
    <row r="3224" spans="1:7" ht="30">
      <c r="A3224" s="183" t="s">
        <v>1975</v>
      </c>
      <c r="B3224" s="182" t="s">
        <v>1974</v>
      </c>
      <c r="C3224" s="179" t="s">
        <v>118</v>
      </c>
      <c r="D3224" s="181">
        <v>268.86</v>
      </c>
      <c r="E3224" s="181">
        <v>39.270000000000003</v>
      </c>
      <c r="F3224" s="181">
        <v>308.13</v>
      </c>
      <c r="G3224" s="172">
        <v>15</v>
      </c>
    </row>
    <row r="3225" spans="1:7" ht="30">
      <c r="A3225" s="183" t="s">
        <v>1973</v>
      </c>
      <c r="B3225" s="182" t="s">
        <v>1972</v>
      </c>
      <c r="C3225" s="179" t="s">
        <v>118</v>
      </c>
      <c r="D3225" s="181">
        <v>365.7</v>
      </c>
      <c r="E3225" s="181">
        <v>39.270000000000003</v>
      </c>
      <c r="F3225" s="181">
        <v>404.97</v>
      </c>
      <c r="G3225" s="172">
        <v>15</v>
      </c>
    </row>
    <row r="3226" spans="1:7" ht="30">
      <c r="A3226" s="183" t="s">
        <v>1971</v>
      </c>
      <c r="B3226" s="182" t="s">
        <v>1970</v>
      </c>
      <c r="C3226" s="179" t="s">
        <v>118</v>
      </c>
      <c r="D3226" s="181">
        <v>632.36</v>
      </c>
      <c r="E3226" s="181">
        <v>39.270000000000003</v>
      </c>
      <c r="F3226" s="181">
        <v>671.63</v>
      </c>
      <c r="G3226" s="172">
        <v>15</v>
      </c>
    </row>
    <row r="3227" spans="1:7" ht="30">
      <c r="A3227" s="183" t="s">
        <v>1969</v>
      </c>
      <c r="B3227" s="182" t="s">
        <v>1968</v>
      </c>
      <c r="C3227" s="179" t="s">
        <v>108</v>
      </c>
      <c r="D3227" s="181">
        <v>64.55</v>
      </c>
      <c r="E3227" s="181">
        <v>22.33</v>
      </c>
      <c r="F3227" s="181">
        <v>86.88</v>
      </c>
      <c r="G3227" s="172">
        <v>15</v>
      </c>
    </row>
    <row r="3228" spans="1:7" ht="30">
      <c r="A3228" s="183" t="s">
        <v>1967</v>
      </c>
      <c r="B3228" s="182" t="s">
        <v>1966</v>
      </c>
      <c r="C3228" s="179" t="s">
        <v>108</v>
      </c>
      <c r="D3228" s="181">
        <v>74.22</v>
      </c>
      <c r="E3228" s="181">
        <v>22.33</v>
      </c>
      <c r="F3228" s="181">
        <v>96.55</v>
      </c>
      <c r="G3228" s="172">
        <v>15</v>
      </c>
    </row>
    <row r="3229" spans="1:7" ht="30">
      <c r="A3229" s="183" t="s">
        <v>1965</v>
      </c>
      <c r="B3229" s="182" t="s">
        <v>1964</v>
      </c>
      <c r="C3229" s="179" t="s">
        <v>108</v>
      </c>
      <c r="D3229" s="181">
        <v>94.74</v>
      </c>
      <c r="E3229" s="181">
        <v>27.92</v>
      </c>
      <c r="F3229" s="181">
        <v>122.66</v>
      </c>
      <c r="G3229" s="172">
        <v>15</v>
      </c>
    </row>
    <row r="3230" spans="1:7" ht="30">
      <c r="A3230" s="183" t="s">
        <v>1963</v>
      </c>
      <c r="B3230" s="182" t="s">
        <v>1962</v>
      </c>
      <c r="C3230" s="179" t="s">
        <v>108</v>
      </c>
      <c r="D3230" s="181">
        <v>150.31</v>
      </c>
      <c r="E3230" s="181">
        <v>27.92</v>
      </c>
      <c r="F3230" s="181">
        <v>178.23</v>
      </c>
      <c r="G3230" s="172">
        <v>15</v>
      </c>
    </row>
    <row r="3231" spans="1:7" ht="30">
      <c r="A3231" s="183" t="s">
        <v>1961</v>
      </c>
      <c r="B3231" s="182" t="s">
        <v>1960</v>
      </c>
      <c r="C3231" s="179" t="s">
        <v>108</v>
      </c>
      <c r="D3231" s="181">
        <v>213.03</v>
      </c>
      <c r="E3231" s="181">
        <v>27.92</v>
      </c>
      <c r="F3231" s="181">
        <v>240.95</v>
      </c>
      <c r="G3231" s="172">
        <v>15</v>
      </c>
    </row>
    <row r="3232" spans="1:7" ht="30">
      <c r="A3232" s="183" t="s">
        <v>1959</v>
      </c>
      <c r="B3232" s="182" t="s">
        <v>1958</v>
      </c>
      <c r="C3232" s="179" t="s">
        <v>117</v>
      </c>
      <c r="D3232" s="181">
        <v>980.82</v>
      </c>
      <c r="E3232" s="181">
        <v>22.33</v>
      </c>
      <c r="F3232" s="181">
        <v>1003.15</v>
      </c>
      <c r="G3232" s="172">
        <v>15</v>
      </c>
    </row>
    <row r="3233" spans="1:7" ht="30">
      <c r="A3233" s="183" t="s">
        <v>1957</v>
      </c>
      <c r="B3233" s="182" t="s">
        <v>1956</v>
      </c>
      <c r="C3233" s="179" t="s">
        <v>117</v>
      </c>
      <c r="D3233" s="181">
        <v>1030.51</v>
      </c>
      <c r="E3233" s="181">
        <v>22.33</v>
      </c>
      <c r="F3233" s="181">
        <v>1052.8399999999999</v>
      </c>
      <c r="G3233" s="172">
        <v>15</v>
      </c>
    </row>
    <row r="3234" spans="1:7" ht="30">
      <c r="A3234" s="183" t="s">
        <v>1955</v>
      </c>
      <c r="B3234" s="182" t="s">
        <v>1954</v>
      </c>
      <c r="C3234" s="179" t="s">
        <v>117</v>
      </c>
      <c r="D3234" s="181">
        <v>952.05</v>
      </c>
      <c r="E3234" s="181">
        <v>27.92</v>
      </c>
      <c r="F3234" s="181">
        <v>979.97</v>
      </c>
      <c r="G3234" s="172">
        <v>15</v>
      </c>
    </row>
    <row r="3235" spans="1:7" ht="30">
      <c r="A3235" s="183" t="s">
        <v>1953</v>
      </c>
      <c r="B3235" s="182" t="s">
        <v>1952</v>
      </c>
      <c r="C3235" s="179" t="s">
        <v>117</v>
      </c>
      <c r="D3235" s="181">
        <v>990.43</v>
      </c>
      <c r="E3235" s="181">
        <v>27.92</v>
      </c>
      <c r="F3235" s="181">
        <v>1018.35</v>
      </c>
      <c r="G3235" s="172">
        <v>15</v>
      </c>
    </row>
    <row r="3236" spans="1:7" ht="30">
      <c r="A3236" s="183" t="s">
        <v>1951</v>
      </c>
      <c r="B3236" s="182" t="s">
        <v>1950</v>
      </c>
      <c r="C3236" s="179" t="s">
        <v>117</v>
      </c>
      <c r="D3236" s="181">
        <v>1228.1099999999999</v>
      </c>
      <c r="E3236" s="181">
        <v>27.92</v>
      </c>
      <c r="F3236" s="181">
        <v>1256.03</v>
      </c>
      <c r="G3236" s="172">
        <v>15</v>
      </c>
    </row>
    <row r="3237" spans="1:7" ht="30">
      <c r="A3237" s="183" t="s">
        <v>1949</v>
      </c>
      <c r="B3237" s="182" t="s">
        <v>1948</v>
      </c>
      <c r="C3237" s="179" t="s">
        <v>117</v>
      </c>
      <c r="D3237" s="181">
        <v>1919.88</v>
      </c>
      <c r="E3237" s="181">
        <v>27.92</v>
      </c>
      <c r="F3237" s="181">
        <v>1947.8</v>
      </c>
      <c r="G3237" s="172">
        <v>15</v>
      </c>
    </row>
    <row r="3238" spans="1:7" ht="30">
      <c r="A3238" s="183" t="s">
        <v>1947</v>
      </c>
      <c r="B3238" s="182" t="s">
        <v>1946</v>
      </c>
      <c r="C3238" s="179" t="s">
        <v>118</v>
      </c>
      <c r="D3238" s="181">
        <v>356.83</v>
      </c>
      <c r="E3238" s="181">
        <v>39.270000000000003</v>
      </c>
      <c r="F3238" s="181">
        <v>396.1</v>
      </c>
      <c r="G3238" s="172">
        <v>15</v>
      </c>
    </row>
    <row r="3239" spans="1:7" ht="30">
      <c r="A3239" s="183" t="s">
        <v>1945</v>
      </c>
      <c r="B3239" s="182" t="s">
        <v>1944</v>
      </c>
      <c r="C3239" s="179" t="s">
        <v>118</v>
      </c>
      <c r="D3239" s="181">
        <v>1025.31</v>
      </c>
      <c r="E3239" s="181">
        <v>39.270000000000003</v>
      </c>
      <c r="F3239" s="181">
        <v>1064.58</v>
      </c>
      <c r="G3239" s="172">
        <v>15</v>
      </c>
    </row>
    <row r="3240" spans="1:7">
      <c r="A3240" s="183" t="s">
        <v>1943</v>
      </c>
      <c r="B3240" s="182" t="s">
        <v>1942</v>
      </c>
      <c r="C3240" s="179" t="s">
        <v>108</v>
      </c>
      <c r="D3240" s="181">
        <v>104.63</v>
      </c>
      <c r="E3240" s="181">
        <v>22.33</v>
      </c>
      <c r="F3240" s="181">
        <v>126.96</v>
      </c>
      <c r="G3240" s="172">
        <v>15</v>
      </c>
    </row>
    <row r="3241" spans="1:7">
      <c r="A3241" s="183" t="s">
        <v>1941</v>
      </c>
      <c r="B3241" s="182" t="s">
        <v>1940</v>
      </c>
      <c r="C3241" s="179" t="s">
        <v>108</v>
      </c>
      <c r="D3241" s="181">
        <v>146.04</v>
      </c>
      <c r="E3241" s="181">
        <v>22.33</v>
      </c>
      <c r="F3241" s="181">
        <v>168.37</v>
      </c>
      <c r="G3241" s="172">
        <v>15</v>
      </c>
    </row>
    <row r="3242" spans="1:7">
      <c r="A3242" s="183" t="s">
        <v>1939</v>
      </c>
      <c r="B3242" s="182" t="s">
        <v>1938</v>
      </c>
      <c r="C3242" s="179" t="s">
        <v>108</v>
      </c>
      <c r="D3242" s="181">
        <v>156.44999999999999</v>
      </c>
      <c r="E3242" s="181">
        <v>27.92</v>
      </c>
      <c r="F3242" s="181">
        <v>184.37</v>
      </c>
      <c r="G3242" s="172">
        <v>15</v>
      </c>
    </row>
    <row r="3243" spans="1:7">
      <c r="A3243" s="183" t="s">
        <v>1937</v>
      </c>
      <c r="B3243" s="182" t="s">
        <v>1936</v>
      </c>
      <c r="C3243" s="179" t="s">
        <v>108</v>
      </c>
      <c r="D3243" s="181">
        <v>271.54000000000002</v>
      </c>
      <c r="E3243" s="181">
        <v>27.92</v>
      </c>
      <c r="F3243" s="181">
        <v>299.45999999999998</v>
      </c>
      <c r="G3243" s="172">
        <v>15</v>
      </c>
    </row>
    <row r="3244" spans="1:7">
      <c r="A3244" s="183" t="s">
        <v>1935</v>
      </c>
      <c r="B3244" s="182" t="s">
        <v>1934</v>
      </c>
      <c r="C3244" s="179" t="s">
        <v>108</v>
      </c>
      <c r="D3244" s="181">
        <v>289.25</v>
      </c>
      <c r="E3244" s="181">
        <v>27.92</v>
      </c>
      <c r="F3244" s="181">
        <v>317.17</v>
      </c>
      <c r="G3244" s="172">
        <v>15</v>
      </c>
    </row>
    <row r="3245" spans="1:7">
      <c r="A3245" s="183" t="s">
        <v>1933</v>
      </c>
      <c r="B3245" s="182" t="s">
        <v>1932</v>
      </c>
      <c r="C3245" s="179" t="s">
        <v>108</v>
      </c>
      <c r="D3245" s="181">
        <v>601.13</v>
      </c>
      <c r="E3245" s="181">
        <v>27.92</v>
      </c>
      <c r="F3245" s="181">
        <v>629.04999999999995</v>
      </c>
      <c r="G3245" s="172">
        <v>15</v>
      </c>
    </row>
    <row r="3246" spans="1:7">
      <c r="A3246" s="183" t="s">
        <v>1931</v>
      </c>
      <c r="B3246" s="182" t="s">
        <v>1930</v>
      </c>
      <c r="C3246" s="179" t="s">
        <v>108</v>
      </c>
      <c r="D3246" s="181">
        <v>175.32</v>
      </c>
      <c r="E3246" s="181">
        <v>22.33</v>
      </c>
      <c r="F3246" s="181">
        <v>197.65</v>
      </c>
      <c r="G3246" s="172">
        <v>15</v>
      </c>
    </row>
    <row r="3247" spans="1:7">
      <c r="A3247" s="183" t="s">
        <v>1929</v>
      </c>
      <c r="B3247" s="182" t="s">
        <v>1928</v>
      </c>
      <c r="C3247" s="179" t="s">
        <v>108</v>
      </c>
      <c r="D3247" s="181">
        <v>177.06</v>
      </c>
      <c r="E3247" s="181">
        <v>22.33</v>
      </c>
      <c r="F3247" s="181">
        <v>199.39</v>
      </c>
      <c r="G3247" s="172">
        <v>15</v>
      </c>
    </row>
    <row r="3248" spans="1:7">
      <c r="A3248" s="183" t="s">
        <v>1927</v>
      </c>
      <c r="B3248" s="182" t="s">
        <v>1926</v>
      </c>
      <c r="C3248" s="179" t="s">
        <v>108</v>
      </c>
      <c r="D3248" s="181">
        <v>183.27</v>
      </c>
      <c r="E3248" s="181">
        <v>27.92</v>
      </c>
      <c r="F3248" s="181">
        <v>211.19</v>
      </c>
      <c r="G3248" s="172">
        <v>15</v>
      </c>
    </row>
    <row r="3249" spans="1:7">
      <c r="A3249" s="183" t="s">
        <v>1925</v>
      </c>
      <c r="B3249" s="182" t="s">
        <v>1924</v>
      </c>
      <c r="C3249" s="179" t="s">
        <v>108</v>
      </c>
      <c r="D3249" s="181">
        <v>240.65</v>
      </c>
      <c r="E3249" s="181">
        <v>27.92</v>
      </c>
      <c r="F3249" s="181">
        <v>268.57</v>
      </c>
      <c r="G3249" s="172">
        <v>15</v>
      </c>
    </row>
    <row r="3250" spans="1:7">
      <c r="A3250" s="183" t="s">
        <v>1923</v>
      </c>
      <c r="B3250" s="182" t="s">
        <v>1922</v>
      </c>
      <c r="C3250" s="179" t="s">
        <v>108</v>
      </c>
      <c r="D3250" s="181">
        <v>399.27</v>
      </c>
      <c r="E3250" s="181">
        <v>27.92</v>
      </c>
      <c r="F3250" s="181">
        <v>427.19</v>
      </c>
      <c r="G3250" s="172">
        <v>15</v>
      </c>
    </row>
    <row r="3251" spans="1:7">
      <c r="A3251" s="183" t="s">
        <v>1921</v>
      </c>
      <c r="B3251" s="182" t="s">
        <v>1920</v>
      </c>
      <c r="C3251" s="179" t="s">
        <v>108</v>
      </c>
      <c r="D3251" s="181">
        <v>134.25</v>
      </c>
      <c r="E3251" s="181">
        <v>22.33</v>
      </c>
      <c r="F3251" s="181">
        <v>156.58000000000001</v>
      </c>
      <c r="G3251" s="172">
        <v>15</v>
      </c>
    </row>
    <row r="3252" spans="1:7">
      <c r="A3252" s="183" t="s">
        <v>1919</v>
      </c>
      <c r="B3252" s="182" t="s">
        <v>1918</v>
      </c>
      <c r="C3252" s="179" t="s">
        <v>108</v>
      </c>
      <c r="D3252" s="181">
        <v>205.57</v>
      </c>
      <c r="E3252" s="181">
        <v>22.33</v>
      </c>
      <c r="F3252" s="181">
        <v>227.9</v>
      </c>
      <c r="G3252" s="172">
        <v>15</v>
      </c>
    </row>
    <row r="3253" spans="1:7">
      <c r="A3253" s="183" t="s">
        <v>1917</v>
      </c>
      <c r="B3253" s="182" t="s">
        <v>1916</v>
      </c>
      <c r="C3253" s="179" t="s">
        <v>108</v>
      </c>
      <c r="D3253" s="181">
        <v>246.15</v>
      </c>
      <c r="E3253" s="181">
        <v>22.33</v>
      </c>
      <c r="F3253" s="181">
        <v>268.48</v>
      </c>
      <c r="G3253" s="172">
        <v>15</v>
      </c>
    </row>
    <row r="3254" spans="1:7">
      <c r="A3254" s="183" t="s">
        <v>1915</v>
      </c>
      <c r="B3254" s="182" t="s">
        <v>1914</v>
      </c>
      <c r="C3254" s="179" t="s">
        <v>108</v>
      </c>
      <c r="D3254" s="181">
        <v>295.2</v>
      </c>
      <c r="E3254" s="181">
        <v>27.92</v>
      </c>
      <c r="F3254" s="181">
        <v>323.12</v>
      </c>
      <c r="G3254" s="172">
        <v>15</v>
      </c>
    </row>
    <row r="3255" spans="1:7">
      <c r="A3255" s="183" t="s">
        <v>1913</v>
      </c>
      <c r="B3255" s="182" t="s">
        <v>1912</v>
      </c>
      <c r="C3255" s="179" t="s">
        <v>108</v>
      </c>
      <c r="D3255" s="181">
        <v>339.96</v>
      </c>
      <c r="E3255" s="181">
        <v>27.92</v>
      </c>
      <c r="F3255" s="181">
        <v>367.88</v>
      </c>
      <c r="G3255" s="172">
        <v>15</v>
      </c>
    </row>
    <row r="3256" spans="1:7">
      <c r="A3256" s="183" t="s">
        <v>1911</v>
      </c>
      <c r="B3256" s="182" t="s">
        <v>1910</v>
      </c>
      <c r="C3256" s="179" t="s">
        <v>108</v>
      </c>
      <c r="D3256" s="181">
        <v>943.39</v>
      </c>
      <c r="E3256" s="181">
        <v>27.92</v>
      </c>
      <c r="F3256" s="181">
        <v>971.31</v>
      </c>
      <c r="G3256" s="172">
        <v>15</v>
      </c>
    </row>
    <row r="3257" spans="1:7" ht="30">
      <c r="A3257" s="183" t="s">
        <v>1909</v>
      </c>
      <c r="B3257" s="182" t="s">
        <v>1908</v>
      </c>
      <c r="C3257" s="179" t="s">
        <v>108</v>
      </c>
      <c r="D3257" s="181">
        <v>121.93</v>
      </c>
      <c r="E3257" s="181">
        <v>27.92</v>
      </c>
      <c r="F3257" s="181">
        <v>149.85</v>
      </c>
      <c r="G3257" s="172">
        <v>15</v>
      </c>
    </row>
    <row r="3258" spans="1:7" ht="30">
      <c r="A3258" s="183" t="s">
        <v>1907</v>
      </c>
      <c r="B3258" s="182" t="s">
        <v>1906</v>
      </c>
      <c r="C3258" s="179" t="s">
        <v>108</v>
      </c>
      <c r="D3258" s="181">
        <v>623.34</v>
      </c>
      <c r="E3258" s="181">
        <v>27.92</v>
      </c>
      <c r="F3258" s="181">
        <v>651.26</v>
      </c>
      <c r="G3258" s="172">
        <v>15</v>
      </c>
    </row>
    <row r="3259" spans="1:7" ht="30">
      <c r="A3259" s="183" t="s">
        <v>1905</v>
      </c>
      <c r="B3259" s="182" t="s">
        <v>1904</v>
      </c>
      <c r="C3259" s="179" t="s">
        <v>108</v>
      </c>
      <c r="D3259" s="181">
        <v>137.87</v>
      </c>
      <c r="E3259" s="181">
        <v>22.33</v>
      </c>
      <c r="F3259" s="181">
        <v>160.19999999999999</v>
      </c>
      <c r="G3259" s="172">
        <v>15</v>
      </c>
    </row>
    <row r="3260" spans="1:7" ht="30">
      <c r="A3260" s="183" t="s">
        <v>1903</v>
      </c>
      <c r="B3260" s="182" t="s">
        <v>1902</v>
      </c>
      <c r="C3260" s="179" t="s">
        <v>108</v>
      </c>
      <c r="D3260" s="181">
        <v>208.72</v>
      </c>
      <c r="E3260" s="181">
        <v>27.92</v>
      </c>
      <c r="F3260" s="181">
        <v>236.64</v>
      </c>
      <c r="G3260" s="172">
        <v>15</v>
      </c>
    </row>
    <row r="3261" spans="1:7" ht="30">
      <c r="A3261" s="183" t="s">
        <v>1901</v>
      </c>
      <c r="B3261" s="182" t="s">
        <v>1900</v>
      </c>
      <c r="C3261" s="179" t="s">
        <v>108</v>
      </c>
      <c r="D3261" s="181">
        <v>238.87</v>
      </c>
      <c r="E3261" s="181">
        <v>27.92</v>
      </c>
      <c r="F3261" s="181">
        <v>266.79000000000002</v>
      </c>
      <c r="G3261" s="172">
        <v>15</v>
      </c>
    </row>
    <row r="3262" spans="1:7" ht="30">
      <c r="A3262" s="183" t="s">
        <v>1899</v>
      </c>
      <c r="B3262" s="182" t="s">
        <v>1898</v>
      </c>
      <c r="C3262" s="179" t="s">
        <v>108</v>
      </c>
      <c r="D3262" s="181">
        <v>236.6</v>
      </c>
      <c r="E3262" s="181">
        <v>27.92</v>
      </c>
      <c r="F3262" s="181">
        <v>264.52</v>
      </c>
      <c r="G3262" s="172">
        <v>15</v>
      </c>
    </row>
    <row r="3263" spans="1:7" ht="30">
      <c r="A3263" s="183" t="s">
        <v>1897</v>
      </c>
      <c r="B3263" s="182" t="s">
        <v>1896</v>
      </c>
      <c r="C3263" s="179" t="s">
        <v>108</v>
      </c>
      <c r="D3263" s="181">
        <v>501.55</v>
      </c>
      <c r="E3263" s="181">
        <v>27.92</v>
      </c>
      <c r="F3263" s="181">
        <v>529.47</v>
      </c>
      <c r="G3263" s="172">
        <v>15</v>
      </c>
    </row>
    <row r="3264" spans="1:7" ht="30">
      <c r="A3264" s="183" t="s">
        <v>1895</v>
      </c>
      <c r="B3264" s="182" t="s">
        <v>1894</v>
      </c>
      <c r="C3264" s="179" t="s">
        <v>108</v>
      </c>
      <c r="D3264" s="181">
        <v>516.82000000000005</v>
      </c>
      <c r="E3264" s="181">
        <v>27.92</v>
      </c>
      <c r="F3264" s="181">
        <v>544.74</v>
      </c>
      <c r="G3264" s="172">
        <v>15</v>
      </c>
    </row>
    <row r="3265" spans="1:7" ht="30">
      <c r="A3265" s="183" t="s">
        <v>1893</v>
      </c>
      <c r="B3265" s="182" t="s">
        <v>1892</v>
      </c>
      <c r="C3265" s="179" t="s">
        <v>108</v>
      </c>
      <c r="D3265" s="181">
        <v>549.35</v>
      </c>
      <c r="E3265" s="181">
        <v>27.92</v>
      </c>
      <c r="F3265" s="181">
        <v>577.27</v>
      </c>
      <c r="G3265" s="172">
        <v>15</v>
      </c>
    </row>
    <row r="3266" spans="1:7" ht="30">
      <c r="A3266" s="183" t="s">
        <v>1891</v>
      </c>
      <c r="B3266" s="182" t="s">
        <v>1890</v>
      </c>
      <c r="C3266" s="179" t="s">
        <v>108</v>
      </c>
      <c r="D3266" s="181">
        <v>569.09</v>
      </c>
      <c r="E3266" s="181">
        <v>27.92</v>
      </c>
      <c r="F3266" s="181">
        <v>597.01</v>
      </c>
      <c r="G3266" s="172">
        <v>15</v>
      </c>
    </row>
    <row r="3267" spans="1:7" ht="30">
      <c r="A3267" s="183" t="s">
        <v>1889</v>
      </c>
      <c r="B3267" s="182" t="s">
        <v>1888</v>
      </c>
      <c r="C3267" s="179" t="s">
        <v>108</v>
      </c>
      <c r="D3267" s="181">
        <v>611.58000000000004</v>
      </c>
      <c r="E3267" s="181">
        <v>27.92</v>
      </c>
      <c r="F3267" s="181">
        <v>639.5</v>
      </c>
      <c r="G3267" s="172">
        <v>15</v>
      </c>
    </row>
    <row r="3268" spans="1:7" ht="30">
      <c r="A3268" s="183" t="s">
        <v>1887</v>
      </c>
      <c r="B3268" s="182" t="s">
        <v>1886</v>
      </c>
      <c r="C3268" s="179" t="s">
        <v>108</v>
      </c>
      <c r="D3268" s="181">
        <v>1418.81</v>
      </c>
      <c r="E3268" s="181">
        <v>27.92</v>
      </c>
      <c r="F3268" s="181">
        <v>1446.73</v>
      </c>
      <c r="G3268" s="172">
        <v>15</v>
      </c>
    </row>
    <row r="3269" spans="1:7">
      <c r="A3269" s="183" t="s">
        <v>1885</v>
      </c>
      <c r="B3269" s="182" t="s">
        <v>1884</v>
      </c>
      <c r="C3269" s="179" t="s">
        <v>108</v>
      </c>
      <c r="D3269" s="181">
        <v>471.88</v>
      </c>
      <c r="E3269" s="181">
        <v>22.33</v>
      </c>
      <c r="F3269" s="181">
        <v>494.21</v>
      </c>
      <c r="G3269" s="172">
        <v>15</v>
      </c>
    </row>
    <row r="3270" spans="1:7">
      <c r="A3270" s="183" t="s">
        <v>1883</v>
      </c>
      <c r="B3270" s="182" t="s">
        <v>1882</v>
      </c>
      <c r="C3270" s="179" t="s">
        <v>108</v>
      </c>
      <c r="D3270" s="181">
        <v>880.6</v>
      </c>
      <c r="E3270" s="181">
        <v>27.92</v>
      </c>
      <c r="F3270" s="181">
        <v>908.52</v>
      </c>
      <c r="G3270" s="172">
        <v>15</v>
      </c>
    </row>
    <row r="3271" spans="1:7">
      <c r="A3271" s="183" t="s">
        <v>1881</v>
      </c>
      <c r="B3271" s="182" t="s">
        <v>1880</v>
      </c>
      <c r="C3271" s="179" t="s">
        <v>108</v>
      </c>
      <c r="D3271" s="181">
        <v>1172.53</v>
      </c>
      <c r="E3271" s="181">
        <v>27.92</v>
      </c>
      <c r="F3271" s="181">
        <v>1200.45</v>
      </c>
      <c r="G3271" s="172">
        <v>15</v>
      </c>
    </row>
    <row r="3272" spans="1:7">
      <c r="A3272" s="183" t="s">
        <v>1879</v>
      </c>
      <c r="B3272" s="182" t="s">
        <v>1878</v>
      </c>
      <c r="C3272" s="179" t="s">
        <v>108</v>
      </c>
      <c r="D3272" s="181">
        <v>1482.67</v>
      </c>
      <c r="E3272" s="181">
        <v>27.92</v>
      </c>
      <c r="F3272" s="181">
        <v>1510.59</v>
      </c>
      <c r="G3272" s="172">
        <v>15</v>
      </c>
    </row>
    <row r="3273" spans="1:7">
      <c r="A3273" s="183" t="s">
        <v>1877</v>
      </c>
      <c r="B3273" s="182" t="s">
        <v>1876</v>
      </c>
      <c r="C3273" s="179" t="s">
        <v>108</v>
      </c>
      <c r="D3273" s="181">
        <v>3104.63</v>
      </c>
      <c r="E3273" s="181">
        <v>27.92</v>
      </c>
      <c r="F3273" s="181">
        <v>3132.55</v>
      </c>
      <c r="G3273" s="172">
        <v>15</v>
      </c>
    </row>
    <row r="3274" spans="1:7" ht="45">
      <c r="A3274" s="183" t="s">
        <v>1875</v>
      </c>
      <c r="B3274" s="182" t="s">
        <v>1874</v>
      </c>
      <c r="C3274" s="179" t="s">
        <v>108</v>
      </c>
      <c r="D3274" s="181">
        <v>211.82</v>
      </c>
      <c r="E3274" s="181">
        <v>22.33</v>
      </c>
      <c r="F3274" s="181">
        <v>234.15</v>
      </c>
      <c r="G3274" s="172">
        <v>15</v>
      </c>
    </row>
    <row r="3275" spans="1:7" ht="45">
      <c r="A3275" s="183" t="s">
        <v>1873</v>
      </c>
      <c r="B3275" s="182" t="s">
        <v>1872</v>
      </c>
      <c r="C3275" s="179" t="s">
        <v>108</v>
      </c>
      <c r="D3275" s="181">
        <v>239.97</v>
      </c>
      <c r="E3275" s="181">
        <v>22.33</v>
      </c>
      <c r="F3275" s="181">
        <v>262.3</v>
      </c>
      <c r="G3275" s="172">
        <v>15</v>
      </c>
    </row>
    <row r="3276" spans="1:7" ht="45">
      <c r="A3276" s="183" t="s">
        <v>1871</v>
      </c>
      <c r="B3276" s="182" t="s">
        <v>1870</v>
      </c>
      <c r="C3276" s="179" t="s">
        <v>108</v>
      </c>
      <c r="D3276" s="181">
        <v>504.29</v>
      </c>
      <c r="E3276" s="181">
        <v>27.92</v>
      </c>
      <c r="F3276" s="181">
        <v>532.21</v>
      </c>
      <c r="G3276" s="172">
        <v>15</v>
      </c>
    </row>
    <row r="3277" spans="1:7" ht="45">
      <c r="A3277" s="183" t="s">
        <v>1869</v>
      </c>
      <c r="B3277" s="182" t="s">
        <v>1868</v>
      </c>
      <c r="C3277" s="179" t="s">
        <v>108</v>
      </c>
      <c r="D3277" s="181">
        <v>606.9</v>
      </c>
      <c r="E3277" s="181">
        <v>27.92</v>
      </c>
      <c r="F3277" s="181">
        <v>634.82000000000005</v>
      </c>
      <c r="G3277" s="172">
        <v>15</v>
      </c>
    </row>
    <row r="3278" spans="1:7" ht="45">
      <c r="A3278" s="183" t="s">
        <v>1867</v>
      </c>
      <c r="B3278" s="182" t="s">
        <v>1866</v>
      </c>
      <c r="C3278" s="179" t="s">
        <v>108</v>
      </c>
      <c r="D3278" s="181">
        <v>828.65</v>
      </c>
      <c r="E3278" s="181">
        <v>27.92</v>
      </c>
      <c r="F3278" s="181">
        <v>856.57</v>
      </c>
      <c r="G3278" s="172">
        <v>15</v>
      </c>
    </row>
    <row r="3279" spans="1:7">
      <c r="A3279" s="183" t="s">
        <v>1865</v>
      </c>
      <c r="B3279" s="182" t="s">
        <v>1864</v>
      </c>
      <c r="C3279" s="179" t="s">
        <v>108</v>
      </c>
      <c r="D3279" s="181">
        <v>259.56</v>
      </c>
      <c r="E3279" s="181">
        <v>27.92</v>
      </c>
      <c r="F3279" s="181">
        <v>287.48</v>
      </c>
      <c r="G3279" s="172">
        <v>15</v>
      </c>
    </row>
    <row r="3280" spans="1:7">
      <c r="A3280" s="183" t="s">
        <v>1863</v>
      </c>
      <c r="B3280" s="182" t="s">
        <v>1862</v>
      </c>
      <c r="C3280" s="179" t="s">
        <v>108</v>
      </c>
      <c r="D3280" s="181">
        <v>549.41999999999996</v>
      </c>
      <c r="E3280" s="181">
        <v>27.92</v>
      </c>
      <c r="F3280" s="181">
        <v>577.34</v>
      </c>
      <c r="G3280" s="172">
        <v>15</v>
      </c>
    </row>
    <row r="3281" spans="1:7">
      <c r="A3281" s="183" t="s">
        <v>1861</v>
      </c>
      <c r="B3281" s="182" t="s">
        <v>1860</v>
      </c>
      <c r="C3281" s="179" t="s">
        <v>108</v>
      </c>
      <c r="D3281" s="181">
        <v>560.92999999999995</v>
      </c>
      <c r="E3281" s="181">
        <v>27.92</v>
      </c>
      <c r="F3281" s="181">
        <v>588.85</v>
      </c>
      <c r="G3281" s="172">
        <v>15</v>
      </c>
    </row>
    <row r="3282" spans="1:7">
      <c r="A3282" s="183" t="s">
        <v>1859</v>
      </c>
      <c r="B3282" s="182" t="s">
        <v>1858</v>
      </c>
      <c r="C3282" s="179" t="s">
        <v>108</v>
      </c>
      <c r="D3282" s="181">
        <v>789.22</v>
      </c>
      <c r="E3282" s="181">
        <v>27.92</v>
      </c>
      <c r="F3282" s="181">
        <v>817.14</v>
      </c>
      <c r="G3282" s="172">
        <v>15</v>
      </c>
    </row>
    <row r="3283" spans="1:7">
      <c r="A3283" s="183" t="s">
        <v>1857</v>
      </c>
      <c r="B3283" s="182" t="s">
        <v>1856</v>
      </c>
      <c r="C3283" s="179" t="s">
        <v>108</v>
      </c>
      <c r="D3283" s="181">
        <v>1113.55</v>
      </c>
      <c r="E3283" s="181">
        <v>27.92</v>
      </c>
      <c r="F3283" s="181">
        <v>1141.47</v>
      </c>
      <c r="G3283" s="172">
        <v>15</v>
      </c>
    </row>
    <row r="3284" spans="1:7">
      <c r="A3284" s="183" t="s">
        <v>1855</v>
      </c>
      <c r="B3284" s="182" t="s">
        <v>1854</v>
      </c>
      <c r="C3284" s="179" t="s">
        <v>108</v>
      </c>
      <c r="D3284" s="181">
        <v>3354.55</v>
      </c>
      <c r="E3284" s="181">
        <v>27.92</v>
      </c>
      <c r="F3284" s="181">
        <v>3382.47</v>
      </c>
      <c r="G3284" s="172">
        <v>15</v>
      </c>
    </row>
    <row r="3285" spans="1:7">
      <c r="A3285" s="183" t="s">
        <v>1853</v>
      </c>
      <c r="B3285" s="182" t="s">
        <v>1852</v>
      </c>
      <c r="C3285" s="179"/>
      <c r="D3285" s="181"/>
      <c r="E3285" s="181"/>
      <c r="F3285" s="181"/>
    </row>
    <row r="3286" spans="1:7" ht="30">
      <c r="A3286" s="183" t="s">
        <v>1851</v>
      </c>
      <c r="B3286" s="182" t="s">
        <v>1850</v>
      </c>
      <c r="C3286" s="179" t="s">
        <v>118</v>
      </c>
      <c r="D3286" s="181">
        <v>9.34</v>
      </c>
      <c r="E3286" s="181">
        <v>9.2100000000000009</v>
      </c>
      <c r="F3286" s="181">
        <v>18.55</v>
      </c>
      <c r="G3286" s="172">
        <v>15</v>
      </c>
    </row>
    <row r="3287" spans="1:7" ht="30">
      <c r="A3287" s="183" t="s">
        <v>1849</v>
      </c>
      <c r="B3287" s="182" t="s">
        <v>1848</v>
      </c>
      <c r="C3287" s="179" t="s">
        <v>118</v>
      </c>
      <c r="D3287" s="181">
        <v>13.63</v>
      </c>
      <c r="E3287" s="181">
        <v>9.2100000000000009</v>
      </c>
      <c r="F3287" s="181">
        <v>22.84</v>
      </c>
      <c r="G3287" s="172">
        <v>15</v>
      </c>
    </row>
    <row r="3288" spans="1:7" ht="30">
      <c r="A3288" s="183" t="s">
        <v>1847</v>
      </c>
      <c r="B3288" s="182" t="s">
        <v>1846</v>
      </c>
      <c r="C3288" s="179" t="s">
        <v>118</v>
      </c>
      <c r="D3288" s="181">
        <v>17.21</v>
      </c>
      <c r="E3288" s="181">
        <v>9.2100000000000009</v>
      </c>
      <c r="F3288" s="181">
        <v>26.42</v>
      </c>
      <c r="G3288" s="172">
        <v>15</v>
      </c>
    </row>
    <row r="3289" spans="1:7" ht="30">
      <c r="A3289" s="183" t="s">
        <v>1845</v>
      </c>
      <c r="B3289" s="182" t="s">
        <v>1844</v>
      </c>
      <c r="C3289" s="179" t="s">
        <v>118</v>
      </c>
      <c r="D3289" s="181">
        <v>21.47</v>
      </c>
      <c r="E3289" s="181">
        <v>13.96</v>
      </c>
      <c r="F3289" s="181">
        <v>35.43</v>
      </c>
      <c r="G3289" s="172">
        <v>15</v>
      </c>
    </row>
    <row r="3290" spans="1:7" ht="30">
      <c r="A3290" s="183" t="s">
        <v>1843</v>
      </c>
      <c r="B3290" s="182" t="s">
        <v>1842</v>
      </c>
      <c r="C3290" s="179" t="s">
        <v>118</v>
      </c>
      <c r="D3290" s="181">
        <v>28.59</v>
      </c>
      <c r="E3290" s="181">
        <v>13.96</v>
      </c>
      <c r="F3290" s="181">
        <v>42.55</v>
      </c>
      <c r="G3290" s="172">
        <v>15</v>
      </c>
    </row>
    <row r="3291" spans="1:7" ht="30">
      <c r="A3291" s="183" t="s">
        <v>1841</v>
      </c>
      <c r="B3291" s="182" t="s">
        <v>1840</v>
      </c>
      <c r="C3291" s="179" t="s">
        <v>118</v>
      </c>
      <c r="D3291" s="181">
        <v>37.14</v>
      </c>
      <c r="E3291" s="181">
        <v>13.96</v>
      </c>
      <c r="F3291" s="181">
        <v>51.1</v>
      </c>
      <c r="G3291" s="172">
        <v>15</v>
      </c>
    </row>
    <row r="3292" spans="1:7" ht="30">
      <c r="A3292" s="183" t="s">
        <v>1839</v>
      </c>
      <c r="B3292" s="182" t="s">
        <v>1838</v>
      </c>
      <c r="C3292" s="179" t="s">
        <v>118</v>
      </c>
      <c r="D3292" s="181">
        <v>44.98</v>
      </c>
      <c r="E3292" s="181">
        <v>13.96</v>
      </c>
      <c r="F3292" s="181">
        <v>58.94</v>
      </c>
      <c r="G3292" s="172">
        <v>15</v>
      </c>
    </row>
    <row r="3293" spans="1:7" ht="30">
      <c r="A3293" s="183" t="s">
        <v>1837</v>
      </c>
      <c r="B3293" s="182" t="s">
        <v>1836</v>
      </c>
      <c r="C3293" s="179"/>
      <c r="D3293" s="181"/>
      <c r="E3293" s="181"/>
      <c r="F3293" s="181"/>
    </row>
    <row r="3294" spans="1:7" ht="30">
      <c r="A3294" s="183" t="s">
        <v>1835</v>
      </c>
      <c r="B3294" s="182" t="s">
        <v>1834</v>
      </c>
      <c r="C3294" s="179" t="s">
        <v>118</v>
      </c>
      <c r="D3294" s="181">
        <v>53.41</v>
      </c>
      <c r="E3294" s="181">
        <v>20.100000000000001</v>
      </c>
      <c r="F3294" s="181">
        <v>73.510000000000005</v>
      </c>
      <c r="G3294" s="172">
        <v>15</v>
      </c>
    </row>
    <row r="3295" spans="1:7" ht="30">
      <c r="A3295" s="183" t="s">
        <v>1833</v>
      </c>
      <c r="B3295" s="182" t="s">
        <v>1832</v>
      </c>
      <c r="C3295" s="179" t="s">
        <v>118</v>
      </c>
      <c r="D3295" s="181">
        <v>76.010000000000005</v>
      </c>
      <c r="E3295" s="181">
        <v>20.100000000000001</v>
      </c>
      <c r="F3295" s="181">
        <v>96.11</v>
      </c>
      <c r="G3295" s="172">
        <v>15</v>
      </c>
    </row>
    <row r="3296" spans="1:7" ht="30">
      <c r="A3296" s="183" t="s">
        <v>1831</v>
      </c>
      <c r="B3296" s="182" t="s">
        <v>1830</v>
      </c>
      <c r="C3296" s="179" t="s">
        <v>118</v>
      </c>
      <c r="D3296" s="181">
        <v>93.08</v>
      </c>
      <c r="E3296" s="181">
        <v>20.100000000000001</v>
      </c>
      <c r="F3296" s="181">
        <v>113.18</v>
      </c>
      <c r="G3296" s="172">
        <v>15</v>
      </c>
    </row>
    <row r="3297" spans="1:7" ht="30">
      <c r="A3297" s="183" t="s">
        <v>1829</v>
      </c>
      <c r="B3297" s="182" t="s">
        <v>1828</v>
      </c>
      <c r="C3297" s="179" t="s">
        <v>118</v>
      </c>
      <c r="D3297" s="181">
        <v>112.91</v>
      </c>
      <c r="E3297" s="181">
        <v>20.100000000000001</v>
      </c>
      <c r="F3297" s="181">
        <v>133.01</v>
      </c>
      <c r="G3297" s="172">
        <v>15</v>
      </c>
    </row>
    <row r="3298" spans="1:7" ht="30">
      <c r="A3298" s="183" t="s">
        <v>1827</v>
      </c>
      <c r="B3298" s="182" t="s">
        <v>1826</v>
      </c>
      <c r="C3298" s="179" t="s">
        <v>118</v>
      </c>
      <c r="D3298" s="181">
        <v>138.91</v>
      </c>
      <c r="E3298" s="181">
        <v>20.100000000000001</v>
      </c>
      <c r="F3298" s="181">
        <v>159.01</v>
      </c>
      <c r="G3298" s="172">
        <v>15</v>
      </c>
    </row>
    <row r="3299" spans="1:7" ht="30">
      <c r="A3299" s="183" t="s">
        <v>1825</v>
      </c>
      <c r="B3299" s="182" t="s">
        <v>1824</v>
      </c>
      <c r="C3299" s="179" t="s">
        <v>118</v>
      </c>
      <c r="D3299" s="181">
        <v>154.34</v>
      </c>
      <c r="E3299" s="181">
        <v>20.100000000000001</v>
      </c>
      <c r="F3299" s="181">
        <v>174.44</v>
      </c>
      <c r="G3299" s="172">
        <v>15</v>
      </c>
    </row>
    <row r="3300" spans="1:7" ht="30">
      <c r="A3300" s="183" t="s">
        <v>1823</v>
      </c>
      <c r="B3300" s="182" t="s">
        <v>1822</v>
      </c>
      <c r="C3300" s="179" t="s">
        <v>118</v>
      </c>
      <c r="D3300" s="181">
        <v>180.52</v>
      </c>
      <c r="E3300" s="181">
        <v>20.100000000000001</v>
      </c>
      <c r="F3300" s="181">
        <v>200.62</v>
      </c>
      <c r="G3300" s="172">
        <v>15</v>
      </c>
    </row>
    <row r="3301" spans="1:7" ht="30">
      <c r="A3301" s="183" t="s">
        <v>1821</v>
      </c>
      <c r="B3301" s="182" t="s">
        <v>1820</v>
      </c>
      <c r="C3301" s="179" t="s">
        <v>118</v>
      </c>
      <c r="D3301" s="181">
        <v>205.36</v>
      </c>
      <c r="E3301" s="181">
        <v>20.100000000000001</v>
      </c>
      <c r="F3301" s="181">
        <v>225.46</v>
      </c>
      <c r="G3301" s="172">
        <v>15</v>
      </c>
    </row>
    <row r="3302" spans="1:7" ht="30">
      <c r="A3302" s="183" t="s">
        <v>1819</v>
      </c>
      <c r="B3302" s="182" t="s">
        <v>1818</v>
      </c>
      <c r="C3302" s="179" t="s">
        <v>118</v>
      </c>
      <c r="D3302" s="181">
        <v>217.24</v>
      </c>
      <c r="E3302" s="181">
        <v>20.100000000000001</v>
      </c>
      <c r="F3302" s="181">
        <v>237.34</v>
      </c>
      <c r="G3302" s="172">
        <v>15</v>
      </c>
    </row>
    <row r="3303" spans="1:7" ht="30">
      <c r="A3303" s="183" t="s">
        <v>1817</v>
      </c>
      <c r="B3303" s="182" t="s">
        <v>1816</v>
      </c>
      <c r="C3303" s="179" t="s">
        <v>118</v>
      </c>
      <c r="D3303" s="181">
        <v>250.88</v>
      </c>
      <c r="E3303" s="181">
        <v>20.100000000000001</v>
      </c>
      <c r="F3303" s="181">
        <v>270.98</v>
      </c>
      <c r="G3303" s="172">
        <v>15</v>
      </c>
    </row>
    <row r="3304" spans="1:7" ht="30">
      <c r="A3304" s="183" t="s">
        <v>1815</v>
      </c>
      <c r="B3304" s="182" t="s">
        <v>1814</v>
      </c>
      <c r="C3304" s="179" t="s">
        <v>118</v>
      </c>
      <c r="D3304" s="181">
        <v>278.97000000000003</v>
      </c>
      <c r="E3304" s="181">
        <v>20.100000000000001</v>
      </c>
      <c r="F3304" s="181">
        <v>299.07</v>
      </c>
      <c r="G3304" s="172">
        <v>15</v>
      </c>
    </row>
    <row r="3305" spans="1:7">
      <c r="A3305" s="183" t="s">
        <v>1813</v>
      </c>
      <c r="B3305" s="182" t="s">
        <v>1812</v>
      </c>
      <c r="C3305" s="179"/>
      <c r="D3305" s="181"/>
      <c r="E3305" s="181"/>
      <c r="F3305" s="181"/>
    </row>
    <row r="3306" spans="1:7" ht="45">
      <c r="A3306" s="183" t="s">
        <v>1811</v>
      </c>
      <c r="B3306" s="182" t="s">
        <v>1810</v>
      </c>
      <c r="C3306" s="179" t="s">
        <v>118</v>
      </c>
      <c r="D3306" s="181">
        <v>38.01</v>
      </c>
      <c r="E3306" s="181">
        <v>19.64</v>
      </c>
      <c r="F3306" s="181">
        <v>57.65</v>
      </c>
      <c r="G3306" s="172">
        <v>15</v>
      </c>
    </row>
    <row r="3307" spans="1:7" ht="45">
      <c r="A3307" s="183" t="s">
        <v>1809</v>
      </c>
      <c r="B3307" s="182" t="s">
        <v>1808</v>
      </c>
      <c r="C3307" s="179" t="s">
        <v>118</v>
      </c>
      <c r="D3307" s="181">
        <v>46.04</v>
      </c>
      <c r="E3307" s="181">
        <v>19.64</v>
      </c>
      <c r="F3307" s="181">
        <v>65.680000000000007</v>
      </c>
      <c r="G3307" s="172">
        <v>15</v>
      </c>
    </row>
    <row r="3308" spans="1:7" ht="45">
      <c r="A3308" s="183" t="s">
        <v>1807</v>
      </c>
      <c r="B3308" s="182" t="s">
        <v>1806</v>
      </c>
      <c r="C3308" s="179" t="s">
        <v>118</v>
      </c>
      <c r="D3308" s="181">
        <v>52.29</v>
      </c>
      <c r="E3308" s="181">
        <v>19.64</v>
      </c>
      <c r="F3308" s="181">
        <v>71.930000000000007</v>
      </c>
      <c r="G3308" s="172">
        <v>15</v>
      </c>
    </row>
    <row r="3309" spans="1:7" ht="45">
      <c r="A3309" s="183" t="s">
        <v>1805</v>
      </c>
      <c r="B3309" s="182" t="s">
        <v>1804</v>
      </c>
      <c r="C3309" s="179" t="s">
        <v>118</v>
      </c>
      <c r="D3309" s="181">
        <v>123.99</v>
      </c>
      <c r="E3309" s="181">
        <v>29.45</v>
      </c>
      <c r="F3309" s="181">
        <v>153.44</v>
      </c>
      <c r="G3309" s="172">
        <v>15</v>
      </c>
    </row>
    <row r="3310" spans="1:7" ht="30">
      <c r="A3310" s="183" t="s">
        <v>1803</v>
      </c>
      <c r="B3310" s="182" t="s">
        <v>1802</v>
      </c>
      <c r="C3310" s="179" t="s">
        <v>108</v>
      </c>
      <c r="D3310" s="181">
        <v>13.42</v>
      </c>
      <c r="E3310" s="181">
        <v>12.84</v>
      </c>
      <c r="F3310" s="181">
        <v>26.26</v>
      </c>
      <c r="G3310" s="172">
        <v>15</v>
      </c>
    </row>
    <row r="3311" spans="1:7" ht="30">
      <c r="A3311" s="183" t="s">
        <v>1801</v>
      </c>
      <c r="B3311" s="182" t="s">
        <v>1800</v>
      </c>
      <c r="C3311" s="179" t="s">
        <v>108</v>
      </c>
      <c r="D3311" s="181">
        <v>20.27</v>
      </c>
      <c r="E3311" s="181">
        <v>12.84</v>
      </c>
      <c r="F3311" s="181">
        <v>33.11</v>
      </c>
      <c r="G3311" s="172">
        <v>15</v>
      </c>
    </row>
    <row r="3312" spans="1:7" ht="30">
      <c r="A3312" s="183" t="s">
        <v>1799</v>
      </c>
      <c r="B3312" s="182" t="s">
        <v>1798</v>
      </c>
      <c r="C3312" s="179" t="s">
        <v>108</v>
      </c>
      <c r="D3312" s="181">
        <v>21.54</v>
      </c>
      <c r="E3312" s="181">
        <v>19.54</v>
      </c>
      <c r="F3312" s="181">
        <v>41.08</v>
      </c>
      <c r="G3312" s="172">
        <v>15</v>
      </c>
    </row>
    <row r="3313" spans="1:7" ht="30">
      <c r="A3313" s="183" t="s">
        <v>1797</v>
      </c>
      <c r="B3313" s="182" t="s">
        <v>1796</v>
      </c>
      <c r="C3313" s="179" t="s">
        <v>108</v>
      </c>
      <c r="D3313" s="181">
        <v>31.37</v>
      </c>
      <c r="E3313" s="181">
        <v>22.33</v>
      </c>
      <c r="F3313" s="181">
        <v>53.7</v>
      </c>
      <c r="G3313" s="172">
        <v>15</v>
      </c>
    </row>
    <row r="3314" spans="1:7" ht="30">
      <c r="A3314" s="183" t="s">
        <v>1795</v>
      </c>
      <c r="B3314" s="182" t="s">
        <v>1794</v>
      </c>
      <c r="C3314" s="179" t="s">
        <v>108</v>
      </c>
      <c r="D3314" s="181">
        <v>13.26</v>
      </c>
      <c r="E3314" s="181">
        <v>12.84</v>
      </c>
      <c r="F3314" s="181">
        <v>26.1</v>
      </c>
      <c r="G3314" s="172">
        <v>15</v>
      </c>
    </row>
    <row r="3315" spans="1:7" ht="30">
      <c r="A3315" s="183" t="s">
        <v>1793</v>
      </c>
      <c r="B3315" s="182" t="s">
        <v>1792</v>
      </c>
      <c r="C3315" s="179" t="s">
        <v>108</v>
      </c>
      <c r="D3315" s="181">
        <v>18.87</v>
      </c>
      <c r="E3315" s="181">
        <v>12.84</v>
      </c>
      <c r="F3315" s="181">
        <v>31.71</v>
      </c>
      <c r="G3315" s="172">
        <v>15</v>
      </c>
    </row>
    <row r="3316" spans="1:7" ht="30">
      <c r="A3316" s="183" t="s">
        <v>1791</v>
      </c>
      <c r="B3316" s="182" t="s">
        <v>1790</v>
      </c>
      <c r="C3316" s="179" t="s">
        <v>108</v>
      </c>
      <c r="D3316" s="181">
        <v>26.13</v>
      </c>
      <c r="E3316" s="181">
        <v>19.54</v>
      </c>
      <c r="F3316" s="181">
        <v>45.67</v>
      </c>
      <c r="G3316" s="172">
        <v>15</v>
      </c>
    </row>
    <row r="3317" spans="1:7" ht="30">
      <c r="A3317" s="183" t="s">
        <v>1789</v>
      </c>
      <c r="B3317" s="182" t="s">
        <v>1788</v>
      </c>
      <c r="C3317" s="179" t="s">
        <v>108</v>
      </c>
      <c r="D3317" s="181">
        <v>42.95</v>
      </c>
      <c r="E3317" s="181">
        <v>22.33</v>
      </c>
      <c r="F3317" s="181">
        <v>65.28</v>
      </c>
      <c r="G3317" s="172">
        <v>15</v>
      </c>
    </row>
    <row r="3318" spans="1:7" ht="30">
      <c r="A3318" s="183" t="s">
        <v>1787</v>
      </c>
      <c r="B3318" s="182" t="s">
        <v>1786</v>
      </c>
      <c r="C3318" s="179" t="s">
        <v>108</v>
      </c>
      <c r="D3318" s="181">
        <v>17.37</v>
      </c>
      <c r="E3318" s="181">
        <v>12.84</v>
      </c>
      <c r="F3318" s="181">
        <v>30.21</v>
      </c>
      <c r="G3318" s="172">
        <v>15</v>
      </c>
    </row>
    <row r="3319" spans="1:7" ht="30">
      <c r="A3319" s="183" t="s">
        <v>1785</v>
      </c>
      <c r="B3319" s="182" t="s">
        <v>1784</v>
      </c>
      <c r="C3319" s="179" t="s">
        <v>108</v>
      </c>
      <c r="D3319" s="181">
        <v>21.18</v>
      </c>
      <c r="E3319" s="181">
        <v>12.84</v>
      </c>
      <c r="F3319" s="181">
        <v>34.020000000000003</v>
      </c>
      <c r="G3319" s="172">
        <v>15</v>
      </c>
    </row>
    <row r="3320" spans="1:7" ht="30">
      <c r="A3320" s="183" t="s">
        <v>1783</v>
      </c>
      <c r="B3320" s="182" t="s">
        <v>1782</v>
      </c>
      <c r="C3320" s="179" t="s">
        <v>108</v>
      </c>
      <c r="D3320" s="181">
        <v>24.85</v>
      </c>
      <c r="E3320" s="181">
        <v>19.54</v>
      </c>
      <c r="F3320" s="181">
        <v>44.39</v>
      </c>
      <c r="G3320" s="172">
        <v>15</v>
      </c>
    </row>
    <row r="3321" spans="1:7" ht="30">
      <c r="A3321" s="183" t="s">
        <v>1781</v>
      </c>
      <c r="B3321" s="182" t="s">
        <v>1780</v>
      </c>
      <c r="C3321" s="179" t="s">
        <v>108</v>
      </c>
      <c r="D3321" s="181">
        <v>40.479999999999997</v>
      </c>
      <c r="E3321" s="181">
        <v>22.33</v>
      </c>
      <c r="F3321" s="181">
        <v>62.81</v>
      </c>
      <c r="G3321" s="172">
        <v>15</v>
      </c>
    </row>
    <row r="3322" spans="1:7" ht="30">
      <c r="A3322" s="183" t="s">
        <v>1779</v>
      </c>
      <c r="B3322" s="182" t="s">
        <v>1778</v>
      </c>
      <c r="C3322" s="179" t="s">
        <v>108</v>
      </c>
      <c r="D3322" s="181">
        <v>13.4</v>
      </c>
      <c r="E3322" s="181">
        <v>12.84</v>
      </c>
      <c r="F3322" s="181">
        <v>26.24</v>
      </c>
      <c r="G3322" s="172">
        <v>15</v>
      </c>
    </row>
    <row r="3323" spans="1:7" ht="30">
      <c r="A3323" s="183" t="s">
        <v>1777</v>
      </c>
      <c r="B3323" s="182" t="s">
        <v>1776</v>
      </c>
      <c r="C3323" s="179" t="s">
        <v>108</v>
      </c>
      <c r="D3323" s="181">
        <v>19.23</v>
      </c>
      <c r="E3323" s="181">
        <v>19.54</v>
      </c>
      <c r="F3323" s="181">
        <v>38.770000000000003</v>
      </c>
      <c r="G3323" s="172">
        <v>15</v>
      </c>
    </row>
    <row r="3324" spans="1:7" ht="30">
      <c r="A3324" s="183" t="s">
        <v>1775</v>
      </c>
      <c r="B3324" s="182" t="s">
        <v>1774</v>
      </c>
      <c r="C3324" s="179" t="s">
        <v>108</v>
      </c>
      <c r="D3324" s="181">
        <v>32.659999999999997</v>
      </c>
      <c r="E3324" s="181">
        <v>22.33</v>
      </c>
      <c r="F3324" s="181">
        <v>54.99</v>
      </c>
      <c r="G3324" s="172">
        <v>15</v>
      </c>
    </row>
    <row r="3325" spans="1:7" ht="30">
      <c r="A3325" s="183" t="s">
        <v>1773</v>
      </c>
      <c r="B3325" s="182" t="s">
        <v>1772</v>
      </c>
      <c r="C3325" s="179" t="s">
        <v>108</v>
      </c>
      <c r="D3325" s="181">
        <v>39.78</v>
      </c>
      <c r="E3325" s="181">
        <v>12.84</v>
      </c>
      <c r="F3325" s="181">
        <v>52.62</v>
      </c>
      <c r="G3325" s="172">
        <v>15</v>
      </c>
    </row>
    <row r="3326" spans="1:7" ht="30">
      <c r="A3326" s="183" t="s">
        <v>1771</v>
      </c>
      <c r="B3326" s="182" t="s">
        <v>1770</v>
      </c>
      <c r="C3326" s="179" t="s">
        <v>108</v>
      </c>
      <c r="D3326" s="181">
        <v>51.07</v>
      </c>
      <c r="E3326" s="181">
        <v>19.54</v>
      </c>
      <c r="F3326" s="181">
        <v>70.61</v>
      </c>
      <c r="G3326" s="172">
        <v>15</v>
      </c>
    </row>
    <row r="3327" spans="1:7" ht="30">
      <c r="A3327" s="183" t="s">
        <v>1769</v>
      </c>
      <c r="B3327" s="182" t="s">
        <v>1768</v>
      </c>
      <c r="C3327" s="179" t="s">
        <v>108</v>
      </c>
      <c r="D3327" s="181">
        <v>90.54</v>
      </c>
      <c r="E3327" s="181">
        <v>22.33</v>
      </c>
      <c r="F3327" s="181">
        <v>112.87</v>
      </c>
      <c r="G3327" s="172">
        <v>15</v>
      </c>
    </row>
    <row r="3328" spans="1:7" ht="30">
      <c r="A3328" s="183" t="s">
        <v>1767</v>
      </c>
      <c r="B3328" s="182" t="s">
        <v>1766</v>
      </c>
      <c r="C3328" s="179" t="s">
        <v>108</v>
      </c>
      <c r="D3328" s="181">
        <v>73.38</v>
      </c>
      <c r="E3328" s="181">
        <v>22.33</v>
      </c>
      <c r="F3328" s="181">
        <v>95.71</v>
      </c>
      <c r="G3328" s="172">
        <v>15</v>
      </c>
    </row>
    <row r="3329" spans="1:7" ht="30">
      <c r="A3329" s="183" t="s">
        <v>1765</v>
      </c>
      <c r="B3329" s="182" t="s">
        <v>1764</v>
      </c>
      <c r="C3329" s="179" t="s">
        <v>108</v>
      </c>
      <c r="D3329" s="181">
        <v>215.96</v>
      </c>
      <c r="E3329" s="181">
        <v>19.54</v>
      </c>
      <c r="F3329" s="181">
        <v>235.5</v>
      </c>
      <c r="G3329" s="172">
        <v>15</v>
      </c>
    </row>
    <row r="3330" spans="1:7" ht="30">
      <c r="A3330" s="183" t="s">
        <v>1763</v>
      </c>
      <c r="B3330" s="182" t="s">
        <v>1762</v>
      </c>
      <c r="C3330" s="179" t="s">
        <v>108</v>
      </c>
      <c r="D3330" s="181">
        <v>37.32</v>
      </c>
      <c r="E3330" s="181">
        <v>12.84</v>
      </c>
      <c r="F3330" s="181">
        <v>50.16</v>
      </c>
      <c r="G3330" s="172">
        <v>15</v>
      </c>
    </row>
    <row r="3331" spans="1:7" ht="30">
      <c r="A3331" s="183" t="s">
        <v>1761</v>
      </c>
      <c r="B3331" s="182" t="s">
        <v>1760</v>
      </c>
      <c r="C3331" s="179" t="s">
        <v>108</v>
      </c>
      <c r="D3331" s="181">
        <v>44.17</v>
      </c>
      <c r="E3331" s="181">
        <v>19.54</v>
      </c>
      <c r="F3331" s="181">
        <v>63.71</v>
      </c>
      <c r="G3331" s="172">
        <v>15</v>
      </c>
    </row>
    <row r="3332" spans="1:7" ht="30">
      <c r="A3332" s="183" t="s">
        <v>1759</v>
      </c>
      <c r="B3332" s="182" t="s">
        <v>1758</v>
      </c>
      <c r="C3332" s="179" t="s">
        <v>108</v>
      </c>
      <c r="D3332" s="181">
        <v>83.97</v>
      </c>
      <c r="E3332" s="181">
        <v>22.33</v>
      </c>
      <c r="F3332" s="181">
        <v>106.3</v>
      </c>
      <c r="G3332" s="172">
        <v>15</v>
      </c>
    </row>
    <row r="3333" spans="1:7" ht="30">
      <c r="A3333" s="183" t="s">
        <v>1757</v>
      </c>
      <c r="B3333" s="182" t="s">
        <v>1756</v>
      </c>
      <c r="C3333" s="179" t="s">
        <v>108</v>
      </c>
      <c r="D3333" s="181">
        <v>38.03</v>
      </c>
      <c r="E3333" s="181">
        <v>19.54</v>
      </c>
      <c r="F3333" s="181">
        <v>57.57</v>
      </c>
      <c r="G3333" s="172">
        <v>15</v>
      </c>
    </row>
    <row r="3334" spans="1:7" ht="30">
      <c r="A3334" s="183" t="s">
        <v>1755</v>
      </c>
      <c r="B3334" s="182" t="s">
        <v>1754</v>
      </c>
      <c r="C3334" s="179" t="s">
        <v>108</v>
      </c>
      <c r="D3334" s="181">
        <v>68.56</v>
      </c>
      <c r="E3334" s="181">
        <v>22.33</v>
      </c>
      <c r="F3334" s="181">
        <v>90.89</v>
      </c>
      <c r="G3334" s="172">
        <v>15</v>
      </c>
    </row>
    <row r="3335" spans="1:7" ht="30">
      <c r="A3335" s="183" t="s">
        <v>1753</v>
      </c>
      <c r="B3335" s="182" t="s">
        <v>1752</v>
      </c>
      <c r="C3335" s="179" t="s">
        <v>108</v>
      </c>
      <c r="D3335" s="181">
        <v>54.57</v>
      </c>
      <c r="E3335" s="181">
        <v>22.33</v>
      </c>
      <c r="F3335" s="181">
        <v>76.900000000000006</v>
      </c>
      <c r="G3335" s="172">
        <v>15</v>
      </c>
    </row>
    <row r="3336" spans="1:7" ht="30">
      <c r="A3336" s="183" t="s">
        <v>1751</v>
      </c>
      <c r="B3336" s="182" t="s">
        <v>1750</v>
      </c>
      <c r="C3336" s="179" t="s">
        <v>108</v>
      </c>
      <c r="D3336" s="181">
        <v>70.599999999999994</v>
      </c>
      <c r="E3336" s="181">
        <v>22.33</v>
      </c>
      <c r="F3336" s="181">
        <v>92.93</v>
      </c>
      <c r="G3336" s="172">
        <v>15</v>
      </c>
    </row>
    <row r="3337" spans="1:7" ht="30">
      <c r="A3337" s="183" t="s">
        <v>1749</v>
      </c>
      <c r="B3337" s="182" t="s">
        <v>1748</v>
      </c>
      <c r="C3337" s="179" t="s">
        <v>108</v>
      </c>
      <c r="D3337" s="181">
        <v>118.81</v>
      </c>
      <c r="E3337" s="181">
        <v>19.54</v>
      </c>
      <c r="F3337" s="181">
        <v>138.35</v>
      </c>
      <c r="G3337" s="172">
        <v>15</v>
      </c>
    </row>
    <row r="3338" spans="1:7" ht="30">
      <c r="A3338" s="183" t="s">
        <v>1747</v>
      </c>
      <c r="B3338" s="182" t="s">
        <v>1746</v>
      </c>
      <c r="C3338" s="179" t="s">
        <v>108</v>
      </c>
      <c r="D3338" s="181">
        <v>81.3</v>
      </c>
      <c r="E3338" s="181">
        <v>22.33</v>
      </c>
      <c r="F3338" s="181">
        <v>103.63</v>
      </c>
      <c r="G3338" s="172">
        <v>15</v>
      </c>
    </row>
    <row r="3339" spans="1:7" ht="30">
      <c r="A3339" s="183" t="s">
        <v>1745</v>
      </c>
      <c r="B3339" s="182" t="s">
        <v>1744</v>
      </c>
      <c r="C3339" s="179" t="s">
        <v>108</v>
      </c>
      <c r="D3339" s="181">
        <v>75.209999999999994</v>
      </c>
      <c r="E3339" s="181">
        <v>12.84</v>
      </c>
      <c r="F3339" s="181">
        <v>88.05</v>
      </c>
      <c r="G3339" s="172">
        <v>15</v>
      </c>
    </row>
    <row r="3340" spans="1:7" ht="30">
      <c r="A3340" s="183" t="s">
        <v>1743</v>
      </c>
      <c r="B3340" s="182" t="s">
        <v>1742</v>
      </c>
      <c r="C3340" s="179" t="s">
        <v>108</v>
      </c>
      <c r="D3340" s="181">
        <v>12.91</v>
      </c>
      <c r="E3340" s="181">
        <v>12.84</v>
      </c>
      <c r="F3340" s="181">
        <v>25.75</v>
      </c>
      <c r="G3340" s="172">
        <v>15</v>
      </c>
    </row>
    <row r="3341" spans="1:7" ht="30">
      <c r="A3341" s="183" t="s">
        <v>1741</v>
      </c>
      <c r="B3341" s="182" t="s">
        <v>1740</v>
      </c>
      <c r="C3341" s="179" t="s">
        <v>108</v>
      </c>
      <c r="D3341" s="181">
        <v>32.840000000000003</v>
      </c>
      <c r="E3341" s="181">
        <v>12.84</v>
      </c>
      <c r="F3341" s="181">
        <v>45.68</v>
      </c>
      <c r="G3341" s="172">
        <v>15</v>
      </c>
    </row>
    <row r="3342" spans="1:7" ht="30">
      <c r="A3342" s="183" t="s">
        <v>1739</v>
      </c>
      <c r="B3342" s="182" t="s">
        <v>1738</v>
      </c>
      <c r="C3342" s="179" t="s">
        <v>108</v>
      </c>
      <c r="D3342" s="181">
        <v>46.09</v>
      </c>
      <c r="E3342" s="181">
        <v>19.54</v>
      </c>
      <c r="F3342" s="181">
        <v>65.63</v>
      </c>
      <c r="G3342" s="172">
        <v>15</v>
      </c>
    </row>
    <row r="3343" spans="1:7">
      <c r="A3343" s="183" t="s">
        <v>1737</v>
      </c>
      <c r="B3343" s="182" t="s">
        <v>173</v>
      </c>
      <c r="C3343" s="179" t="s">
        <v>117</v>
      </c>
      <c r="D3343" s="181">
        <v>75.41</v>
      </c>
      <c r="E3343" s="181">
        <v>5.58</v>
      </c>
      <c r="F3343" s="181">
        <v>80.989999999999995</v>
      </c>
      <c r="G3343" s="172">
        <v>15</v>
      </c>
    </row>
    <row r="3344" spans="1:7" ht="30">
      <c r="A3344" s="183" t="s">
        <v>1736</v>
      </c>
      <c r="B3344" s="182" t="s">
        <v>1735</v>
      </c>
      <c r="C3344" s="179"/>
      <c r="D3344" s="181"/>
      <c r="E3344" s="181"/>
      <c r="F3344" s="181"/>
    </row>
    <row r="3345" spans="1:7">
      <c r="A3345" s="183" t="s">
        <v>1734</v>
      </c>
      <c r="B3345" s="182" t="s">
        <v>1733</v>
      </c>
      <c r="C3345" s="179"/>
      <c r="D3345" s="181"/>
      <c r="E3345" s="181"/>
      <c r="F3345" s="181"/>
    </row>
    <row r="3346" spans="1:7" ht="30">
      <c r="A3346" s="183" t="s">
        <v>1732</v>
      </c>
      <c r="B3346" s="182" t="s">
        <v>1731</v>
      </c>
      <c r="C3346" s="179" t="s">
        <v>108</v>
      </c>
      <c r="D3346" s="181">
        <v>42.78</v>
      </c>
      <c r="E3346" s="181">
        <v>25.12</v>
      </c>
      <c r="F3346" s="181">
        <v>67.900000000000006</v>
      </c>
      <c r="G3346" s="172">
        <v>15</v>
      </c>
    </row>
    <row r="3347" spans="1:7" ht="30">
      <c r="A3347" s="183" t="s">
        <v>1730</v>
      </c>
      <c r="B3347" s="182" t="s">
        <v>1729</v>
      </c>
      <c r="C3347" s="179" t="s">
        <v>108</v>
      </c>
      <c r="D3347" s="181">
        <v>56.95</v>
      </c>
      <c r="E3347" s="181">
        <v>33.5</v>
      </c>
      <c r="F3347" s="181">
        <v>90.45</v>
      </c>
      <c r="G3347" s="172">
        <v>15</v>
      </c>
    </row>
    <row r="3348" spans="1:7">
      <c r="A3348" s="183" t="s">
        <v>1728</v>
      </c>
      <c r="B3348" s="182" t="s">
        <v>1727</v>
      </c>
      <c r="C3348" s="179" t="s">
        <v>108</v>
      </c>
      <c r="D3348" s="181">
        <v>66.86</v>
      </c>
      <c r="E3348" s="181">
        <v>41.87</v>
      </c>
      <c r="F3348" s="181">
        <v>108.73</v>
      </c>
      <c r="G3348" s="172">
        <v>15</v>
      </c>
    </row>
    <row r="3349" spans="1:7" ht="30">
      <c r="A3349" s="183" t="s">
        <v>1726</v>
      </c>
      <c r="B3349" s="182" t="s">
        <v>1725</v>
      </c>
      <c r="C3349" s="179" t="s">
        <v>108</v>
      </c>
      <c r="D3349" s="181">
        <v>92.16</v>
      </c>
      <c r="E3349" s="181">
        <v>50.25</v>
      </c>
      <c r="F3349" s="181">
        <v>142.41</v>
      </c>
      <c r="G3349" s="172">
        <v>15</v>
      </c>
    </row>
    <row r="3350" spans="1:7" ht="30">
      <c r="A3350" s="183" t="s">
        <v>1724</v>
      </c>
      <c r="B3350" s="182" t="s">
        <v>1723</v>
      </c>
      <c r="C3350" s="179" t="s">
        <v>108</v>
      </c>
      <c r="D3350" s="181">
        <v>110.87</v>
      </c>
      <c r="E3350" s="181">
        <v>55.83</v>
      </c>
      <c r="F3350" s="181">
        <v>166.7</v>
      </c>
      <c r="G3350" s="172">
        <v>15</v>
      </c>
    </row>
    <row r="3351" spans="1:7">
      <c r="A3351" s="183" t="s">
        <v>1722</v>
      </c>
      <c r="B3351" s="182" t="s">
        <v>1721</v>
      </c>
      <c r="C3351" s="179" t="s">
        <v>108</v>
      </c>
      <c r="D3351" s="181">
        <v>181.25</v>
      </c>
      <c r="E3351" s="181">
        <v>69.790000000000006</v>
      </c>
      <c r="F3351" s="181">
        <v>251.04</v>
      </c>
      <c r="G3351" s="172">
        <v>15</v>
      </c>
    </row>
    <row r="3352" spans="1:7" ht="30">
      <c r="A3352" s="183" t="s">
        <v>1720</v>
      </c>
      <c r="B3352" s="182" t="s">
        <v>1719</v>
      </c>
      <c r="C3352" s="179" t="s">
        <v>108</v>
      </c>
      <c r="D3352" s="181">
        <v>385.23</v>
      </c>
      <c r="E3352" s="181">
        <v>83.75</v>
      </c>
      <c r="F3352" s="181">
        <v>468.98</v>
      </c>
      <c r="G3352" s="172">
        <v>15</v>
      </c>
    </row>
    <row r="3353" spans="1:7">
      <c r="A3353" s="183" t="s">
        <v>1718</v>
      </c>
      <c r="B3353" s="182" t="s">
        <v>1717</v>
      </c>
      <c r="C3353" s="179" t="s">
        <v>108</v>
      </c>
      <c r="D3353" s="181">
        <v>647.67999999999995</v>
      </c>
      <c r="E3353" s="181">
        <v>111.66</v>
      </c>
      <c r="F3353" s="181">
        <v>759.34</v>
      </c>
      <c r="G3353" s="172">
        <v>15</v>
      </c>
    </row>
    <row r="3354" spans="1:7">
      <c r="A3354" s="183" t="s">
        <v>1716</v>
      </c>
      <c r="B3354" s="182" t="s">
        <v>1715</v>
      </c>
      <c r="C3354" s="179" t="s">
        <v>108</v>
      </c>
      <c r="D3354" s="181">
        <v>1124.0999999999999</v>
      </c>
      <c r="E3354" s="181">
        <v>167.49</v>
      </c>
      <c r="F3354" s="181">
        <v>1291.5899999999999</v>
      </c>
      <c r="G3354" s="172">
        <v>15</v>
      </c>
    </row>
    <row r="3355" spans="1:7" ht="30">
      <c r="A3355" s="183" t="s">
        <v>1714</v>
      </c>
      <c r="B3355" s="182" t="s">
        <v>1713</v>
      </c>
      <c r="C3355" s="179" t="s">
        <v>108</v>
      </c>
      <c r="D3355" s="181">
        <v>68.11</v>
      </c>
      <c r="E3355" s="181">
        <v>33.5</v>
      </c>
      <c r="F3355" s="181">
        <v>101.61</v>
      </c>
      <c r="G3355" s="172">
        <v>15</v>
      </c>
    </row>
    <row r="3356" spans="1:7" ht="30">
      <c r="A3356" s="183" t="s">
        <v>1712</v>
      </c>
      <c r="B3356" s="182" t="s">
        <v>1711</v>
      </c>
      <c r="C3356" s="179" t="s">
        <v>108</v>
      </c>
      <c r="D3356" s="181">
        <v>35.15</v>
      </c>
      <c r="E3356" s="181">
        <v>25.12</v>
      </c>
      <c r="F3356" s="181">
        <v>60.27</v>
      </c>
      <c r="G3356" s="172">
        <v>15</v>
      </c>
    </row>
    <row r="3357" spans="1:7" ht="30">
      <c r="A3357" s="183" t="s">
        <v>1710</v>
      </c>
      <c r="B3357" s="182" t="s">
        <v>1709</v>
      </c>
      <c r="C3357" s="179" t="s">
        <v>108</v>
      </c>
      <c r="D3357" s="181">
        <v>71.92</v>
      </c>
      <c r="E3357" s="181">
        <v>25.12</v>
      </c>
      <c r="F3357" s="181">
        <v>97.04</v>
      </c>
      <c r="G3357" s="172">
        <v>15</v>
      </c>
    </row>
    <row r="3358" spans="1:7" ht="30">
      <c r="A3358" s="183" t="s">
        <v>1708</v>
      </c>
      <c r="B3358" s="182" t="s">
        <v>1707</v>
      </c>
      <c r="C3358" s="179" t="s">
        <v>108</v>
      </c>
      <c r="D3358" s="181">
        <v>70.23</v>
      </c>
      <c r="E3358" s="181">
        <v>25.12</v>
      </c>
      <c r="F3358" s="181">
        <v>95.35</v>
      </c>
      <c r="G3358" s="172">
        <v>15</v>
      </c>
    </row>
    <row r="3359" spans="1:7" ht="30">
      <c r="A3359" s="183" t="s">
        <v>1706</v>
      </c>
      <c r="B3359" s="182" t="s">
        <v>1705</v>
      </c>
      <c r="C3359" s="179" t="s">
        <v>108</v>
      </c>
      <c r="D3359" s="181">
        <v>99.97</v>
      </c>
      <c r="E3359" s="181">
        <v>27.92</v>
      </c>
      <c r="F3359" s="181">
        <v>127.89</v>
      </c>
      <c r="G3359" s="172">
        <v>15</v>
      </c>
    </row>
    <row r="3360" spans="1:7" ht="30">
      <c r="A3360" s="183" t="s">
        <v>1704</v>
      </c>
      <c r="B3360" s="182" t="s">
        <v>1703</v>
      </c>
      <c r="C3360" s="179" t="s">
        <v>108</v>
      </c>
      <c r="D3360" s="181">
        <v>244.8</v>
      </c>
      <c r="E3360" s="181">
        <v>25.12</v>
      </c>
      <c r="F3360" s="181">
        <v>269.92</v>
      </c>
      <c r="G3360" s="172">
        <v>15</v>
      </c>
    </row>
    <row r="3361" spans="1:7" ht="30">
      <c r="A3361" s="183" t="s">
        <v>1702</v>
      </c>
      <c r="B3361" s="182" t="s">
        <v>1701</v>
      </c>
      <c r="C3361" s="179" t="s">
        <v>108</v>
      </c>
      <c r="D3361" s="181">
        <v>1244.47</v>
      </c>
      <c r="E3361" s="181">
        <v>55.83</v>
      </c>
      <c r="F3361" s="181">
        <v>1300.3</v>
      </c>
      <c r="G3361" s="172">
        <v>15</v>
      </c>
    </row>
    <row r="3362" spans="1:7" ht="30">
      <c r="A3362" s="183" t="s">
        <v>1700</v>
      </c>
      <c r="B3362" s="182" t="s">
        <v>1699</v>
      </c>
      <c r="C3362" s="179"/>
      <c r="D3362" s="181"/>
      <c r="E3362" s="181"/>
      <c r="F3362" s="181"/>
    </row>
    <row r="3363" spans="1:7" ht="30">
      <c r="A3363" s="183" t="s">
        <v>1698</v>
      </c>
      <c r="B3363" s="182" t="s">
        <v>1697</v>
      </c>
      <c r="C3363" s="179" t="s">
        <v>108</v>
      </c>
      <c r="D3363" s="181">
        <v>57.21</v>
      </c>
      <c r="E3363" s="181">
        <v>25.12</v>
      </c>
      <c r="F3363" s="181">
        <v>82.33</v>
      </c>
      <c r="G3363" s="172">
        <v>15</v>
      </c>
    </row>
    <row r="3364" spans="1:7" ht="30">
      <c r="A3364" s="183" t="s">
        <v>1696</v>
      </c>
      <c r="B3364" s="182" t="s">
        <v>1695</v>
      </c>
      <c r="C3364" s="179" t="s">
        <v>108</v>
      </c>
      <c r="D3364" s="181">
        <v>44.44</v>
      </c>
      <c r="E3364" s="181">
        <v>25.12</v>
      </c>
      <c r="F3364" s="181">
        <v>69.56</v>
      </c>
      <c r="G3364" s="172">
        <v>15</v>
      </c>
    </row>
    <row r="3365" spans="1:7" ht="30">
      <c r="A3365" s="183" t="s">
        <v>1694</v>
      </c>
      <c r="B3365" s="182" t="s">
        <v>1693</v>
      </c>
      <c r="C3365" s="179" t="s">
        <v>108</v>
      </c>
      <c r="D3365" s="181">
        <v>87.37</v>
      </c>
      <c r="E3365" s="181">
        <v>25.12</v>
      </c>
      <c r="F3365" s="181">
        <v>112.49</v>
      </c>
      <c r="G3365" s="172">
        <v>15</v>
      </c>
    </row>
    <row r="3366" spans="1:7" ht="30">
      <c r="A3366" s="183" t="s">
        <v>1692</v>
      </c>
      <c r="B3366" s="182" t="s">
        <v>1691</v>
      </c>
      <c r="C3366" s="179" t="s">
        <v>108</v>
      </c>
      <c r="D3366" s="181">
        <v>136.72999999999999</v>
      </c>
      <c r="E3366" s="181">
        <v>25.12</v>
      </c>
      <c r="F3366" s="181">
        <v>161.85</v>
      </c>
      <c r="G3366" s="172">
        <v>15</v>
      </c>
    </row>
    <row r="3367" spans="1:7" ht="30">
      <c r="A3367" s="183" t="s">
        <v>1690</v>
      </c>
      <c r="B3367" s="182" t="s">
        <v>1689</v>
      </c>
      <c r="C3367" s="179" t="s">
        <v>108</v>
      </c>
      <c r="D3367" s="181">
        <v>171.63</v>
      </c>
      <c r="E3367" s="181">
        <v>25.12</v>
      </c>
      <c r="F3367" s="181">
        <v>196.75</v>
      </c>
      <c r="G3367" s="172">
        <v>15</v>
      </c>
    </row>
    <row r="3368" spans="1:7" ht="30">
      <c r="A3368" s="183" t="s">
        <v>1688</v>
      </c>
      <c r="B3368" s="182" t="s">
        <v>1687</v>
      </c>
      <c r="C3368" s="179" t="s">
        <v>108</v>
      </c>
      <c r="D3368" s="181">
        <v>59.53</v>
      </c>
      <c r="E3368" s="181">
        <v>25.12</v>
      </c>
      <c r="F3368" s="181">
        <v>84.65</v>
      </c>
      <c r="G3368" s="172">
        <v>15</v>
      </c>
    </row>
    <row r="3369" spans="1:7" ht="30">
      <c r="A3369" s="183" t="s">
        <v>1686</v>
      </c>
      <c r="B3369" s="182" t="s">
        <v>1685</v>
      </c>
      <c r="C3369" s="179" t="s">
        <v>108</v>
      </c>
      <c r="D3369" s="181">
        <v>46.54</v>
      </c>
      <c r="E3369" s="181">
        <v>25.12</v>
      </c>
      <c r="F3369" s="181">
        <v>71.66</v>
      </c>
      <c r="G3369" s="172">
        <v>15</v>
      </c>
    </row>
    <row r="3370" spans="1:7" ht="30">
      <c r="A3370" s="183" t="s">
        <v>1684</v>
      </c>
      <c r="B3370" s="182" t="s">
        <v>1683</v>
      </c>
      <c r="C3370" s="179" t="s">
        <v>108</v>
      </c>
      <c r="D3370" s="181">
        <v>87.53</v>
      </c>
      <c r="E3370" s="181">
        <v>25.12</v>
      </c>
      <c r="F3370" s="181">
        <v>112.65</v>
      </c>
      <c r="G3370" s="172">
        <v>15</v>
      </c>
    </row>
    <row r="3371" spans="1:7" ht="30">
      <c r="A3371" s="183" t="s">
        <v>1682</v>
      </c>
      <c r="B3371" s="182" t="s">
        <v>1681</v>
      </c>
      <c r="C3371" s="179" t="s">
        <v>108</v>
      </c>
      <c r="D3371" s="181">
        <v>93.99</v>
      </c>
      <c r="E3371" s="181">
        <v>25.12</v>
      </c>
      <c r="F3371" s="181">
        <v>119.11</v>
      </c>
      <c r="G3371" s="172">
        <v>15</v>
      </c>
    </row>
    <row r="3372" spans="1:7">
      <c r="A3372" s="183" t="s">
        <v>1680</v>
      </c>
      <c r="B3372" s="182" t="s">
        <v>1679</v>
      </c>
      <c r="C3372" s="179"/>
      <c r="D3372" s="181"/>
      <c r="E3372" s="181"/>
      <c r="F3372" s="181"/>
    </row>
    <row r="3373" spans="1:7" ht="30">
      <c r="A3373" s="183" t="s">
        <v>1678</v>
      </c>
      <c r="B3373" s="182" t="s">
        <v>1677</v>
      </c>
      <c r="C3373" s="179" t="s">
        <v>108</v>
      </c>
      <c r="D3373" s="181">
        <v>344.4</v>
      </c>
      <c r="E3373" s="181">
        <v>83.75</v>
      </c>
      <c r="F3373" s="181">
        <v>428.15</v>
      </c>
      <c r="G3373" s="172">
        <v>15</v>
      </c>
    </row>
    <row r="3374" spans="1:7">
      <c r="A3374" s="183" t="s">
        <v>1676</v>
      </c>
      <c r="B3374" s="182" t="s">
        <v>1675</v>
      </c>
      <c r="C3374" s="179" t="s">
        <v>108</v>
      </c>
      <c r="D3374" s="181">
        <v>244.07</v>
      </c>
      <c r="E3374" s="181">
        <v>83.75</v>
      </c>
      <c r="F3374" s="181">
        <v>327.82</v>
      </c>
      <c r="G3374" s="172">
        <v>15</v>
      </c>
    </row>
    <row r="3375" spans="1:7">
      <c r="A3375" s="183" t="s">
        <v>1674</v>
      </c>
      <c r="B3375" s="182" t="s">
        <v>1673</v>
      </c>
      <c r="C3375" s="179" t="s">
        <v>108</v>
      </c>
      <c r="D3375" s="181">
        <v>294.88</v>
      </c>
      <c r="E3375" s="181">
        <v>83.75</v>
      </c>
      <c r="F3375" s="181">
        <v>378.63</v>
      </c>
      <c r="G3375" s="172">
        <v>15</v>
      </c>
    </row>
    <row r="3376" spans="1:7">
      <c r="A3376" s="183" t="s">
        <v>1672</v>
      </c>
      <c r="B3376" s="182" t="s">
        <v>1671</v>
      </c>
      <c r="C3376" s="179" t="s">
        <v>108</v>
      </c>
      <c r="D3376" s="181">
        <v>463.98</v>
      </c>
      <c r="E3376" s="181">
        <v>83.75</v>
      </c>
      <c r="F3376" s="181">
        <v>547.73</v>
      </c>
      <c r="G3376" s="172">
        <v>15</v>
      </c>
    </row>
    <row r="3377" spans="1:7" ht="30">
      <c r="A3377" s="183" t="s">
        <v>1670</v>
      </c>
      <c r="B3377" s="182" t="s">
        <v>1669</v>
      </c>
      <c r="C3377" s="179" t="s">
        <v>108</v>
      </c>
      <c r="D3377" s="181">
        <v>1878.98</v>
      </c>
      <c r="E3377" s="181">
        <v>83.75</v>
      </c>
      <c r="F3377" s="181">
        <v>1962.73</v>
      </c>
      <c r="G3377" s="172">
        <v>15</v>
      </c>
    </row>
    <row r="3378" spans="1:7">
      <c r="A3378" s="183" t="s">
        <v>1668</v>
      </c>
      <c r="B3378" s="182" t="s">
        <v>1667</v>
      </c>
      <c r="C3378" s="179" t="s">
        <v>108</v>
      </c>
      <c r="D3378" s="181">
        <v>562.78</v>
      </c>
      <c r="E3378" s="181">
        <v>33.5</v>
      </c>
      <c r="F3378" s="181">
        <v>596.28</v>
      </c>
      <c r="G3378" s="172">
        <v>15</v>
      </c>
    </row>
    <row r="3379" spans="1:7">
      <c r="A3379" s="183" t="s">
        <v>1666</v>
      </c>
      <c r="B3379" s="182" t="s">
        <v>1665</v>
      </c>
      <c r="C3379" s="179" t="s">
        <v>108</v>
      </c>
      <c r="D3379" s="181">
        <v>466.74</v>
      </c>
      <c r="E3379" s="181">
        <v>33.5</v>
      </c>
      <c r="F3379" s="181">
        <v>500.24</v>
      </c>
      <c r="G3379" s="172">
        <v>15</v>
      </c>
    </row>
    <row r="3380" spans="1:7">
      <c r="A3380" s="183" t="s">
        <v>1664</v>
      </c>
      <c r="B3380" s="182" t="s">
        <v>1663</v>
      </c>
      <c r="C3380" s="179" t="s">
        <v>108</v>
      </c>
      <c r="D3380" s="181">
        <v>1083.1500000000001</v>
      </c>
      <c r="E3380" s="181">
        <v>83.75</v>
      </c>
      <c r="F3380" s="181">
        <v>1166.9000000000001</v>
      </c>
      <c r="G3380" s="172">
        <v>15</v>
      </c>
    </row>
    <row r="3381" spans="1:7" ht="30">
      <c r="A3381" s="183" t="s">
        <v>1662</v>
      </c>
      <c r="B3381" s="182" t="s">
        <v>1661</v>
      </c>
      <c r="C3381" s="179" t="s">
        <v>108</v>
      </c>
      <c r="D3381" s="181">
        <v>654.75</v>
      </c>
      <c r="E3381" s="181">
        <v>25.12</v>
      </c>
      <c r="F3381" s="181">
        <v>679.87</v>
      </c>
      <c r="G3381" s="172">
        <v>15</v>
      </c>
    </row>
    <row r="3382" spans="1:7" ht="30">
      <c r="A3382" s="183" t="s">
        <v>1660</v>
      </c>
      <c r="B3382" s="182" t="s">
        <v>1659</v>
      </c>
      <c r="C3382" s="179" t="s">
        <v>108</v>
      </c>
      <c r="D3382" s="181">
        <v>386.82</v>
      </c>
      <c r="E3382" s="181">
        <v>83.75</v>
      </c>
      <c r="F3382" s="181">
        <v>470.57</v>
      </c>
      <c r="G3382" s="172">
        <v>15</v>
      </c>
    </row>
    <row r="3383" spans="1:7">
      <c r="A3383" s="183" t="s">
        <v>1658</v>
      </c>
      <c r="B3383" s="182" t="s">
        <v>1657</v>
      </c>
      <c r="C3383" s="179"/>
      <c r="D3383" s="181"/>
      <c r="E3383" s="181"/>
      <c r="F3383" s="181"/>
    </row>
    <row r="3384" spans="1:7">
      <c r="A3384" s="183" t="s">
        <v>1656</v>
      </c>
      <c r="B3384" s="182" t="s">
        <v>1655</v>
      </c>
      <c r="C3384" s="179" t="s">
        <v>108</v>
      </c>
      <c r="D3384" s="181">
        <v>115</v>
      </c>
      <c r="E3384" s="181">
        <v>25.12</v>
      </c>
      <c r="F3384" s="181">
        <v>140.12</v>
      </c>
      <c r="G3384" s="172">
        <v>15</v>
      </c>
    </row>
    <row r="3385" spans="1:7">
      <c r="A3385" s="183" t="s">
        <v>1654</v>
      </c>
      <c r="B3385" s="182" t="s">
        <v>1653</v>
      </c>
      <c r="C3385" s="179" t="s">
        <v>108</v>
      </c>
      <c r="D3385" s="181">
        <v>143.94999999999999</v>
      </c>
      <c r="E3385" s="181">
        <v>25.12</v>
      </c>
      <c r="F3385" s="181">
        <v>169.07</v>
      </c>
      <c r="G3385" s="172">
        <v>15</v>
      </c>
    </row>
    <row r="3386" spans="1:7">
      <c r="A3386" s="183" t="s">
        <v>1652</v>
      </c>
      <c r="B3386" s="182" t="s">
        <v>1651</v>
      </c>
      <c r="C3386" s="179" t="s">
        <v>108</v>
      </c>
      <c r="D3386" s="181">
        <v>200.07</v>
      </c>
      <c r="E3386" s="181">
        <v>25.12</v>
      </c>
      <c r="F3386" s="181">
        <v>225.19</v>
      </c>
      <c r="G3386" s="172">
        <v>15</v>
      </c>
    </row>
    <row r="3387" spans="1:7">
      <c r="A3387" s="183" t="s">
        <v>1650</v>
      </c>
      <c r="B3387" s="182" t="s">
        <v>1649</v>
      </c>
      <c r="C3387" s="179" t="s">
        <v>108</v>
      </c>
      <c r="D3387" s="181">
        <v>236.46</v>
      </c>
      <c r="E3387" s="181">
        <v>25.12</v>
      </c>
      <c r="F3387" s="181">
        <v>261.58</v>
      </c>
      <c r="G3387" s="172">
        <v>15</v>
      </c>
    </row>
    <row r="3388" spans="1:7">
      <c r="A3388" s="183" t="s">
        <v>1648</v>
      </c>
      <c r="B3388" s="182" t="s">
        <v>1647</v>
      </c>
      <c r="C3388" s="179" t="s">
        <v>108</v>
      </c>
      <c r="D3388" s="181">
        <v>350.33</v>
      </c>
      <c r="E3388" s="181">
        <v>25.12</v>
      </c>
      <c r="F3388" s="181">
        <v>375.45</v>
      </c>
      <c r="G3388" s="172">
        <v>15</v>
      </c>
    </row>
    <row r="3389" spans="1:7">
      <c r="A3389" s="183" t="s">
        <v>1646</v>
      </c>
      <c r="B3389" s="182" t="s">
        <v>1645</v>
      </c>
      <c r="C3389" s="179" t="s">
        <v>108</v>
      </c>
      <c r="D3389" s="181">
        <v>615.38</v>
      </c>
      <c r="E3389" s="181">
        <v>25.12</v>
      </c>
      <c r="F3389" s="181">
        <v>640.5</v>
      </c>
      <c r="G3389" s="172">
        <v>15</v>
      </c>
    </row>
    <row r="3390" spans="1:7">
      <c r="A3390" s="183" t="s">
        <v>1644</v>
      </c>
      <c r="B3390" s="182" t="s">
        <v>1643</v>
      </c>
      <c r="C3390" s="179" t="s">
        <v>108</v>
      </c>
      <c r="D3390" s="181">
        <v>737.95</v>
      </c>
      <c r="E3390" s="181">
        <v>25.12</v>
      </c>
      <c r="F3390" s="181">
        <v>763.07</v>
      </c>
      <c r="G3390" s="172">
        <v>15</v>
      </c>
    </row>
    <row r="3391" spans="1:7">
      <c r="A3391" s="183" t="s">
        <v>1642</v>
      </c>
      <c r="B3391" s="182" t="s">
        <v>1641</v>
      </c>
      <c r="C3391" s="179" t="s">
        <v>108</v>
      </c>
      <c r="D3391" s="181">
        <v>104.3</v>
      </c>
      <c r="E3391" s="181">
        <v>25.12</v>
      </c>
      <c r="F3391" s="181">
        <v>129.41999999999999</v>
      </c>
      <c r="G3391" s="172">
        <v>15</v>
      </c>
    </row>
    <row r="3392" spans="1:7">
      <c r="A3392" s="183" t="s">
        <v>1640</v>
      </c>
      <c r="B3392" s="182" t="s">
        <v>1639</v>
      </c>
      <c r="C3392" s="179" t="s">
        <v>108</v>
      </c>
      <c r="D3392" s="181">
        <v>142.44999999999999</v>
      </c>
      <c r="E3392" s="181">
        <v>25.12</v>
      </c>
      <c r="F3392" s="181">
        <v>167.57</v>
      </c>
      <c r="G3392" s="172">
        <v>15</v>
      </c>
    </row>
    <row r="3393" spans="1:7">
      <c r="A3393" s="183" t="s">
        <v>1638</v>
      </c>
      <c r="B3393" s="182" t="s">
        <v>1637</v>
      </c>
      <c r="C3393" s="179" t="s">
        <v>108</v>
      </c>
      <c r="D3393" s="181">
        <v>174.98</v>
      </c>
      <c r="E3393" s="181">
        <v>25.12</v>
      </c>
      <c r="F3393" s="181">
        <v>200.1</v>
      </c>
      <c r="G3393" s="172">
        <v>15</v>
      </c>
    </row>
    <row r="3394" spans="1:7">
      <c r="A3394" s="183" t="s">
        <v>1636</v>
      </c>
      <c r="B3394" s="182" t="s">
        <v>1635</v>
      </c>
      <c r="C3394" s="179" t="s">
        <v>108</v>
      </c>
      <c r="D3394" s="181">
        <v>249</v>
      </c>
      <c r="E3394" s="181">
        <v>25.12</v>
      </c>
      <c r="F3394" s="181">
        <v>274.12</v>
      </c>
      <c r="G3394" s="172">
        <v>15</v>
      </c>
    </row>
    <row r="3395" spans="1:7">
      <c r="A3395" s="183" t="s">
        <v>1634</v>
      </c>
      <c r="B3395" s="182" t="s">
        <v>1633</v>
      </c>
      <c r="C3395" s="179" t="s">
        <v>108</v>
      </c>
      <c r="D3395" s="181">
        <v>408.57</v>
      </c>
      <c r="E3395" s="181">
        <v>25.12</v>
      </c>
      <c r="F3395" s="181">
        <v>433.69</v>
      </c>
      <c r="G3395" s="172">
        <v>15</v>
      </c>
    </row>
    <row r="3396" spans="1:7">
      <c r="A3396" s="183" t="s">
        <v>1632</v>
      </c>
      <c r="B3396" s="182" t="s">
        <v>1631</v>
      </c>
      <c r="C3396" s="179" t="s">
        <v>108</v>
      </c>
      <c r="D3396" s="181">
        <v>591.89</v>
      </c>
      <c r="E3396" s="181">
        <v>25.12</v>
      </c>
      <c r="F3396" s="181">
        <v>617.01</v>
      </c>
      <c r="G3396" s="172">
        <v>15</v>
      </c>
    </row>
    <row r="3397" spans="1:7">
      <c r="A3397" s="183" t="s">
        <v>1630</v>
      </c>
      <c r="B3397" s="182" t="s">
        <v>1629</v>
      </c>
      <c r="C3397" s="179" t="s">
        <v>108</v>
      </c>
      <c r="D3397" s="181">
        <v>1012.76</v>
      </c>
      <c r="E3397" s="181">
        <v>33.5</v>
      </c>
      <c r="F3397" s="181">
        <v>1046.26</v>
      </c>
      <c r="G3397" s="172">
        <v>15</v>
      </c>
    </row>
    <row r="3398" spans="1:7">
      <c r="A3398" s="183" t="s">
        <v>1628</v>
      </c>
      <c r="B3398" s="182" t="s">
        <v>1627</v>
      </c>
      <c r="C3398" s="179" t="s">
        <v>108</v>
      </c>
      <c r="D3398" s="181">
        <v>101.31</v>
      </c>
      <c r="E3398" s="181">
        <v>25.12</v>
      </c>
      <c r="F3398" s="181">
        <v>126.43</v>
      </c>
      <c r="G3398" s="172">
        <v>15</v>
      </c>
    </row>
    <row r="3399" spans="1:7">
      <c r="A3399" s="183" t="s">
        <v>1626</v>
      </c>
      <c r="B3399" s="182" t="s">
        <v>1625</v>
      </c>
      <c r="C3399" s="179" t="s">
        <v>108</v>
      </c>
      <c r="D3399" s="181">
        <v>134.1</v>
      </c>
      <c r="E3399" s="181">
        <v>25.12</v>
      </c>
      <c r="F3399" s="181">
        <v>159.22</v>
      </c>
      <c r="G3399" s="172">
        <v>15</v>
      </c>
    </row>
    <row r="3400" spans="1:7">
      <c r="A3400" s="183" t="s">
        <v>1624</v>
      </c>
      <c r="B3400" s="182" t="s">
        <v>1623</v>
      </c>
      <c r="C3400" s="179" t="s">
        <v>108</v>
      </c>
      <c r="D3400" s="181">
        <v>162.25</v>
      </c>
      <c r="E3400" s="181">
        <v>25.12</v>
      </c>
      <c r="F3400" s="181">
        <v>187.37</v>
      </c>
      <c r="G3400" s="172">
        <v>15</v>
      </c>
    </row>
    <row r="3401" spans="1:7">
      <c r="A3401" s="183" t="s">
        <v>1622</v>
      </c>
      <c r="B3401" s="182" t="s">
        <v>1621</v>
      </c>
      <c r="C3401" s="179" t="s">
        <v>108</v>
      </c>
      <c r="D3401" s="181">
        <v>223</v>
      </c>
      <c r="E3401" s="181">
        <v>25.12</v>
      </c>
      <c r="F3401" s="181">
        <v>248.12</v>
      </c>
      <c r="G3401" s="172">
        <v>15</v>
      </c>
    </row>
    <row r="3402" spans="1:7">
      <c r="A3402" s="183" t="s">
        <v>1620</v>
      </c>
      <c r="B3402" s="182" t="s">
        <v>1619</v>
      </c>
      <c r="C3402" s="179" t="s">
        <v>108</v>
      </c>
      <c r="D3402" s="181">
        <v>367.96</v>
      </c>
      <c r="E3402" s="181">
        <v>25.12</v>
      </c>
      <c r="F3402" s="181">
        <v>393.08</v>
      </c>
      <c r="G3402" s="172">
        <v>15</v>
      </c>
    </row>
    <row r="3403" spans="1:7" ht="45">
      <c r="A3403" s="183" t="s">
        <v>1618</v>
      </c>
      <c r="B3403" s="182" t="s">
        <v>1617</v>
      </c>
      <c r="C3403" s="179" t="s">
        <v>108</v>
      </c>
      <c r="D3403" s="181">
        <v>8716.66</v>
      </c>
      <c r="E3403" s="181">
        <v>41.87</v>
      </c>
      <c r="F3403" s="181">
        <v>8758.5300000000007</v>
      </c>
      <c r="G3403" s="172">
        <v>15</v>
      </c>
    </row>
    <row r="3404" spans="1:7" ht="45">
      <c r="A3404" s="183" t="s">
        <v>1616</v>
      </c>
      <c r="B3404" s="182" t="s">
        <v>1615</v>
      </c>
      <c r="C3404" s="179" t="s">
        <v>108</v>
      </c>
      <c r="D3404" s="181">
        <v>205.23</v>
      </c>
      <c r="E3404" s="181">
        <v>25.12</v>
      </c>
      <c r="F3404" s="181">
        <v>230.35</v>
      </c>
      <c r="G3404" s="172">
        <v>15</v>
      </c>
    </row>
    <row r="3405" spans="1:7" ht="30">
      <c r="A3405" s="183" t="s">
        <v>1614</v>
      </c>
      <c r="B3405" s="182" t="s">
        <v>1613</v>
      </c>
      <c r="C3405" s="179" t="s">
        <v>108</v>
      </c>
      <c r="D3405" s="181">
        <v>560.1</v>
      </c>
      <c r="E3405" s="181">
        <v>25.12</v>
      </c>
      <c r="F3405" s="181">
        <v>585.22</v>
      </c>
      <c r="G3405" s="172">
        <v>15</v>
      </c>
    </row>
    <row r="3406" spans="1:7">
      <c r="A3406" s="183" t="s">
        <v>1612</v>
      </c>
      <c r="B3406" s="182" t="s">
        <v>1611</v>
      </c>
      <c r="C3406" s="179" t="s">
        <v>108</v>
      </c>
      <c r="D3406" s="181">
        <v>528.38</v>
      </c>
      <c r="E3406" s="181">
        <v>25.12</v>
      </c>
      <c r="F3406" s="181">
        <v>553.5</v>
      </c>
      <c r="G3406" s="172">
        <v>15</v>
      </c>
    </row>
    <row r="3407" spans="1:7">
      <c r="A3407" s="183" t="s">
        <v>1610</v>
      </c>
      <c r="B3407" s="182" t="s">
        <v>1609</v>
      </c>
      <c r="C3407" s="179" t="s">
        <v>108</v>
      </c>
      <c r="D3407" s="181">
        <v>1030.77</v>
      </c>
      <c r="E3407" s="181">
        <v>33.5</v>
      </c>
      <c r="F3407" s="181">
        <v>1064.27</v>
      </c>
      <c r="G3407" s="172">
        <v>15</v>
      </c>
    </row>
    <row r="3408" spans="1:7">
      <c r="A3408" s="183" t="s">
        <v>1608</v>
      </c>
      <c r="B3408" s="182" t="s">
        <v>1607</v>
      </c>
      <c r="C3408" s="179" t="s">
        <v>108</v>
      </c>
      <c r="D3408" s="181">
        <v>423</v>
      </c>
      <c r="E3408" s="181">
        <v>25.12</v>
      </c>
      <c r="F3408" s="181">
        <v>448.12</v>
      </c>
      <c r="G3408" s="172">
        <v>15</v>
      </c>
    </row>
    <row r="3409" spans="1:7" ht="45">
      <c r="A3409" s="183" t="s">
        <v>1606</v>
      </c>
      <c r="B3409" s="182" t="s">
        <v>1605</v>
      </c>
      <c r="C3409" s="179" t="s">
        <v>108</v>
      </c>
      <c r="D3409" s="181">
        <v>165.69</v>
      </c>
      <c r="E3409" s="181">
        <v>13.96</v>
      </c>
      <c r="F3409" s="181">
        <v>179.65</v>
      </c>
      <c r="G3409" s="172">
        <v>15</v>
      </c>
    </row>
    <row r="3410" spans="1:7" ht="45">
      <c r="A3410" s="183" t="s">
        <v>1604</v>
      </c>
      <c r="B3410" s="182" t="s">
        <v>1603</v>
      </c>
      <c r="C3410" s="179" t="s">
        <v>108</v>
      </c>
      <c r="D3410" s="181">
        <v>6260.71</v>
      </c>
      <c r="E3410" s="181">
        <v>33.5</v>
      </c>
      <c r="F3410" s="181">
        <v>6294.21</v>
      </c>
      <c r="G3410" s="172">
        <v>15</v>
      </c>
    </row>
    <row r="3411" spans="1:7" ht="45">
      <c r="A3411" s="183" t="s">
        <v>1602</v>
      </c>
      <c r="B3411" s="182" t="s">
        <v>1601</v>
      </c>
      <c r="C3411" s="179" t="s">
        <v>108</v>
      </c>
      <c r="D3411" s="181">
        <v>1648.31</v>
      </c>
      <c r="E3411" s="181">
        <v>33.5</v>
      </c>
      <c r="F3411" s="181">
        <v>1681.81</v>
      </c>
      <c r="G3411" s="172">
        <v>15</v>
      </c>
    </row>
    <row r="3412" spans="1:7" ht="45">
      <c r="A3412" s="183" t="s">
        <v>1600</v>
      </c>
      <c r="B3412" s="182" t="s">
        <v>1599</v>
      </c>
      <c r="C3412" s="179" t="s">
        <v>108</v>
      </c>
      <c r="D3412" s="181">
        <v>441.21</v>
      </c>
      <c r="E3412" s="181">
        <v>25.12</v>
      </c>
      <c r="F3412" s="181">
        <v>466.33</v>
      </c>
      <c r="G3412" s="172">
        <v>15</v>
      </c>
    </row>
    <row r="3413" spans="1:7" ht="30">
      <c r="A3413" s="183" t="s">
        <v>1598</v>
      </c>
      <c r="B3413" s="182" t="s">
        <v>1597</v>
      </c>
      <c r="C3413" s="179" t="s">
        <v>108</v>
      </c>
      <c r="D3413" s="181">
        <v>215.83</v>
      </c>
      <c r="E3413" s="181">
        <v>25.12</v>
      </c>
      <c r="F3413" s="181">
        <v>240.95</v>
      </c>
      <c r="G3413" s="172">
        <v>15</v>
      </c>
    </row>
    <row r="3414" spans="1:7" ht="30">
      <c r="A3414" s="183" t="s">
        <v>1596</v>
      </c>
      <c r="B3414" s="182" t="s">
        <v>1595</v>
      </c>
      <c r="C3414" s="179" t="s">
        <v>108</v>
      </c>
      <c r="D3414" s="181">
        <v>309.60000000000002</v>
      </c>
      <c r="E3414" s="181">
        <v>25.12</v>
      </c>
      <c r="F3414" s="181">
        <v>334.72</v>
      </c>
      <c r="G3414" s="172">
        <v>15</v>
      </c>
    </row>
    <row r="3415" spans="1:7" ht="30">
      <c r="A3415" s="183" t="s">
        <v>1594</v>
      </c>
      <c r="B3415" s="182" t="s">
        <v>1593</v>
      </c>
      <c r="C3415" s="179" t="s">
        <v>108</v>
      </c>
      <c r="D3415" s="181">
        <v>604.1</v>
      </c>
      <c r="E3415" s="181">
        <v>25.12</v>
      </c>
      <c r="F3415" s="181">
        <v>629.22</v>
      </c>
      <c r="G3415" s="172">
        <v>15</v>
      </c>
    </row>
    <row r="3416" spans="1:7" ht="30">
      <c r="A3416" s="183" t="s">
        <v>1592</v>
      </c>
      <c r="B3416" s="182" t="s">
        <v>1591</v>
      </c>
      <c r="C3416" s="179" t="s">
        <v>108</v>
      </c>
      <c r="D3416" s="181">
        <v>835.59</v>
      </c>
      <c r="E3416" s="181">
        <v>25.12</v>
      </c>
      <c r="F3416" s="181">
        <v>860.71</v>
      </c>
      <c r="G3416" s="172">
        <v>15</v>
      </c>
    </row>
    <row r="3417" spans="1:7" ht="30">
      <c r="A3417" s="183" t="s">
        <v>1590</v>
      </c>
      <c r="B3417" s="182" t="s">
        <v>1589</v>
      </c>
      <c r="C3417" s="179" t="s">
        <v>108</v>
      </c>
      <c r="D3417" s="181">
        <v>1317.64</v>
      </c>
      <c r="E3417" s="181">
        <v>25.12</v>
      </c>
      <c r="F3417" s="181">
        <v>1342.76</v>
      </c>
      <c r="G3417" s="172">
        <v>15</v>
      </c>
    </row>
    <row r="3418" spans="1:7" ht="30">
      <c r="A3418" s="183" t="s">
        <v>1588</v>
      </c>
      <c r="B3418" s="182" t="s">
        <v>1587</v>
      </c>
      <c r="C3418" s="179" t="s">
        <v>108</v>
      </c>
      <c r="D3418" s="181">
        <v>2403.41</v>
      </c>
      <c r="E3418" s="181">
        <v>33.5</v>
      </c>
      <c r="F3418" s="181">
        <v>2436.91</v>
      </c>
      <c r="G3418" s="172">
        <v>15</v>
      </c>
    </row>
    <row r="3419" spans="1:7" ht="30">
      <c r="A3419" s="183" t="s">
        <v>1586</v>
      </c>
      <c r="B3419" s="182" t="s">
        <v>1585</v>
      </c>
      <c r="C3419" s="179" t="s">
        <v>108</v>
      </c>
      <c r="D3419" s="181">
        <v>6922.47</v>
      </c>
      <c r="E3419" s="181">
        <v>33.5</v>
      </c>
      <c r="F3419" s="181">
        <v>6955.97</v>
      </c>
      <c r="G3419" s="172">
        <v>15</v>
      </c>
    </row>
    <row r="3420" spans="1:7" ht="45">
      <c r="A3420" s="183" t="s">
        <v>1584</v>
      </c>
      <c r="B3420" s="182" t="s">
        <v>1583</v>
      </c>
      <c r="C3420" s="179" t="s">
        <v>108</v>
      </c>
      <c r="D3420" s="181">
        <v>77.22</v>
      </c>
      <c r="E3420" s="181">
        <v>16.75</v>
      </c>
      <c r="F3420" s="181">
        <v>93.97</v>
      </c>
      <c r="G3420" s="172">
        <v>15</v>
      </c>
    </row>
    <row r="3421" spans="1:7" ht="45">
      <c r="A3421" s="183" t="s">
        <v>1582</v>
      </c>
      <c r="B3421" s="182" t="s">
        <v>1581</v>
      </c>
      <c r="C3421" s="179" t="s">
        <v>108</v>
      </c>
      <c r="D3421" s="181">
        <v>96.86</v>
      </c>
      <c r="E3421" s="181">
        <v>25.12</v>
      </c>
      <c r="F3421" s="181">
        <v>121.98</v>
      </c>
      <c r="G3421" s="172">
        <v>15</v>
      </c>
    </row>
    <row r="3422" spans="1:7" ht="45">
      <c r="A3422" s="183" t="s">
        <v>1580</v>
      </c>
      <c r="B3422" s="182" t="s">
        <v>1579</v>
      </c>
      <c r="C3422" s="179" t="s">
        <v>108</v>
      </c>
      <c r="D3422" s="181">
        <v>119.05</v>
      </c>
      <c r="E3422" s="181">
        <v>22.33</v>
      </c>
      <c r="F3422" s="181">
        <v>141.38</v>
      </c>
      <c r="G3422" s="172">
        <v>15</v>
      </c>
    </row>
    <row r="3423" spans="1:7" ht="45">
      <c r="A3423" s="183" t="s">
        <v>1578</v>
      </c>
      <c r="B3423" s="182" t="s">
        <v>1577</v>
      </c>
      <c r="C3423" s="179" t="s">
        <v>108</v>
      </c>
      <c r="D3423" s="181">
        <v>129.18</v>
      </c>
      <c r="E3423" s="181">
        <v>25.12</v>
      </c>
      <c r="F3423" s="181">
        <v>154.30000000000001</v>
      </c>
      <c r="G3423" s="172">
        <v>15</v>
      </c>
    </row>
    <row r="3424" spans="1:7" ht="45">
      <c r="A3424" s="183" t="s">
        <v>1576</v>
      </c>
      <c r="B3424" s="182" t="s">
        <v>1575</v>
      </c>
      <c r="C3424" s="179" t="s">
        <v>108</v>
      </c>
      <c r="D3424" s="181">
        <v>510.16</v>
      </c>
      <c r="E3424" s="181">
        <v>25.12</v>
      </c>
      <c r="F3424" s="181">
        <v>535.28</v>
      </c>
      <c r="G3424" s="172">
        <v>15</v>
      </c>
    </row>
    <row r="3425" spans="1:7" ht="45">
      <c r="A3425" s="183" t="s">
        <v>1574</v>
      </c>
      <c r="B3425" s="182" t="s">
        <v>1573</v>
      </c>
      <c r="C3425" s="179" t="s">
        <v>108</v>
      </c>
      <c r="D3425" s="181">
        <v>710.51</v>
      </c>
      <c r="E3425" s="181">
        <v>25.12</v>
      </c>
      <c r="F3425" s="181">
        <v>735.63</v>
      </c>
      <c r="G3425" s="172">
        <v>15</v>
      </c>
    </row>
    <row r="3426" spans="1:7" ht="45">
      <c r="A3426" s="183" t="s">
        <v>1572</v>
      </c>
      <c r="B3426" s="182" t="s">
        <v>1571</v>
      </c>
      <c r="C3426" s="179" t="s">
        <v>108</v>
      </c>
      <c r="D3426" s="181">
        <v>6144.46</v>
      </c>
      <c r="E3426" s="181">
        <v>111.66</v>
      </c>
      <c r="F3426" s="181">
        <v>6256.12</v>
      </c>
      <c r="G3426" s="172">
        <v>15</v>
      </c>
    </row>
    <row r="3427" spans="1:7" ht="45">
      <c r="A3427" s="183" t="s">
        <v>1570</v>
      </c>
      <c r="B3427" s="182" t="s">
        <v>1569</v>
      </c>
      <c r="C3427" s="179" t="s">
        <v>108</v>
      </c>
      <c r="D3427" s="181">
        <v>7314.04</v>
      </c>
      <c r="E3427" s="181">
        <v>111.66</v>
      </c>
      <c r="F3427" s="181">
        <v>7425.7</v>
      </c>
      <c r="G3427" s="172">
        <v>15</v>
      </c>
    </row>
    <row r="3428" spans="1:7">
      <c r="A3428" s="183" t="s">
        <v>1568</v>
      </c>
      <c r="B3428" s="182" t="s">
        <v>1567</v>
      </c>
      <c r="C3428" s="179" t="s">
        <v>108</v>
      </c>
      <c r="D3428" s="181">
        <v>539.85</v>
      </c>
      <c r="E3428" s="181">
        <v>55.83</v>
      </c>
      <c r="F3428" s="181">
        <v>595.67999999999995</v>
      </c>
      <c r="G3428" s="172">
        <v>15</v>
      </c>
    </row>
    <row r="3429" spans="1:7">
      <c r="A3429" s="183" t="s">
        <v>1566</v>
      </c>
      <c r="B3429" s="182" t="s">
        <v>1565</v>
      </c>
      <c r="C3429" s="179"/>
      <c r="D3429" s="181"/>
      <c r="E3429" s="181"/>
      <c r="F3429" s="181"/>
    </row>
    <row r="3430" spans="1:7" ht="30">
      <c r="A3430" s="183" t="s">
        <v>1564</v>
      </c>
      <c r="B3430" s="182" t="s">
        <v>1563</v>
      </c>
      <c r="C3430" s="179" t="s">
        <v>108</v>
      </c>
      <c r="D3430" s="181">
        <v>1420.86</v>
      </c>
      <c r="E3430" s="181">
        <v>69.790000000000006</v>
      </c>
      <c r="F3430" s="181">
        <v>1490.65</v>
      </c>
      <c r="G3430" s="172">
        <v>15</v>
      </c>
    </row>
    <row r="3431" spans="1:7" ht="30">
      <c r="A3431" s="183" t="s">
        <v>1562</v>
      </c>
      <c r="B3431" s="182" t="s">
        <v>1561</v>
      </c>
      <c r="C3431" s="179" t="s">
        <v>108</v>
      </c>
      <c r="D3431" s="181">
        <v>2325.6799999999998</v>
      </c>
      <c r="E3431" s="181">
        <v>195.41</v>
      </c>
      <c r="F3431" s="181">
        <v>2521.09</v>
      </c>
      <c r="G3431" s="172">
        <v>15</v>
      </c>
    </row>
    <row r="3432" spans="1:7" ht="30">
      <c r="A3432" s="183" t="s">
        <v>1560</v>
      </c>
      <c r="B3432" s="182" t="s">
        <v>1559</v>
      </c>
      <c r="C3432" s="179" t="s">
        <v>108</v>
      </c>
      <c r="D3432" s="181">
        <v>1402.38</v>
      </c>
      <c r="E3432" s="181">
        <v>195.41</v>
      </c>
      <c r="F3432" s="181">
        <v>1597.79</v>
      </c>
      <c r="G3432" s="172">
        <v>15</v>
      </c>
    </row>
    <row r="3433" spans="1:7" ht="30">
      <c r="A3433" s="183" t="s">
        <v>1558</v>
      </c>
      <c r="B3433" s="182" t="s">
        <v>185</v>
      </c>
      <c r="C3433" s="179" t="s">
        <v>108</v>
      </c>
      <c r="D3433" s="181">
        <v>3702.42</v>
      </c>
      <c r="E3433" s="181">
        <v>195.41</v>
      </c>
      <c r="F3433" s="181">
        <v>3897.83</v>
      </c>
      <c r="G3433" s="172">
        <v>15</v>
      </c>
    </row>
    <row r="3434" spans="1:7">
      <c r="A3434" s="183" t="s">
        <v>1557</v>
      </c>
      <c r="B3434" s="182" t="s">
        <v>1556</v>
      </c>
      <c r="C3434" s="179" t="s">
        <v>108</v>
      </c>
      <c r="D3434" s="181">
        <v>1733.04</v>
      </c>
      <c r="E3434" s="181">
        <v>111.66</v>
      </c>
      <c r="F3434" s="181">
        <v>1844.7</v>
      </c>
      <c r="G3434" s="172">
        <v>15</v>
      </c>
    </row>
    <row r="3435" spans="1:7">
      <c r="A3435" s="183" t="s">
        <v>1555</v>
      </c>
      <c r="B3435" s="182" t="s">
        <v>1554</v>
      </c>
      <c r="C3435" s="179" t="s">
        <v>108</v>
      </c>
      <c r="D3435" s="181">
        <v>2961.06</v>
      </c>
      <c r="E3435" s="181">
        <v>111.66</v>
      </c>
      <c r="F3435" s="181">
        <v>3072.72</v>
      </c>
      <c r="G3435" s="172">
        <v>15</v>
      </c>
    </row>
    <row r="3436" spans="1:7" ht="30">
      <c r="A3436" s="183" t="s">
        <v>1553</v>
      </c>
      <c r="B3436" s="182" t="s">
        <v>1552</v>
      </c>
      <c r="C3436" s="179" t="s">
        <v>108</v>
      </c>
      <c r="D3436" s="181">
        <v>990.96</v>
      </c>
      <c r="E3436" s="181">
        <v>111.66</v>
      </c>
      <c r="F3436" s="181">
        <v>1102.6199999999999</v>
      </c>
      <c r="G3436" s="172">
        <v>15</v>
      </c>
    </row>
    <row r="3437" spans="1:7" ht="30">
      <c r="A3437" s="183" t="s">
        <v>1551</v>
      </c>
      <c r="B3437" s="182" t="s">
        <v>1550</v>
      </c>
      <c r="C3437" s="179" t="s">
        <v>108</v>
      </c>
      <c r="D3437" s="181">
        <v>852.37</v>
      </c>
      <c r="E3437" s="181">
        <v>111.66</v>
      </c>
      <c r="F3437" s="181">
        <v>964.03</v>
      </c>
      <c r="G3437" s="172">
        <v>15</v>
      </c>
    </row>
    <row r="3438" spans="1:7" ht="30">
      <c r="A3438" s="183" t="s">
        <v>1549</v>
      </c>
      <c r="B3438" s="182" t="s">
        <v>1548</v>
      </c>
      <c r="C3438" s="179" t="s">
        <v>108</v>
      </c>
      <c r="D3438" s="181">
        <v>6721.72</v>
      </c>
      <c r="E3438" s="181">
        <v>69.790000000000006</v>
      </c>
      <c r="F3438" s="181">
        <v>6791.51</v>
      </c>
      <c r="G3438" s="172">
        <v>15</v>
      </c>
    </row>
    <row r="3439" spans="1:7" ht="30">
      <c r="A3439" s="183" t="s">
        <v>1547</v>
      </c>
      <c r="B3439" s="182" t="s">
        <v>1546</v>
      </c>
      <c r="C3439" s="179" t="s">
        <v>108</v>
      </c>
      <c r="D3439" s="181">
        <v>3367.7</v>
      </c>
      <c r="E3439" s="181">
        <v>33.5</v>
      </c>
      <c r="F3439" s="181">
        <v>3401.2</v>
      </c>
      <c r="G3439" s="172">
        <v>15</v>
      </c>
    </row>
    <row r="3440" spans="1:7">
      <c r="A3440" s="183" t="s">
        <v>1545</v>
      </c>
      <c r="B3440" s="182" t="s">
        <v>184</v>
      </c>
      <c r="C3440" s="179" t="s">
        <v>108</v>
      </c>
      <c r="D3440" s="181">
        <v>1053.46</v>
      </c>
      <c r="E3440" s="181">
        <v>111.66</v>
      </c>
      <c r="F3440" s="181">
        <v>1165.1199999999999</v>
      </c>
      <c r="G3440" s="172">
        <v>15</v>
      </c>
    </row>
    <row r="3441" spans="1:7" ht="30">
      <c r="A3441" s="183" t="s">
        <v>1544</v>
      </c>
      <c r="B3441" s="182" t="s">
        <v>183</v>
      </c>
      <c r="C3441" s="179" t="s">
        <v>108</v>
      </c>
      <c r="D3441" s="181">
        <v>907.63</v>
      </c>
      <c r="E3441" s="181">
        <v>41.87</v>
      </c>
      <c r="F3441" s="181">
        <v>949.5</v>
      </c>
      <c r="G3441" s="172">
        <v>15</v>
      </c>
    </row>
    <row r="3442" spans="1:7" ht="30">
      <c r="A3442" s="183" t="s">
        <v>1543</v>
      </c>
      <c r="B3442" s="182" t="s">
        <v>1542</v>
      </c>
      <c r="C3442" s="179" t="s">
        <v>108</v>
      </c>
      <c r="D3442" s="181">
        <v>6587.74</v>
      </c>
      <c r="E3442" s="181">
        <v>167.49</v>
      </c>
      <c r="F3442" s="181">
        <v>6755.23</v>
      </c>
      <c r="G3442" s="172">
        <v>15</v>
      </c>
    </row>
    <row r="3443" spans="1:7" ht="30">
      <c r="A3443" s="183" t="s">
        <v>1541</v>
      </c>
      <c r="B3443" s="182" t="s">
        <v>1540</v>
      </c>
      <c r="C3443" s="179" t="s">
        <v>108</v>
      </c>
      <c r="D3443" s="181">
        <v>2226.7399999999998</v>
      </c>
      <c r="E3443" s="181">
        <v>111.66</v>
      </c>
      <c r="F3443" s="181">
        <v>2338.4</v>
      </c>
      <c r="G3443" s="172">
        <v>15</v>
      </c>
    </row>
    <row r="3444" spans="1:7" ht="30">
      <c r="A3444" s="183" t="s">
        <v>1539</v>
      </c>
      <c r="B3444" s="182" t="s">
        <v>1538</v>
      </c>
      <c r="C3444" s="179" t="s">
        <v>108</v>
      </c>
      <c r="D3444" s="181">
        <v>3457.16</v>
      </c>
      <c r="E3444" s="181">
        <v>111.66</v>
      </c>
      <c r="F3444" s="181">
        <v>3568.82</v>
      </c>
      <c r="G3444" s="172">
        <v>15</v>
      </c>
    </row>
    <row r="3445" spans="1:7" ht="30">
      <c r="A3445" s="183" t="s">
        <v>1537</v>
      </c>
      <c r="B3445" s="182" t="s">
        <v>1536</v>
      </c>
      <c r="C3445" s="179" t="s">
        <v>108</v>
      </c>
      <c r="D3445" s="181">
        <v>2325.27</v>
      </c>
      <c r="E3445" s="181">
        <v>111.66</v>
      </c>
      <c r="F3445" s="181">
        <v>2436.9299999999998</v>
      </c>
      <c r="G3445" s="172">
        <v>15</v>
      </c>
    </row>
    <row r="3446" spans="1:7">
      <c r="A3446" s="183" t="s">
        <v>1535</v>
      </c>
      <c r="B3446" s="182" t="s">
        <v>1534</v>
      </c>
      <c r="C3446" s="179"/>
      <c r="D3446" s="181"/>
      <c r="E3446" s="181"/>
      <c r="F3446" s="181"/>
    </row>
    <row r="3447" spans="1:7" ht="45">
      <c r="A3447" s="183" t="s">
        <v>1533</v>
      </c>
      <c r="B3447" s="182" t="s">
        <v>1532</v>
      </c>
      <c r="C3447" s="179" t="s">
        <v>108</v>
      </c>
      <c r="D3447" s="181">
        <v>94.66</v>
      </c>
      <c r="E3447" s="181">
        <v>25.12</v>
      </c>
      <c r="F3447" s="181">
        <v>119.78</v>
      </c>
      <c r="G3447" s="172">
        <v>15</v>
      </c>
    </row>
    <row r="3448" spans="1:7" ht="45">
      <c r="A3448" s="183" t="s">
        <v>1531</v>
      </c>
      <c r="B3448" s="182" t="s">
        <v>1530</v>
      </c>
      <c r="C3448" s="179" t="s">
        <v>108</v>
      </c>
      <c r="D3448" s="181">
        <v>128.84</v>
      </c>
      <c r="E3448" s="181">
        <v>33.5</v>
      </c>
      <c r="F3448" s="181">
        <v>162.34</v>
      </c>
      <c r="G3448" s="172">
        <v>15</v>
      </c>
    </row>
    <row r="3449" spans="1:7" ht="45">
      <c r="A3449" s="183" t="s">
        <v>1529</v>
      </c>
      <c r="B3449" s="182" t="s">
        <v>1528</v>
      </c>
      <c r="C3449" s="179" t="s">
        <v>108</v>
      </c>
      <c r="D3449" s="181">
        <v>190.14</v>
      </c>
      <c r="E3449" s="181">
        <v>41.87</v>
      </c>
      <c r="F3449" s="181">
        <v>232.01</v>
      </c>
      <c r="G3449" s="172">
        <v>15</v>
      </c>
    </row>
    <row r="3450" spans="1:7" ht="45">
      <c r="A3450" s="183" t="s">
        <v>1527</v>
      </c>
      <c r="B3450" s="182" t="s">
        <v>1526</v>
      </c>
      <c r="C3450" s="179" t="s">
        <v>108</v>
      </c>
      <c r="D3450" s="181">
        <v>260.56</v>
      </c>
      <c r="E3450" s="181">
        <v>44.67</v>
      </c>
      <c r="F3450" s="181">
        <v>305.23</v>
      </c>
      <c r="G3450" s="172">
        <v>15</v>
      </c>
    </row>
    <row r="3451" spans="1:7" ht="45">
      <c r="A3451" s="183" t="s">
        <v>1525</v>
      </c>
      <c r="B3451" s="182" t="s">
        <v>1524</v>
      </c>
      <c r="C3451" s="179" t="s">
        <v>108</v>
      </c>
      <c r="D3451" s="181">
        <v>546.83000000000004</v>
      </c>
      <c r="E3451" s="181">
        <v>69.790000000000006</v>
      </c>
      <c r="F3451" s="181">
        <v>616.62</v>
      </c>
      <c r="G3451" s="172">
        <v>15</v>
      </c>
    </row>
    <row r="3452" spans="1:7">
      <c r="A3452" s="183" t="s">
        <v>1523</v>
      </c>
      <c r="B3452" s="182" t="s">
        <v>1522</v>
      </c>
      <c r="C3452" s="179"/>
      <c r="D3452" s="181"/>
      <c r="E3452" s="181"/>
      <c r="F3452" s="181"/>
    </row>
    <row r="3453" spans="1:7" ht="30">
      <c r="A3453" s="183" t="s">
        <v>1521</v>
      </c>
      <c r="B3453" s="182" t="s">
        <v>1520</v>
      </c>
      <c r="C3453" s="179" t="s">
        <v>108</v>
      </c>
      <c r="D3453" s="181">
        <v>417.39</v>
      </c>
      <c r="E3453" s="181">
        <v>33.5</v>
      </c>
      <c r="F3453" s="181">
        <v>450.89</v>
      </c>
      <c r="G3453" s="172">
        <v>15</v>
      </c>
    </row>
    <row r="3454" spans="1:7" ht="30">
      <c r="A3454" s="183" t="s">
        <v>1519</v>
      </c>
      <c r="B3454" s="182" t="s">
        <v>1518</v>
      </c>
      <c r="C3454" s="179" t="s">
        <v>108</v>
      </c>
      <c r="D3454" s="181">
        <v>525.38</v>
      </c>
      <c r="E3454" s="181">
        <v>41.87</v>
      </c>
      <c r="F3454" s="181">
        <v>567.25</v>
      </c>
      <c r="G3454" s="172">
        <v>15</v>
      </c>
    </row>
    <row r="3455" spans="1:7" ht="30">
      <c r="A3455" s="183" t="s">
        <v>1517</v>
      </c>
      <c r="B3455" s="182" t="s">
        <v>1516</v>
      </c>
      <c r="C3455" s="179" t="s">
        <v>108</v>
      </c>
      <c r="D3455" s="181">
        <v>1039.3900000000001</v>
      </c>
      <c r="E3455" s="181">
        <v>55.83</v>
      </c>
      <c r="F3455" s="181">
        <v>1095.22</v>
      </c>
      <c r="G3455" s="172">
        <v>15</v>
      </c>
    </row>
    <row r="3456" spans="1:7" ht="30">
      <c r="A3456" s="183" t="s">
        <v>1515</v>
      </c>
      <c r="B3456" s="182" t="s">
        <v>1514</v>
      </c>
      <c r="C3456" s="179" t="s">
        <v>108</v>
      </c>
      <c r="D3456" s="181">
        <v>1343.31</v>
      </c>
      <c r="E3456" s="181">
        <v>69.790000000000006</v>
      </c>
      <c r="F3456" s="181">
        <v>1413.1</v>
      </c>
      <c r="G3456" s="172">
        <v>15</v>
      </c>
    </row>
    <row r="3457" spans="1:7">
      <c r="A3457" s="183" t="s">
        <v>1513</v>
      </c>
      <c r="B3457" s="182" t="s">
        <v>1512</v>
      </c>
      <c r="C3457" s="179"/>
      <c r="D3457" s="181"/>
      <c r="E3457" s="181"/>
      <c r="F3457" s="181"/>
    </row>
    <row r="3458" spans="1:7" ht="45">
      <c r="A3458" s="183" t="s">
        <v>1511</v>
      </c>
      <c r="B3458" s="182" t="s">
        <v>1510</v>
      </c>
      <c r="C3458" s="179" t="s">
        <v>108</v>
      </c>
      <c r="D3458" s="181">
        <v>596.30999999999995</v>
      </c>
      <c r="E3458" s="181">
        <v>25.12</v>
      </c>
      <c r="F3458" s="181">
        <v>621.42999999999995</v>
      </c>
      <c r="G3458" s="172">
        <v>15</v>
      </c>
    </row>
    <row r="3459" spans="1:7">
      <c r="A3459" s="183" t="s">
        <v>1509</v>
      </c>
      <c r="B3459" s="182" t="s">
        <v>1508</v>
      </c>
      <c r="C3459" s="179"/>
      <c r="D3459" s="181"/>
      <c r="E3459" s="181"/>
      <c r="F3459" s="181"/>
    </row>
    <row r="3460" spans="1:7" ht="30">
      <c r="A3460" s="183" t="s">
        <v>1507</v>
      </c>
      <c r="B3460" s="182" t="s">
        <v>1506</v>
      </c>
      <c r="C3460" s="179" t="s">
        <v>108</v>
      </c>
      <c r="D3460" s="181">
        <v>493.56</v>
      </c>
      <c r="E3460" s="181">
        <v>116.87</v>
      </c>
      <c r="F3460" s="181">
        <v>610.42999999999995</v>
      </c>
      <c r="G3460" s="172">
        <v>15</v>
      </c>
    </row>
    <row r="3461" spans="1:7" ht="30">
      <c r="A3461" s="183" t="s">
        <v>1505</v>
      </c>
      <c r="B3461" s="182" t="s">
        <v>1504</v>
      </c>
      <c r="C3461" s="179" t="s">
        <v>108</v>
      </c>
      <c r="D3461" s="181">
        <v>204.04</v>
      </c>
      <c r="E3461" s="181">
        <v>11.16</v>
      </c>
      <c r="F3461" s="181">
        <v>215.2</v>
      </c>
      <c r="G3461" s="172">
        <v>15</v>
      </c>
    </row>
    <row r="3462" spans="1:7" ht="30">
      <c r="A3462" s="183" t="s">
        <v>1503</v>
      </c>
      <c r="B3462" s="182" t="s">
        <v>1502</v>
      </c>
      <c r="C3462" s="179" t="s">
        <v>108</v>
      </c>
      <c r="D3462" s="181">
        <v>244.82</v>
      </c>
      <c r="E3462" s="181">
        <v>27.92</v>
      </c>
      <c r="F3462" s="181">
        <v>272.74</v>
      </c>
      <c r="G3462" s="172">
        <v>15</v>
      </c>
    </row>
    <row r="3463" spans="1:7" ht="45">
      <c r="A3463" s="183" t="s">
        <v>1501</v>
      </c>
      <c r="B3463" s="182" t="s">
        <v>1500</v>
      </c>
      <c r="C3463" s="179" t="s">
        <v>108</v>
      </c>
      <c r="D3463" s="181">
        <v>13308.16</v>
      </c>
      <c r="E3463" s="181">
        <v>116.87</v>
      </c>
      <c r="F3463" s="181">
        <v>13425.03</v>
      </c>
      <c r="G3463" s="172">
        <v>15</v>
      </c>
    </row>
    <row r="3464" spans="1:7">
      <c r="A3464" s="183" t="s">
        <v>1499</v>
      </c>
      <c r="B3464" s="182" t="s">
        <v>1498</v>
      </c>
      <c r="C3464" s="179"/>
      <c r="D3464" s="181"/>
      <c r="E3464" s="181"/>
      <c r="F3464" s="181"/>
    </row>
    <row r="3465" spans="1:7" ht="30">
      <c r="A3465" s="183" t="s">
        <v>1497</v>
      </c>
      <c r="B3465" s="182" t="s">
        <v>1496</v>
      </c>
      <c r="C3465" s="179" t="s">
        <v>108</v>
      </c>
      <c r="D3465" s="181">
        <v>3150.88</v>
      </c>
      <c r="E3465" s="181">
        <v>193.28</v>
      </c>
      <c r="F3465" s="181">
        <v>3344.16</v>
      </c>
      <c r="G3465" s="172">
        <v>15</v>
      </c>
    </row>
    <row r="3466" spans="1:7" ht="30">
      <c r="A3466" s="183" t="s">
        <v>1495</v>
      </c>
      <c r="B3466" s="182" t="s">
        <v>1494</v>
      </c>
      <c r="C3466" s="179" t="s">
        <v>108</v>
      </c>
      <c r="D3466" s="181">
        <v>1075.72</v>
      </c>
      <c r="E3466" s="181">
        <v>193.28</v>
      </c>
      <c r="F3466" s="181">
        <v>1269</v>
      </c>
      <c r="G3466" s="172">
        <v>15</v>
      </c>
    </row>
    <row r="3467" spans="1:7" ht="30">
      <c r="A3467" s="183" t="s">
        <v>1493</v>
      </c>
      <c r="B3467" s="182" t="s">
        <v>1492</v>
      </c>
      <c r="C3467" s="179" t="s">
        <v>108</v>
      </c>
      <c r="D3467" s="181">
        <v>1208.99</v>
      </c>
      <c r="E3467" s="181">
        <v>69.790000000000006</v>
      </c>
      <c r="F3467" s="181">
        <v>1278.78</v>
      </c>
      <c r="G3467" s="172">
        <v>15</v>
      </c>
    </row>
    <row r="3468" spans="1:7" ht="30">
      <c r="A3468" s="183" t="s">
        <v>1491</v>
      </c>
      <c r="B3468" s="182" t="s">
        <v>1490</v>
      </c>
      <c r="C3468" s="179" t="s">
        <v>108</v>
      </c>
      <c r="D3468" s="181">
        <v>1602.38</v>
      </c>
      <c r="E3468" s="181">
        <v>125.62</v>
      </c>
      <c r="F3468" s="181">
        <v>1728</v>
      </c>
      <c r="G3468" s="172">
        <v>15</v>
      </c>
    </row>
    <row r="3469" spans="1:7" ht="30">
      <c r="A3469" s="183" t="s">
        <v>1489</v>
      </c>
      <c r="B3469" s="182" t="s">
        <v>1488</v>
      </c>
      <c r="C3469" s="179" t="s">
        <v>108</v>
      </c>
      <c r="D3469" s="181">
        <v>2365.4</v>
      </c>
      <c r="E3469" s="181">
        <v>125.62</v>
      </c>
      <c r="F3469" s="181">
        <v>2491.02</v>
      </c>
      <c r="G3469" s="172">
        <v>15</v>
      </c>
    </row>
    <row r="3470" spans="1:7" ht="30">
      <c r="A3470" s="183" t="s">
        <v>1487</v>
      </c>
      <c r="B3470" s="182" t="s">
        <v>1486</v>
      </c>
      <c r="C3470" s="179" t="s">
        <v>108</v>
      </c>
      <c r="D3470" s="181">
        <v>7306.7</v>
      </c>
      <c r="E3470" s="181">
        <v>193.28</v>
      </c>
      <c r="F3470" s="181">
        <v>7499.98</v>
      </c>
      <c r="G3470" s="172">
        <v>15</v>
      </c>
    </row>
    <row r="3471" spans="1:7" ht="30">
      <c r="A3471" s="183" t="s">
        <v>1485</v>
      </c>
      <c r="B3471" s="182" t="s">
        <v>1484</v>
      </c>
      <c r="C3471" s="179" t="s">
        <v>108</v>
      </c>
      <c r="D3471" s="181">
        <v>1300.1099999999999</v>
      </c>
      <c r="E3471" s="181">
        <v>193.28</v>
      </c>
      <c r="F3471" s="181">
        <v>1493.39</v>
      </c>
      <c r="G3471" s="172">
        <v>15</v>
      </c>
    </row>
    <row r="3472" spans="1:7" ht="30">
      <c r="A3472" s="183" t="s">
        <v>1483</v>
      </c>
      <c r="B3472" s="182" t="s">
        <v>1482</v>
      </c>
      <c r="C3472" s="179" t="s">
        <v>108</v>
      </c>
      <c r="D3472" s="181">
        <v>1992.49</v>
      </c>
      <c r="E3472" s="181">
        <v>193.28</v>
      </c>
      <c r="F3472" s="181">
        <v>2185.77</v>
      </c>
      <c r="G3472" s="172">
        <v>15</v>
      </c>
    </row>
    <row r="3473" spans="1:7" ht="30">
      <c r="A3473" s="183" t="s">
        <v>1481</v>
      </c>
      <c r="B3473" s="182" t="s">
        <v>1480</v>
      </c>
      <c r="C3473" s="179" t="s">
        <v>108</v>
      </c>
      <c r="D3473" s="181">
        <v>1138.82</v>
      </c>
      <c r="E3473" s="181">
        <v>16.75</v>
      </c>
      <c r="F3473" s="181">
        <v>1155.57</v>
      </c>
      <c r="G3473" s="172">
        <v>15</v>
      </c>
    </row>
    <row r="3474" spans="1:7" ht="30">
      <c r="A3474" s="183" t="s">
        <v>1479</v>
      </c>
      <c r="B3474" s="182" t="s">
        <v>1478</v>
      </c>
      <c r="C3474" s="179" t="s">
        <v>108</v>
      </c>
      <c r="D3474" s="181">
        <v>2919.87</v>
      </c>
      <c r="E3474" s="181">
        <v>24.56</v>
      </c>
      <c r="F3474" s="181">
        <v>2944.43</v>
      </c>
      <c r="G3474" s="172">
        <v>15</v>
      </c>
    </row>
    <row r="3475" spans="1:7">
      <c r="A3475" s="183" t="s">
        <v>1477</v>
      </c>
      <c r="B3475" s="182" t="s">
        <v>1476</v>
      </c>
      <c r="C3475" s="179"/>
      <c r="D3475" s="181"/>
      <c r="E3475" s="181"/>
      <c r="F3475" s="181"/>
    </row>
    <row r="3476" spans="1:7">
      <c r="A3476" s="183" t="s">
        <v>1475</v>
      </c>
      <c r="B3476" s="182" t="s">
        <v>1474</v>
      </c>
      <c r="C3476" s="179" t="s">
        <v>108</v>
      </c>
      <c r="D3476" s="181">
        <v>12.95</v>
      </c>
      <c r="E3476" s="181">
        <v>25.12</v>
      </c>
      <c r="F3476" s="181">
        <v>38.07</v>
      </c>
      <c r="G3476" s="172">
        <v>15</v>
      </c>
    </row>
    <row r="3477" spans="1:7" ht="30">
      <c r="A3477" s="183" t="s">
        <v>1473</v>
      </c>
      <c r="B3477" s="182" t="s">
        <v>1472</v>
      </c>
      <c r="C3477" s="179" t="s">
        <v>108</v>
      </c>
      <c r="D3477" s="181">
        <v>56.07</v>
      </c>
      <c r="E3477" s="181">
        <v>25.12</v>
      </c>
      <c r="F3477" s="181">
        <v>81.19</v>
      </c>
      <c r="G3477" s="172">
        <v>15</v>
      </c>
    </row>
    <row r="3478" spans="1:7">
      <c r="A3478" s="183" t="s">
        <v>1471</v>
      </c>
      <c r="B3478" s="182" t="s">
        <v>1470</v>
      </c>
      <c r="C3478" s="179"/>
      <c r="D3478" s="181"/>
      <c r="E3478" s="181"/>
      <c r="F3478" s="181"/>
    </row>
    <row r="3479" spans="1:7">
      <c r="A3479" s="183" t="s">
        <v>1469</v>
      </c>
      <c r="B3479" s="182" t="s">
        <v>1468</v>
      </c>
      <c r="C3479" s="179" t="s">
        <v>108</v>
      </c>
      <c r="D3479" s="181">
        <v>130.41</v>
      </c>
      <c r="E3479" s="181">
        <v>8.3800000000000008</v>
      </c>
      <c r="F3479" s="181">
        <v>138.79</v>
      </c>
      <c r="G3479" s="172">
        <v>15</v>
      </c>
    </row>
    <row r="3480" spans="1:7">
      <c r="A3480" s="183" t="s">
        <v>1467</v>
      </c>
      <c r="B3480" s="182" t="s">
        <v>1466</v>
      </c>
      <c r="C3480" s="179" t="s">
        <v>108</v>
      </c>
      <c r="D3480" s="181">
        <v>534.41999999999996</v>
      </c>
      <c r="E3480" s="181">
        <v>69.790000000000006</v>
      </c>
      <c r="F3480" s="181">
        <v>604.21</v>
      </c>
      <c r="G3480" s="172">
        <v>15</v>
      </c>
    </row>
    <row r="3481" spans="1:7" ht="30">
      <c r="A3481" s="183" t="s">
        <v>1465</v>
      </c>
      <c r="B3481" s="182" t="s">
        <v>1464</v>
      </c>
      <c r="C3481" s="179" t="s">
        <v>108</v>
      </c>
      <c r="D3481" s="181">
        <v>489.33</v>
      </c>
      <c r="E3481" s="181">
        <v>69.790000000000006</v>
      </c>
      <c r="F3481" s="181">
        <v>559.12</v>
      </c>
      <c r="G3481" s="172">
        <v>15</v>
      </c>
    </row>
    <row r="3482" spans="1:7" ht="30">
      <c r="A3482" s="183" t="s">
        <v>1463</v>
      </c>
      <c r="B3482" s="182" t="s">
        <v>1462</v>
      </c>
      <c r="C3482" s="179" t="s">
        <v>108</v>
      </c>
      <c r="D3482" s="181">
        <v>24.44</v>
      </c>
      <c r="E3482" s="181">
        <v>11.78</v>
      </c>
      <c r="F3482" s="181">
        <v>36.22</v>
      </c>
      <c r="G3482" s="172">
        <v>15</v>
      </c>
    </row>
    <row r="3483" spans="1:7" ht="30">
      <c r="A3483" s="183" t="s">
        <v>1461</v>
      </c>
      <c r="B3483" s="182" t="s">
        <v>1460</v>
      </c>
      <c r="C3483" s="179" t="s">
        <v>108</v>
      </c>
      <c r="D3483" s="181">
        <v>614.12</v>
      </c>
      <c r="E3483" s="181">
        <v>39.270000000000003</v>
      </c>
      <c r="F3483" s="181">
        <v>653.39</v>
      </c>
      <c r="G3483" s="172">
        <v>15</v>
      </c>
    </row>
    <row r="3484" spans="1:7" ht="30">
      <c r="A3484" s="183" t="s">
        <v>1459</v>
      </c>
      <c r="B3484" s="182" t="s">
        <v>1458</v>
      </c>
      <c r="C3484" s="179" t="s">
        <v>108</v>
      </c>
      <c r="D3484" s="181">
        <v>320.01</v>
      </c>
      <c r="E3484" s="181">
        <v>39.270000000000003</v>
      </c>
      <c r="F3484" s="181">
        <v>359.28</v>
      </c>
      <c r="G3484" s="172">
        <v>15</v>
      </c>
    </row>
    <row r="3485" spans="1:7" ht="30">
      <c r="A3485" s="183" t="s">
        <v>1457</v>
      </c>
      <c r="B3485" s="182" t="s">
        <v>1456</v>
      </c>
      <c r="C3485" s="179" t="s">
        <v>108</v>
      </c>
      <c r="D3485" s="181">
        <v>98.25</v>
      </c>
      <c r="E3485" s="181">
        <v>27.92</v>
      </c>
      <c r="F3485" s="181">
        <v>126.17</v>
      </c>
      <c r="G3485" s="172">
        <v>15</v>
      </c>
    </row>
    <row r="3486" spans="1:7" ht="30">
      <c r="A3486" s="183" t="s">
        <v>1455</v>
      </c>
      <c r="B3486" s="182" t="s">
        <v>1454</v>
      </c>
      <c r="C3486" s="179" t="s">
        <v>108</v>
      </c>
      <c r="D3486" s="181">
        <v>4184.22</v>
      </c>
      <c r="E3486" s="181">
        <v>167.49</v>
      </c>
      <c r="F3486" s="181">
        <v>4351.71</v>
      </c>
      <c r="G3486" s="172">
        <v>15</v>
      </c>
    </row>
    <row r="3487" spans="1:7">
      <c r="A3487" s="183" t="s">
        <v>1453</v>
      </c>
      <c r="B3487" s="182" t="s">
        <v>1452</v>
      </c>
      <c r="C3487" s="179" t="s">
        <v>108</v>
      </c>
      <c r="D3487" s="181">
        <v>128.22999999999999</v>
      </c>
      <c r="E3487" s="181">
        <v>22.33</v>
      </c>
      <c r="F3487" s="181">
        <v>150.56</v>
      </c>
      <c r="G3487" s="172">
        <v>15</v>
      </c>
    </row>
    <row r="3488" spans="1:7" ht="30">
      <c r="A3488" s="183" t="s">
        <v>1451</v>
      </c>
      <c r="B3488" s="182" t="s">
        <v>1450</v>
      </c>
      <c r="C3488" s="179" t="s">
        <v>108</v>
      </c>
      <c r="D3488" s="181">
        <v>463.02</v>
      </c>
      <c r="E3488" s="181">
        <v>66.239999999999995</v>
      </c>
      <c r="F3488" s="181">
        <v>529.26</v>
      </c>
      <c r="G3488" s="172">
        <v>15</v>
      </c>
    </row>
    <row r="3489" spans="1:7" ht="30">
      <c r="A3489" s="183" t="s">
        <v>1449</v>
      </c>
      <c r="B3489" s="182" t="s">
        <v>178</v>
      </c>
      <c r="C3489" s="179" t="s">
        <v>108</v>
      </c>
      <c r="D3489" s="181">
        <v>325.08999999999997</v>
      </c>
      <c r="E3489" s="181">
        <v>69.790000000000006</v>
      </c>
      <c r="F3489" s="181">
        <v>394.88</v>
      </c>
      <c r="G3489" s="172">
        <v>15</v>
      </c>
    </row>
    <row r="3490" spans="1:7" ht="30">
      <c r="A3490" s="183" t="s">
        <v>1448</v>
      </c>
      <c r="B3490" s="182" t="s">
        <v>177</v>
      </c>
      <c r="C3490" s="179" t="s">
        <v>108</v>
      </c>
      <c r="D3490" s="181">
        <v>416.32</v>
      </c>
      <c r="E3490" s="181">
        <v>69.790000000000006</v>
      </c>
      <c r="F3490" s="181">
        <v>486.11</v>
      </c>
      <c r="G3490" s="172">
        <v>15</v>
      </c>
    </row>
    <row r="3491" spans="1:7">
      <c r="A3491" s="183" t="s">
        <v>1447</v>
      </c>
      <c r="B3491" s="182" t="s">
        <v>1446</v>
      </c>
      <c r="C3491" s="179"/>
      <c r="D3491" s="181"/>
      <c r="E3491" s="181"/>
      <c r="F3491" s="181"/>
    </row>
    <row r="3492" spans="1:7">
      <c r="A3492" s="183" t="s">
        <v>1445</v>
      </c>
      <c r="B3492" s="182" t="s">
        <v>1444</v>
      </c>
      <c r="C3492" s="179"/>
      <c r="D3492" s="181"/>
      <c r="E3492" s="181"/>
      <c r="F3492" s="181"/>
    </row>
    <row r="3493" spans="1:7">
      <c r="A3493" s="183" t="s">
        <v>1443</v>
      </c>
      <c r="B3493" s="182" t="s">
        <v>1442</v>
      </c>
      <c r="C3493" s="179" t="s">
        <v>108</v>
      </c>
      <c r="D3493" s="181">
        <v>9073.5300000000007</v>
      </c>
      <c r="E3493" s="181">
        <v>123.96</v>
      </c>
      <c r="F3493" s="181">
        <v>9197.49</v>
      </c>
      <c r="G3493" s="172">
        <v>15</v>
      </c>
    </row>
    <row r="3494" spans="1:7">
      <c r="A3494" s="183" t="s">
        <v>1441</v>
      </c>
      <c r="B3494" s="182" t="s">
        <v>1440</v>
      </c>
      <c r="C3494" s="179" t="s">
        <v>108</v>
      </c>
      <c r="D3494" s="181">
        <v>11426.72</v>
      </c>
      <c r="E3494" s="181">
        <v>169.38</v>
      </c>
      <c r="F3494" s="181">
        <v>11596.1</v>
      </c>
      <c r="G3494" s="172">
        <v>15</v>
      </c>
    </row>
    <row r="3495" spans="1:7" ht="30">
      <c r="A3495" s="183" t="s">
        <v>1439</v>
      </c>
      <c r="B3495" s="182" t="s">
        <v>1438</v>
      </c>
      <c r="C3495" s="179" t="s">
        <v>108</v>
      </c>
      <c r="D3495" s="181">
        <v>1067.5899999999999</v>
      </c>
      <c r="E3495" s="181">
        <v>67.19</v>
      </c>
      <c r="F3495" s="181">
        <v>1134.78</v>
      </c>
      <c r="G3495" s="172">
        <v>15</v>
      </c>
    </row>
    <row r="3496" spans="1:7" ht="30">
      <c r="A3496" s="183" t="s">
        <v>1437</v>
      </c>
      <c r="B3496" s="182" t="s">
        <v>1436</v>
      </c>
      <c r="C3496" s="179" t="s">
        <v>108</v>
      </c>
      <c r="D3496" s="181">
        <v>1961.14</v>
      </c>
      <c r="E3496" s="181">
        <v>67.19</v>
      </c>
      <c r="F3496" s="181">
        <v>2028.33</v>
      </c>
      <c r="G3496" s="172">
        <v>15</v>
      </c>
    </row>
    <row r="3497" spans="1:7" ht="30">
      <c r="A3497" s="183" t="s">
        <v>1435</v>
      </c>
      <c r="B3497" s="182" t="s">
        <v>1434</v>
      </c>
      <c r="C3497" s="179" t="s">
        <v>108</v>
      </c>
      <c r="D3497" s="181">
        <v>3095.4</v>
      </c>
      <c r="E3497" s="181">
        <v>78.540000000000006</v>
      </c>
      <c r="F3497" s="181">
        <v>3173.94</v>
      </c>
      <c r="G3497" s="172">
        <v>15</v>
      </c>
    </row>
    <row r="3498" spans="1:7" ht="30">
      <c r="A3498" s="183" t="s">
        <v>1433</v>
      </c>
      <c r="B3498" s="182" t="s">
        <v>1432</v>
      </c>
      <c r="C3498" s="179" t="s">
        <v>108</v>
      </c>
      <c r="D3498" s="181">
        <v>5583.41</v>
      </c>
      <c r="E3498" s="181">
        <v>101.25</v>
      </c>
      <c r="F3498" s="181">
        <v>5684.66</v>
      </c>
      <c r="G3498" s="172">
        <v>15</v>
      </c>
    </row>
    <row r="3499" spans="1:7" ht="45">
      <c r="A3499" s="183" t="s">
        <v>1431</v>
      </c>
      <c r="B3499" s="182" t="s">
        <v>1430</v>
      </c>
      <c r="C3499" s="179" t="s">
        <v>108</v>
      </c>
      <c r="D3499" s="181">
        <v>7000.71</v>
      </c>
      <c r="E3499" s="181">
        <v>89.9</v>
      </c>
      <c r="F3499" s="181">
        <v>7090.61</v>
      </c>
      <c r="G3499" s="172">
        <v>15</v>
      </c>
    </row>
    <row r="3500" spans="1:7" ht="45">
      <c r="A3500" s="183" t="s">
        <v>1429</v>
      </c>
      <c r="B3500" s="182" t="s">
        <v>1428</v>
      </c>
      <c r="C3500" s="179" t="s">
        <v>108</v>
      </c>
      <c r="D3500" s="181">
        <v>15031.75</v>
      </c>
      <c r="E3500" s="181">
        <v>123.96</v>
      </c>
      <c r="F3500" s="181">
        <v>15155.71</v>
      </c>
      <c r="G3500" s="172">
        <v>15</v>
      </c>
    </row>
    <row r="3501" spans="1:7" ht="30">
      <c r="A3501" s="183" t="s">
        <v>1427</v>
      </c>
      <c r="B3501" s="182" t="s">
        <v>1426</v>
      </c>
      <c r="C3501" s="179" t="s">
        <v>108</v>
      </c>
      <c r="D3501" s="181">
        <v>900.36</v>
      </c>
      <c r="E3501" s="181">
        <v>78.540000000000006</v>
      </c>
      <c r="F3501" s="181">
        <v>978.9</v>
      </c>
      <c r="G3501" s="172">
        <v>15</v>
      </c>
    </row>
    <row r="3502" spans="1:7" ht="30">
      <c r="A3502" s="183" t="s">
        <v>1425</v>
      </c>
      <c r="B3502" s="182" t="s">
        <v>1424</v>
      </c>
      <c r="C3502" s="179" t="s">
        <v>108</v>
      </c>
      <c r="D3502" s="181">
        <v>547.63</v>
      </c>
      <c r="E3502" s="181">
        <v>78.540000000000006</v>
      </c>
      <c r="F3502" s="181">
        <v>626.16999999999996</v>
      </c>
      <c r="G3502" s="172">
        <v>15</v>
      </c>
    </row>
    <row r="3503" spans="1:7">
      <c r="A3503" s="183" t="s">
        <v>1423</v>
      </c>
      <c r="B3503" s="182" t="s">
        <v>1422</v>
      </c>
      <c r="C3503" s="179"/>
      <c r="D3503" s="181"/>
      <c r="E3503" s="181"/>
      <c r="F3503" s="181"/>
    </row>
    <row r="3504" spans="1:7" ht="30">
      <c r="A3504" s="183" t="s">
        <v>1421</v>
      </c>
      <c r="B3504" s="182" t="s">
        <v>1420</v>
      </c>
      <c r="C3504" s="179" t="s">
        <v>117</v>
      </c>
      <c r="D3504" s="181">
        <v>5096.99</v>
      </c>
      <c r="E3504" s="181">
        <v>78.540000000000006</v>
      </c>
      <c r="F3504" s="181">
        <v>5175.53</v>
      </c>
      <c r="G3504" s="172">
        <v>15</v>
      </c>
    </row>
    <row r="3505" spans="1:7" ht="30">
      <c r="A3505" s="183" t="s">
        <v>1419</v>
      </c>
      <c r="B3505" s="182" t="s">
        <v>1418</v>
      </c>
      <c r="C3505" s="179" t="s">
        <v>117</v>
      </c>
      <c r="D3505" s="181">
        <v>7118.73</v>
      </c>
      <c r="E3505" s="181">
        <v>78.540000000000006</v>
      </c>
      <c r="F3505" s="181">
        <v>7197.27</v>
      </c>
      <c r="G3505" s="172">
        <v>15</v>
      </c>
    </row>
    <row r="3506" spans="1:7" ht="30">
      <c r="A3506" s="183" t="s">
        <v>1417</v>
      </c>
      <c r="B3506" s="182" t="s">
        <v>1416</v>
      </c>
      <c r="C3506" s="179" t="s">
        <v>117</v>
      </c>
      <c r="D3506" s="181">
        <v>13095.11</v>
      </c>
      <c r="E3506" s="181">
        <v>78.540000000000006</v>
      </c>
      <c r="F3506" s="181">
        <v>13173.65</v>
      </c>
      <c r="G3506" s="172">
        <v>15</v>
      </c>
    </row>
    <row r="3507" spans="1:7">
      <c r="A3507" s="183" t="s">
        <v>1415</v>
      </c>
      <c r="B3507" s="182" t="s">
        <v>1414</v>
      </c>
      <c r="C3507" s="179"/>
      <c r="D3507" s="181"/>
      <c r="E3507" s="181"/>
      <c r="F3507" s="181"/>
    </row>
    <row r="3508" spans="1:7" ht="45">
      <c r="A3508" s="183" t="s">
        <v>1413</v>
      </c>
      <c r="B3508" s="182" t="s">
        <v>1412</v>
      </c>
      <c r="C3508" s="179" t="s">
        <v>118</v>
      </c>
      <c r="D3508" s="181">
        <v>17933.580000000002</v>
      </c>
      <c r="E3508" s="181">
        <v>4187.79</v>
      </c>
      <c r="F3508" s="181">
        <v>22121.37</v>
      </c>
      <c r="G3508" s="172">
        <v>15</v>
      </c>
    </row>
    <row r="3509" spans="1:7" ht="45">
      <c r="A3509" s="183" t="s">
        <v>1411</v>
      </c>
      <c r="B3509" s="182" t="s">
        <v>1410</v>
      </c>
      <c r="C3509" s="179" t="s">
        <v>118</v>
      </c>
      <c r="D3509" s="181">
        <v>34138.92</v>
      </c>
      <c r="E3509" s="181">
        <v>8969.8700000000008</v>
      </c>
      <c r="F3509" s="181">
        <v>43108.79</v>
      </c>
      <c r="G3509" s="172">
        <v>15</v>
      </c>
    </row>
    <row r="3510" spans="1:7">
      <c r="A3510" s="183" t="s">
        <v>1409</v>
      </c>
      <c r="B3510" s="182" t="s">
        <v>1408</v>
      </c>
      <c r="C3510" s="179"/>
      <c r="D3510" s="181"/>
      <c r="E3510" s="181"/>
      <c r="F3510" s="181"/>
    </row>
    <row r="3511" spans="1:7">
      <c r="A3511" s="183" t="s">
        <v>1407</v>
      </c>
      <c r="B3511" s="182" t="s">
        <v>1406</v>
      </c>
      <c r="C3511" s="179" t="s">
        <v>108</v>
      </c>
      <c r="D3511" s="181">
        <v>90.26</v>
      </c>
      <c r="E3511" s="181">
        <v>16.75</v>
      </c>
      <c r="F3511" s="181">
        <v>107.01</v>
      </c>
      <c r="G3511" s="172">
        <v>15</v>
      </c>
    </row>
    <row r="3512" spans="1:7">
      <c r="A3512" s="183" t="s">
        <v>1405</v>
      </c>
      <c r="B3512" s="182" t="s">
        <v>1404</v>
      </c>
      <c r="C3512" s="179" t="s">
        <v>108</v>
      </c>
      <c r="D3512" s="181">
        <v>115.88</v>
      </c>
      <c r="E3512" s="181">
        <v>22.33</v>
      </c>
      <c r="F3512" s="181">
        <v>138.21</v>
      </c>
      <c r="G3512" s="172">
        <v>15</v>
      </c>
    </row>
    <row r="3513" spans="1:7">
      <c r="A3513" s="183" t="s">
        <v>1403</v>
      </c>
      <c r="B3513" s="182" t="s">
        <v>1402</v>
      </c>
      <c r="C3513" s="179" t="s">
        <v>108</v>
      </c>
      <c r="D3513" s="181">
        <v>222.08</v>
      </c>
      <c r="E3513" s="181">
        <v>25.12</v>
      </c>
      <c r="F3513" s="181">
        <v>247.2</v>
      </c>
      <c r="G3513" s="172">
        <v>15</v>
      </c>
    </row>
    <row r="3514" spans="1:7">
      <c r="A3514" s="183" t="s">
        <v>1401</v>
      </c>
      <c r="B3514" s="182" t="s">
        <v>1400</v>
      </c>
      <c r="C3514" s="179" t="s">
        <v>108</v>
      </c>
      <c r="D3514" s="181">
        <v>233.39</v>
      </c>
      <c r="E3514" s="181">
        <v>25.12</v>
      </c>
      <c r="F3514" s="181">
        <v>258.51</v>
      </c>
      <c r="G3514" s="172">
        <v>15</v>
      </c>
    </row>
    <row r="3515" spans="1:7">
      <c r="A3515" s="183" t="s">
        <v>1399</v>
      </c>
      <c r="B3515" s="182" t="s">
        <v>1398</v>
      </c>
      <c r="C3515" s="179" t="s">
        <v>108</v>
      </c>
      <c r="D3515" s="181">
        <v>302.11</v>
      </c>
      <c r="E3515" s="181">
        <v>33.5</v>
      </c>
      <c r="F3515" s="181">
        <v>335.61</v>
      </c>
      <c r="G3515" s="172">
        <v>15</v>
      </c>
    </row>
    <row r="3516" spans="1:7">
      <c r="A3516" s="183" t="s">
        <v>1397</v>
      </c>
      <c r="B3516" s="182" t="s">
        <v>1396</v>
      </c>
      <c r="C3516" s="179" t="s">
        <v>108</v>
      </c>
      <c r="D3516" s="181">
        <v>1456.21</v>
      </c>
      <c r="E3516" s="181">
        <v>25.12</v>
      </c>
      <c r="F3516" s="181">
        <v>1481.33</v>
      </c>
      <c r="G3516" s="172">
        <v>15</v>
      </c>
    </row>
    <row r="3517" spans="1:7">
      <c r="A3517" s="183" t="s">
        <v>1395</v>
      </c>
      <c r="B3517" s="182" t="s">
        <v>1394</v>
      </c>
      <c r="C3517" s="179" t="s">
        <v>108</v>
      </c>
      <c r="D3517" s="181">
        <v>2217.87</v>
      </c>
      <c r="E3517" s="181">
        <v>111.66</v>
      </c>
      <c r="F3517" s="181">
        <v>2329.5300000000002</v>
      </c>
      <c r="G3517" s="172">
        <v>15</v>
      </c>
    </row>
    <row r="3518" spans="1:7">
      <c r="A3518" s="183" t="s">
        <v>1393</v>
      </c>
      <c r="B3518" s="182" t="s">
        <v>1392</v>
      </c>
      <c r="C3518" s="179"/>
      <c r="D3518" s="181"/>
      <c r="E3518" s="181"/>
      <c r="F3518" s="181"/>
    </row>
    <row r="3519" spans="1:7">
      <c r="A3519" s="183" t="s">
        <v>1391</v>
      </c>
      <c r="B3519" s="182" t="s">
        <v>1390</v>
      </c>
      <c r="C3519" s="179" t="s">
        <v>108</v>
      </c>
      <c r="D3519" s="181"/>
      <c r="E3519" s="181">
        <v>68.13</v>
      </c>
      <c r="F3519" s="181">
        <v>68.13</v>
      </c>
      <c r="G3519" s="172">
        <v>15</v>
      </c>
    </row>
    <row r="3520" spans="1:7">
      <c r="A3520" s="183" t="s">
        <v>1389</v>
      </c>
      <c r="B3520" s="182" t="s">
        <v>1388</v>
      </c>
      <c r="C3520" s="179" t="s">
        <v>108</v>
      </c>
      <c r="D3520" s="181"/>
      <c r="E3520" s="181">
        <v>181.68</v>
      </c>
      <c r="F3520" s="181">
        <v>181.68</v>
      </c>
      <c r="G3520" s="172">
        <v>15</v>
      </c>
    </row>
    <row r="3521" spans="1:7">
      <c r="A3521" s="183" t="s">
        <v>1387</v>
      </c>
      <c r="B3521" s="182" t="s">
        <v>1386</v>
      </c>
      <c r="C3521" s="179" t="s">
        <v>108</v>
      </c>
      <c r="D3521" s="181"/>
      <c r="E3521" s="181">
        <v>408.78</v>
      </c>
      <c r="F3521" s="181">
        <v>408.78</v>
      </c>
      <c r="G3521" s="172">
        <v>15</v>
      </c>
    </row>
    <row r="3522" spans="1:7">
      <c r="A3522" s="183" t="s">
        <v>1385</v>
      </c>
      <c r="B3522" s="182" t="s">
        <v>1384</v>
      </c>
      <c r="C3522" s="179"/>
      <c r="D3522" s="181"/>
      <c r="E3522" s="181"/>
      <c r="F3522" s="181"/>
    </row>
    <row r="3523" spans="1:7">
      <c r="A3523" s="183" t="s">
        <v>1383</v>
      </c>
      <c r="B3523" s="182" t="s">
        <v>1382</v>
      </c>
      <c r="C3523" s="179"/>
      <c r="D3523" s="181"/>
      <c r="E3523" s="181"/>
      <c r="F3523" s="181"/>
    </row>
    <row r="3524" spans="1:7">
      <c r="A3524" s="183" t="s">
        <v>1381</v>
      </c>
      <c r="B3524" s="182" t="s">
        <v>1380</v>
      </c>
      <c r="C3524" s="179" t="s">
        <v>108</v>
      </c>
      <c r="D3524" s="181">
        <v>39.08</v>
      </c>
      <c r="E3524" s="181">
        <v>55.83</v>
      </c>
      <c r="F3524" s="181">
        <v>94.91</v>
      </c>
      <c r="G3524" s="172">
        <v>15</v>
      </c>
    </row>
    <row r="3525" spans="1:7">
      <c r="A3525" s="183" t="s">
        <v>1379</v>
      </c>
      <c r="B3525" s="182" t="s">
        <v>1378</v>
      </c>
      <c r="C3525" s="179" t="s">
        <v>108</v>
      </c>
      <c r="D3525" s="181">
        <v>53.9</v>
      </c>
      <c r="E3525" s="181">
        <v>55.83</v>
      </c>
      <c r="F3525" s="181">
        <v>109.73</v>
      </c>
      <c r="G3525" s="172">
        <v>15</v>
      </c>
    </row>
    <row r="3526" spans="1:7">
      <c r="A3526" s="183" t="s">
        <v>1377</v>
      </c>
      <c r="B3526" s="182" t="s">
        <v>1376</v>
      </c>
      <c r="C3526" s="179" t="s">
        <v>108</v>
      </c>
      <c r="D3526" s="181">
        <v>67.569999999999993</v>
      </c>
      <c r="E3526" s="181">
        <v>55.83</v>
      </c>
      <c r="F3526" s="181">
        <v>123.4</v>
      </c>
      <c r="G3526" s="172">
        <v>15</v>
      </c>
    </row>
    <row r="3527" spans="1:7">
      <c r="A3527" s="183" t="s">
        <v>1375</v>
      </c>
      <c r="B3527" s="182" t="s">
        <v>1374</v>
      </c>
      <c r="C3527" s="179" t="s">
        <v>108</v>
      </c>
      <c r="D3527" s="181">
        <v>75.290000000000006</v>
      </c>
      <c r="E3527" s="181">
        <v>55.83</v>
      </c>
      <c r="F3527" s="181">
        <v>131.12</v>
      </c>
      <c r="G3527" s="172">
        <v>15</v>
      </c>
    </row>
    <row r="3528" spans="1:7" ht="30">
      <c r="A3528" s="183" t="s">
        <v>1373</v>
      </c>
      <c r="B3528" s="182" t="s">
        <v>1372</v>
      </c>
      <c r="C3528" s="179" t="s">
        <v>108</v>
      </c>
      <c r="D3528" s="181">
        <v>83.63</v>
      </c>
      <c r="E3528" s="181">
        <v>55.83</v>
      </c>
      <c r="F3528" s="181">
        <v>139.46</v>
      </c>
      <c r="G3528" s="172">
        <v>15</v>
      </c>
    </row>
    <row r="3529" spans="1:7" ht="30">
      <c r="A3529" s="183" t="s">
        <v>1371</v>
      </c>
      <c r="B3529" s="182" t="s">
        <v>1370</v>
      </c>
      <c r="C3529" s="179" t="s">
        <v>108</v>
      </c>
      <c r="D3529" s="181">
        <v>116.16</v>
      </c>
      <c r="E3529" s="181">
        <v>55.83</v>
      </c>
      <c r="F3529" s="181">
        <v>171.99</v>
      </c>
      <c r="G3529" s="172">
        <v>15</v>
      </c>
    </row>
    <row r="3530" spans="1:7">
      <c r="A3530" s="183" t="s">
        <v>1369</v>
      </c>
      <c r="B3530" s="182" t="s">
        <v>1368</v>
      </c>
      <c r="C3530" s="179"/>
      <c r="D3530" s="181"/>
      <c r="E3530" s="181"/>
      <c r="F3530" s="181"/>
    </row>
    <row r="3531" spans="1:7">
      <c r="A3531" s="183" t="s">
        <v>1367</v>
      </c>
      <c r="B3531" s="182" t="s">
        <v>1366</v>
      </c>
      <c r="C3531" s="179" t="s">
        <v>108</v>
      </c>
      <c r="D3531" s="181">
        <v>123.8</v>
      </c>
      <c r="E3531" s="181">
        <v>252.54</v>
      </c>
      <c r="F3531" s="181">
        <v>376.34</v>
      </c>
      <c r="G3531" s="172">
        <v>15</v>
      </c>
    </row>
    <row r="3532" spans="1:7">
      <c r="A3532" s="183" t="s">
        <v>1365</v>
      </c>
      <c r="B3532" s="182" t="s">
        <v>1364</v>
      </c>
      <c r="C3532" s="179" t="s">
        <v>108</v>
      </c>
      <c r="D3532" s="181">
        <v>83.98</v>
      </c>
      <c r="E3532" s="181">
        <v>61.36</v>
      </c>
      <c r="F3532" s="181">
        <v>145.34</v>
      </c>
      <c r="G3532" s="172">
        <v>15</v>
      </c>
    </row>
    <row r="3533" spans="1:7" ht="30">
      <c r="A3533" s="183" t="s">
        <v>1363</v>
      </c>
      <c r="B3533" s="182" t="s">
        <v>1362</v>
      </c>
      <c r="C3533" s="179" t="s">
        <v>108</v>
      </c>
      <c r="D3533" s="181">
        <v>382.22</v>
      </c>
      <c r="E3533" s="181">
        <v>55.83</v>
      </c>
      <c r="F3533" s="181">
        <v>438.05</v>
      </c>
      <c r="G3533" s="172">
        <v>15</v>
      </c>
    </row>
    <row r="3534" spans="1:7">
      <c r="A3534" s="183" t="s">
        <v>1361</v>
      </c>
      <c r="B3534" s="182" t="s">
        <v>1360</v>
      </c>
      <c r="C3534" s="179"/>
      <c r="D3534" s="181"/>
      <c r="E3534" s="181"/>
      <c r="F3534" s="181"/>
    </row>
    <row r="3535" spans="1:7">
      <c r="A3535" s="183" t="s">
        <v>1359</v>
      </c>
      <c r="B3535" s="182" t="s">
        <v>1358</v>
      </c>
      <c r="C3535" s="179" t="s">
        <v>108</v>
      </c>
      <c r="D3535" s="181">
        <v>34.630000000000003</v>
      </c>
      <c r="E3535" s="181">
        <v>55.83</v>
      </c>
      <c r="F3535" s="181">
        <v>90.46</v>
      </c>
      <c r="G3535" s="172">
        <v>15</v>
      </c>
    </row>
    <row r="3536" spans="1:7">
      <c r="A3536" s="183" t="s">
        <v>1357</v>
      </c>
      <c r="B3536" s="182" t="s">
        <v>1356</v>
      </c>
      <c r="C3536" s="179"/>
      <c r="D3536" s="181"/>
      <c r="E3536" s="181"/>
      <c r="F3536" s="181"/>
    </row>
    <row r="3537" spans="1:7" ht="30">
      <c r="A3537" s="183" t="s">
        <v>1355</v>
      </c>
      <c r="B3537" s="182" t="s">
        <v>1354</v>
      </c>
      <c r="C3537" s="179" t="s">
        <v>108</v>
      </c>
      <c r="D3537" s="181">
        <v>147.78</v>
      </c>
      <c r="E3537" s="181">
        <v>66.989999999999995</v>
      </c>
      <c r="F3537" s="181">
        <v>214.77</v>
      </c>
      <c r="G3537" s="172">
        <v>15</v>
      </c>
    </row>
    <row r="3538" spans="1:7" ht="30">
      <c r="A3538" s="183" t="s">
        <v>1353</v>
      </c>
      <c r="B3538" s="182" t="s">
        <v>1352</v>
      </c>
      <c r="C3538" s="179" t="s">
        <v>108</v>
      </c>
      <c r="D3538" s="181">
        <v>543.83000000000004</v>
      </c>
      <c r="E3538" s="181">
        <v>83.75</v>
      </c>
      <c r="F3538" s="181">
        <v>627.58000000000004</v>
      </c>
      <c r="G3538" s="172">
        <v>15</v>
      </c>
    </row>
    <row r="3539" spans="1:7">
      <c r="A3539" s="183" t="s">
        <v>1351</v>
      </c>
      <c r="B3539" s="182" t="s">
        <v>1350</v>
      </c>
      <c r="C3539" s="179"/>
      <c r="D3539" s="181"/>
      <c r="E3539" s="181"/>
      <c r="F3539" s="181"/>
    </row>
    <row r="3540" spans="1:7">
      <c r="A3540" s="183" t="s">
        <v>1349</v>
      </c>
      <c r="B3540" s="182" t="s">
        <v>182</v>
      </c>
      <c r="C3540" s="179" t="s">
        <v>108</v>
      </c>
      <c r="D3540" s="181">
        <v>14.49</v>
      </c>
      <c r="E3540" s="181">
        <v>3.35</v>
      </c>
      <c r="F3540" s="181">
        <v>17.84</v>
      </c>
      <c r="G3540" s="172">
        <v>15</v>
      </c>
    </row>
    <row r="3541" spans="1:7">
      <c r="A3541" s="183" t="s">
        <v>1348</v>
      </c>
      <c r="B3541" s="182" t="s">
        <v>1347</v>
      </c>
      <c r="C3541" s="179" t="s">
        <v>112</v>
      </c>
      <c r="D3541" s="181">
        <v>1221.98</v>
      </c>
      <c r="E3541" s="181">
        <v>36.53</v>
      </c>
      <c r="F3541" s="181">
        <v>1258.51</v>
      </c>
      <c r="G3541" s="172">
        <v>15</v>
      </c>
    </row>
    <row r="3542" spans="1:7">
      <c r="A3542" s="183" t="s">
        <v>1346</v>
      </c>
      <c r="B3542" s="182" t="s">
        <v>181</v>
      </c>
      <c r="C3542" s="179" t="s">
        <v>108</v>
      </c>
      <c r="D3542" s="181">
        <v>10.88</v>
      </c>
      <c r="E3542" s="181">
        <v>3.35</v>
      </c>
      <c r="F3542" s="181">
        <v>14.23</v>
      </c>
      <c r="G3542" s="172">
        <v>15</v>
      </c>
    </row>
    <row r="3543" spans="1:7">
      <c r="A3543" s="183" t="s">
        <v>1345</v>
      </c>
      <c r="B3543" s="182" t="s">
        <v>1344</v>
      </c>
      <c r="C3543" s="179" t="s">
        <v>108</v>
      </c>
      <c r="D3543" s="181">
        <v>344.52</v>
      </c>
      <c r="E3543" s="181">
        <v>29.23</v>
      </c>
      <c r="F3543" s="181">
        <v>373.75</v>
      </c>
      <c r="G3543" s="172">
        <v>15</v>
      </c>
    </row>
    <row r="3544" spans="1:7">
      <c r="A3544" s="183" t="s">
        <v>1343</v>
      </c>
      <c r="B3544" s="182" t="s">
        <v>179</v>
      </c>
      <c r="C3544" s="179" t="s">
        <v>108</v>
      </c>
      <c r="D3544" s="181">
        <v>31.9</v>
      </c>
      <c r="E3544" s="181">
        <v>3.35</v>
      </c>
      <c r="F3544" s="181">
        <v>35.25</v>
      </c>
      <c r="G3544" s="172">
        <v>15</v>
      </c>
    </row>
    <row r="3545" spans="1:7">
      <c r="A3545" s="183" t="s">
        <v>1342</v>
      </c>
      <c r="B3545" s="182" t="s">
        <v>180</v>
      </c>
      <c r="C3545" s="179" t="s">
        <v>108</v>
      </c>
      <c r="D3545" s="181">
        <v>7.24</v>
      </c>
      <c r="E3545" s="181">
        <v>3.35</v>
      </c>
      <c r="F3545" s="181">
        <v>10.59</v>
      </c>
      <c r="G3545" s="172">
        <v>15</v>
      </c>
    </row>
    <row r="3546" spans="1:7">
      <c r="A3546" s="183" t="s">
        <v>1341</v>
      </c>
      <c r="B3546" s="182" t="s">
        <v>1340</v>
      </c>
      <c r="C3546" s="179" t="s">
        <v>112</v>
      </c>
      <c r="D3546" s="181">
        <v>1186.99</v>
      </c>
      <c r="E3546" s="181">
        <v>36.53</v>
      </c>
      <c r="F3546" s="181">
        <v>1223.52</v>
      </c>
      <c r="G3546" s="172">
        <v>15</v>
      </c>
    </row>
    <row r="3547" spans="1:7" ht="30">
      <c r="A3547" s="183" t="s">
        <v>1339</v>
      </c>
      <c r="B3547" s="182" t="s">
        <v>1338</v>
      </c>
      <c r="C3547" s="179" t="s">
        <v>112</v>
      </c>
      <c r="D3547" s="181">
        <v>1374.96</v>
      </c>
      <c r="E3547" s="181">
        <v>36.53</v>
      </c>
      <c r="F3547" s="181">
        <v>1411.49</v>
      </c>
      <c r="G3547" s="172">
        <v>15</v>
      </c>
    </row>
    <row r="3548" spans="1:7" ht="30">
      <c r="A3548" s="183" t="s">
        <v>1337</v>
      </c>
      <c r="B3548" s="182" t="s">
        <v>1336</v>
      </c>
      <c r="C3548" s="179" t="s">
        <v>108</v>
      </c>
      <c r="D3548" s="181">
        <v>83.34</v>
      </c>
      <c r="E3548" s="181">
        <v>18.27</v>
      </c>
      <c r="F3548" s="181">
        <v>101.61</v>
      </c>
      <c r="G3548" s="172">
        <v>15</v>
      </c>
    </row>
    <row r="3549" spans="1:7">
      <c r="A3549" s="183" t="s">
        <v>1335</v>
      </c>
      <c r="B3549" s="182" t="s">
        <v>122</v>
      </c>
      <c r="C3549" s="179" t="s">
        <v>108</v>
      </c>
      <c r="D3549" s="181">
        <v>10.16</v>
      </c>
      <c r="E3549" s="181">
        <v>3.35</v>
      </c>
      <c r="F3549" s="181">
        <v>13.51</v>
      </c>
      <c r="G3549" s="172">
        <v>15</v>
      </c>
    </row>
    <row r="3550" spans="1:7">
      <c r="A3550" s="183" t="s">
        <v>1334</v>
      </c>
      <c r="B3550" s="182" t="s">
        <v>121</v>
      </c>
      <c r="C3550" s="179" t="s">
        <v>108</v>
      </c>
      <c r="D3550" s="181">
        <v>22.52</v>
      </c>
      <c r="E3550" s="181">
        <v>3.35</v>
      </c>
      <c r="F3550" s="181">
        <v>25.87</v>
      </c>
      <c r="G3550" s="172">
        <v>15</v>
      </c>
    </row>
    <row r="3551" spans="1:7" ht="30">
      <c r="A3551" s="183" t="s">
        <v>1333</v>
      </c>
      <c r="B3551" s="182" t="s">
        <v>1332</v>
      </c>
      <c r="C3551" s="179" t="s">
        <v>108</v>
      </c>
      <c r="D3551" s="181">
        <v>4151.55</v>
      </c>
      <c r="E3551" s="181">
        <v>66.989999999999995</v>
      </c>
      <c r="F3551" s="181">
        <v>4218.54</v>
      </c>
      <c r="G3551" s="172">
        <v>15</v>
      </c>
    </row>
    <row r="3552" spans="1:7" ht="30">
      <c r="A3552" s="183" t="s">
        <v>1331</v>
      </c>
      <c r="B3552" s="182" t="s">
        <v>1330</v>
      </c>
      <c r="C3552" s="179" t="s">
        <v>108</v>
      </c>
      <c r="D3552" s="181">
        <v>5215.74</v>
      </c>
      <c r="E3552" s="181">
        <v>66.989999999999995</v>
      </c>
      <c r="F3552" s="181">
        <v>5282.73</v>
      </c>
      <c r="G3552" s="172">
        <v>15</v>
      </c>
    </row>
    <row r="3553" spans="1:7" ht="30">
      <c r="A3553" s="183" t="s">
        <v>1329</v>
      </c>
      <c r="B3553" s="182" t="s">
        <v>1328</v>
      </c>
      <c r="C3553" s="179" t="s">
        <v>108</v>
      </c>
      <c r="D3553" s="181">
        <v>407.08</v>
      </c>
      <c r="E3553" s="181">
        <v>75.53</v>
      </c>
      <c r="F3553" s="181">
        <v>482.61</v>
      </c>
      <c r="G3553" s="172">
        <v>15</v>
      </c>
    </row>
    <row r="3554" spans="1:7" ht="30">
      <c r="A3554" s="183" t="s">
        <v>1327</v>
      </c>
      <c r="B3554" s="182" t="s">
        <v>1326</v>
      </c>
      <c r="C3554" s="179" t="s">
        <v>108</v>
      </c>
      <c r="D3554" s="181">
        <v>460.79</v>
      </c>
      <c r="E3554" s="181">
        <v>75.53</v>
      </c>
      <c r="F3554" s="181">
        <v>536.32000000000005</v>
      </c>
      <c r="G3554" s="172">
        <v>15</v>
      </c>
    </row>
    <row r="3555" spans="1:7" ht="30">
      <c r="A3555" s="183" t="s">
        <v>1325</v>
      </c>
      <c r="B3555" s="182" t="s">
        <v>1324</v>
      </c>
      <c r="C3555" s="179" t="s">
        <v>108</v>
      </c>
      <c r="D3555" s="181">
        <v>592.66</v>
      </c>
      <c r="E3555" s="181">
        <v>75.53</v>
      </c>
      <c r="F3555" s="181">
        <v>668.19</v>
      </c>
      <c r="G3555" s="172">
        <v>15</v>
      </c>
    </row>
    <row r="3556" spans="1:7" ht="30">
      <c r="A3556" s="183" t="s">
        <v>1323</v>
      </c>
      <c r="B3556" s="182" t="s">
        <v>1322</v>
      </c>
      <c r="C3556" s="179" t="s">
        <v>108</v>
      </c>
      <c r="D3556" s="181">
        <v>121.09</v>
      </c>
      <c r="E3556" s="181">
        <v>75.53</v>
      </c>
      <c r="F3556" s="181">
        <v>196.62</v>
      </c>
      <c r="G3556" s="172">
        <v>15</v>
      </c>
    </row>
    <row r="3557" spans="1:7" ht="30">
      <c r="A3557" s="183" t="s">
        <v>1321</v>
      </c>
      <c r="B3557" s="182" t="s">
        <v>1320</v>
      </c>
      <c r="C3557" s="179" t="s">
        <v>108</v>
      </c>
      <c r="D3557" s="181">
        <v>197.62</v>
      </c>
      <c r="E3557" s="181">
        <v>75.53</v>
      </c>
      <c r="F3557" s="181">
        <v>273.14999999999998</v>
      </c>
      <c r="G3557" s="172">
        <v>15</v>
      </c>
    </row>
    <row r="3558" spans="1:7" ht="30">
      <c r="A3558" s="183" t="s">
        <v>1319</v>
      </c>
      <c r="B3558" s="182" t="s">
        <v>1318</v>
      </c>
      <c r="C3558" s="179" t="s">
        <v>108</v>
      </c>
      <c r="D3558" s="181">
        <v>333</v>
      </c>
      <c r="E3558" s="181">
        <v>75.53</v>
      </c>
      <c r="F3558" s="181">
        <v>408.53</v>
      </c>
      <c r="G3558" s="172">
        <v>15</v>
      </c>
    </row>
    <row r="3559" spans="1:7" ht="30">
      <c r="A3559" s="183" t="s">
        <v>1317</v>
      </c>
      <c r="B3559" s="182" t="s">
        <v>1316</v>
      </c>
      <c r="C3559" s="179" t="s">
        <v>108</v>
      </c>
      <c r="D3559" s="181">
        <v>415.68</v>
      </c>
      <c r="E3559" s="181">
        <v>75.53</v>
      </c>
      <c r="F3559" s="181">
        <v>491.21</v>
      </c>
      <c r="G3559" s="172">
        <v>15</v>
      </c>
    </row>
    <row r="3560" spans="1:7" ht="30">
      <c r="A3560" s="183" t="s">
        <v>1315</v>
      </c>
      <c r="B3560" s="182" t="s">
        <v>1314</v>
      </c>
      <c r="C3560" s="179" t="s">
        <v>108</v>
      </c>
      <c r="D3560" s="181">
        <v>356.62</v>
      </c>
      <c r="E3560" s="181">
        <v>75.53</v>
      </c>
      <c r="F3560" s="181">
        <v>432.15</v>
      </c>
      <c r="G3560" s="172">
        <v>15</v>
      </c>
    </row>
    <row r="3561" spans="1:7" ht="30">
      <c r="A3561" s="183" t="s">
        <v>1313</v>
      </c>
      <c r="B3561" s="182" t="s">
        <v>1312</v>
      </c>
      <c r="C3561" s="179" t="s">
        <v>108</v>
      </c>
      <c r="D3561" s="181">
        <v>1794.94</v>
      </c>
      <c r="E3561" s="181">
        <v>75.53</v>
      </c>
      <c r="F3561" s="181">
        <v>1870.47</v>
      </c>
      <c r="G3561" s="172">
        <v>15</v>
      </c>
    </row>
    <row r="3562" spans="1:7" ht="30">
      <c r="A3562" s="183" t="s">
        <v>1311</v>
      </c>
      <c r="B3562" s="182" t="s">
        <v>1310</v>
      </c>
      <c r="C3562" s="179" t="s">
        <v>118</v>
      </c>
      <c r="D3562" s="181">
        <v>1029.8900000000001</v>
      </c>
      <c r="E3562" s="181">
        <v>23.66</v>
      </c>
      <c r="F3562" s="181">
        <v>1053.55</v>
      </c>
      <c r="G3562" s="172">
        <v>15</v>
      </c>
    </row>
    <row r="3563" spans="1:7" ht="30">
      <c r="A3563" s="183" t="s">
        <v>1309</v>
      </c>
      <c r="B3563" s="182" t="s">
        <v>1308</v>
      </c>
      <c r="C3563" s="179" t="s">
        <v>118</v>
      </c>
      <c r="D3563" s="181">
        <v>1020.28</v>
      </c>
      <c r="E3563" s="181">
        <v>31.22</v>
      </c>
      <c r="F3563" s="181">
        <v>1051.5</v>
      </c>
      <c r="G3563" s="172">
        <v>15</v>
      </c>
    </row>
    <row r="3564" spans="1:7">
      <c r="A3564" s="183" t="s">
        <v>1307</v>
      </c>
      <c r="B3564" s="182" t="s">
        <v>1306</v>
      </c>
      <c r="C3564" s="179"/>
      <c r="D3564" s="181"/>
      <c r="E3564" s="181"/>
      <c r="F3564" s="181"/>
    </row>
    <row r="3565" spans="1:7">
      <c r="A3565" s="183" t="s">
        <v>1305</v>
      </c>
      <c r="B3565" s="182" t="s">
        <v>1304</v>
      </c>
      <c r="C3565" s="179" t="s">
        <v>108</v>
      </c>
      <c r="D3565" s="181">
        <v>487.42</v>
      </c>
      <c r="E3565" s="181">
        <v>55.83</v>
      </c>
      <c r="F3565" s="181">
        <v>543.25</v>
      </c>
      <c r="G3565" s="172">
        <v>15</v>
      </c>
    </row>
    <row r="3566" spans="1:7">
      <c r="A3566" s="183" t="s">
        <v>1303</v>
      </c>
      <c r="B3566" s="182" t="s">
        <v>1302</v>
      </c>
      <c r="C3566" s="179"/>
      <c r="D3566" s="181"/>
      <c r="E3566" s="181"/>
      <c r="F3566" s="181"/>
    </row>
    <row r="3567" spans="1:7">
      <c r="A3567" s="183" t="s">
        <v>1301</v>
      </c>
      <c r="B3567" s="182" t="s">
        <v>1300</v>
      </c>
      <c r="C3567" s="179" t="s">
        <v>118</v>
      </c>
      <c r="D3567" s="181">
        <v>445.72</v>
      </c>
      <c r="E3567" s="181">
        <v>12.59</v>
      </c>
      <c r="F3567" s="181">
        <v>458.31</v>
      </c>
      <c r="G3567" s="172">
        <v>15</v>
      </c>
    </row>
    <row r="3568" spans="1:7" ht="30">
      <c r="A3568" s="183" t="s">
        <v>1299</v>
      </c>
      <c r="B3568" s="182" t="s">
        <v>1298</v>
      </c>
      <c r="C3568" s="179" t="s">
        <v>118</v>
      </c>
      <c r="D3568" s="181">
        <v>235.47</v>
      </c>
      <c r="E3568" s="181">
        <v>12.59</v>
      </c>
      <c r="F3568" s="181">
        <v>248.06</v>
      </c>
      <c r="G3568" s="172">
        <v>15</v>
      </c>
    </row>
    <row r="3569" spans="1:7" ht="30">
      <c r="A3569" s="183" t="s">
        <v>1297</v>
      </c>
      <c r="B3569" s="182" t="s">
        <v>1296</v>
      </c>
      <c r="C3569" s="179" t="s">
        <v>118</v>
      </c>
      <c r="D3569" s="181">
        <v>352.52</v>
      </c>
      <c r="E3569" s="181">
        <v>12.59</v>
      </c>
      <c r="F3569" s="181">
        <v>365.11</v>
      </c>
      <c r="G3569" s="172">
        <v>15</v>
      </c>
    </row>
    <row r="3570" spans="1:7">
      <c r="A3570" s="183" t="s">
        <v>1295</v>
      </c>
      <c r="B3570" s="182" t="s">
        <v>1294</v>
      </c>
      <c r="C3570" s="179"/>
      <c r="D3570" s="181"/>
      <c r="E3570" s="181"/>
      <c r="F3570" s="181"/>
    </row>
    <row r="3571" spans="1:7">
      <c r="A3571" s="183" t="s">
        <v>1293</v>
      </c>
      <c r="B3571" s="182" t="s">
        <v>1292</v>
      </c>
      <c r="C3571" s="179" t="s">
        <v>108</v>
      </c>
      <c r="D3571" s="181">
        <v>1909.53</v>
      </c>
      <c r="E3571" s="181">
        <v>1802.97</v>
      </c>
      <c r="F3571" s="181">
        <v>3712.5</v>
      </c>
      <c r="G3571" s="172">
        <v>15</v>
      </c>
    </row>
    <row r="3572" spans="1:7">
      <c r="A3572" s="183" t="s">
        <v>1291</v>
      </c>
      <c r="B3572" s="182" t="s">
        <v>1290</v>
      </c>
      <c r="C3572" s="179" t="s">
        <v>108</v>
      </c>
      <c r="D3572" s="181">
        <v>3234.63</v>
      </c>
      <c r="E3572" s="181">
        <v>2802.2</v>
      </c>
      <c r="F3572" s="181">
        <v>6036.83</v>
      </c>
      <c r="G3572" s="172">
        <v>15</v>
      </c>
    </row>
    <row r="3573" spans="1:7">
      <c r="A3573" s="183" t="s">
        <v>1289</v>
      </c>
      <c r="B3573" s="182" t="s">
        <v>1288</v>
      </c>
      <c r="C3573" s="179" t="s">
        <v>108</v>
      </c>
      <c r="D3573" s="181">
        <v>4501.34</v>
      </c>
      <c r="E3573" s="181">
        <v>3794.21</v>
      </c>
      <c r="F3573" s="181">
        <v>8295.5499999999993</v>
      </c>
      <c r="G3573" s="172">
        <v>15</v>
      </c>
    </row>
    <row r="3574" spans="1:7">
      <c r="A3574" s="183" t="s">
        <v>1287</v>
      </c>
      <c r="B3574" s="182" t="s">
        <v>1286</v>
      </c>
      <c r="C3574" s="179" t="s">
        <v>108</v>
      </c>
      <c r="D3574" s="181">
        <v>1526.41</v>
      </c>
      <c r="E3574" s="181">
        <v>1292.98</v>
      </c>
      <c r="F3574" s="181">
        <v>2819.39</v>
      </c>
      <c r="G3574" s="172">
        <v>15</v>
      </c>
    </row>
    <row r="3575" spans="1:7">
      <c r="A3575" s="183" t="s">
        <v>8308</v>
      </c>
      <c r="B3575" s="182" t="s">
        <v>8309</v>
      </c>
      <c r="C3575" s="179" t="s">
        <v>108</v>
      </c>
      <c r="D3575" s="181">
        <v>2563.87</v>
      </c>
      <c r="E3575" s="181">
        <v>2043.48</v>
      </c>
      <c r="F3575" s="181">
        <v>4607.3500000000004</v>
      </c>
      <c r="G3575" s="172">
        <v>15</v>
      </c>
    </row>
    <row r="3576" spans="1:7">
      <c r="A3576" s="183" t="s">
        <v>1285</v>
      </c>
      <c r="B3576" s="182" t="s">
        <v>1284</v>
      </c>
      <c r="C3576" s="179" t="s">
        <v>108</v>
      </c>
      <c r="D3576" s="181">
        <v>3939.23</v>
      </c>
      <c r="E3576" s="181">
        <v>3050.8</v>
      </c>
      <c r="F3576" s="181">
        <v>6990.03</v>
      </c>
      <c r="G3576" s="172">
        <v>15</v>
      </c>
    </row>
    <row r="3577" spans="1:7" ht="30">
      <c r="A3577" s="183" t="s">
        <v>1283</v>
      </c>
      <c r="B3577" s="182" t="s">
        <v>1282</v>
      </c>
      <c r="C3577" s="179" t="s">
        <v>118</v>
      </c>
      <c r="D3577" s="181">
        <v>335.82</v>
      </c>
      <c r="E3577" s="181">
        <v>443.2</v>
      </c>
      <c r="F3577" s="181">
        <v>779.02</v>
      </c>
      <c r="G3577" s="172">
        <v>15</v>
      </c>
    </row>
    <row r="3578" spans="1:7">
      <c r="A3578" s="183" t="s">
        <v>1281</v>
      </c>
      <c r="B3578" s="182" t="s">
        <v>1280</v>
      </c>
      <c r="C3578" s="179" t="s">
        <v>108</v>
      </c>
      <c r="D3578" s="181">
        <v>2432.35</v>
      </c>
      <c r="E3578" s="181">
        <v>2825.43</v>
      </c>
      <c r="F3578" s="181">
        <v>5257.78</v>
      </c>
      <c r="G3578" s="172">
        <v>15</v>
      </c>
    </row>
    <row r="3579" spans="1:7">
      <c r="A3579" s="183" t="s">
        <v>1279</v>
      </c>
      <c r="B3579" s="182" t="s">
        <v>1278</v>
      </c>
      <c r="C3579" s="179"/>
      <c r="D3579" s="181"/>
      <c r="E3579" s="181"/>
      <c r="F3579" s="181"/>
    </row>
    <row r="3580" spans="1:7" ht="30">
      <c r="A3580" s="183" t="s">
        <v>1277</v>
      </c>
      <c r="B3580" s="182" t="s">
        <v>1276</v>
      </c>
      <c r="C3580" s="179" t="s">
        <v>108</v>
      </c>
      <c r="D3580" s="181">
        <v>3652.32</v>
      </c>
      <c r="E3580" s="181">
        <v>3546.86</v>
      </c>
      <c r="F3580" s="181">
        <v>7199.18</v>
      </c>
      <c r="G3580" s="172">
        <v>15</v>
      </c>
    </row>
    <row r="3581" spans="1:7" ht="30">
      <c r="A3581" s="183" t="s">
        <v>1275</v>
      </c>
      <c r="B3581" s="182" t="s">
        <v>1274</v>
      </c>
      <c r="C3581" s="179" t="s">
        <v>108</v>
      </c>
      <c r="D3581" s="181">
        <v>6499.21</v>
      </c>
      <c r="E3581" s="181">
        <v>5765</v>
      </c>
      <c r="F3581" s="181">
        <v>12264.21</v>
      </c>
      <c r="G3581" s="172">
        <v>15</v>
      </c>
    </row>
    <row r="3582" spans="1:7" ht="30">
      <c r="A3582" s="183" t="s">
        <v>1273</v>
      </c>
      <c r="B3582" s="182" t="s">
        <v>1272</v>
      </c>
      <c r="C3582" s="179" t="s">
        <v>108</v>
      </c>
      <c r="D3582" s="181">
        <v>8419.33</v>
      </c>
      <c r="E3582" s="181">
        <v>7613.28</v>
      </c>
      <c r="F3582" s="181">
        <v>16032.61</v>
      </c>
      <c r="G3582" s="172">
        <v>15</v>
      </c>
    </row>
    <row r="3583" spans="1:7" ht="30">
      <c r="A3583" s="183" t="s">
        <v>1271</v>
      </c>
      <c r="B3583" s="182" t="s">
        <v>1270</v>
      </c>
      <c r="C3583" s="179" t="s">
        <v>108</v>
      </c>
      <c r="D3583" s="181">
        <v>12708.18</v>
      </c>
      <c r="E3583" s="181">
        <v>9489.73</v>
      </c>
      <c r="F3583" s="181">
        <v>22197.91</v>
      </c>
      <c r="G3583" s="172">
        <v>15</v>
      </c>
    </row>
    <row r="3584" spans="1:7">
      <c r="A3584" s="183" t="s">
        <v>1269</v>
      </c>
      <c r="B3584" s="182" t="s">
        <v>1268</v>
      </c>
      <c r="C3584" s="179"/>
      <c r="D3584" s="181"/>
      <c r="E3584" s="181"/>
      <c r="F3584" s="181"/>
    </row>
    <row r="3585" spans="1:7" ht="30">
      <c r="A3585" s="183" t="s">
        <v>1267</v>
      </c>
      <c r="B3585" s="182" t="s">
        <v>1266</v>
      </c>
      <c r="C3585" s="179" t="s">
        <v>108</v>
      </c>
      <c r="D3585" s="181">
        <v>2480.96</v>
      </c>
      <c r="E3585" s="181">
        <v>1774.75</v>
      </c>
      <c r="F3585" s="181">
        <v>4255.71</v>
      </c>
      <c r="G3585" s="172">
        <v>15</v>
      </c>
    </row>
    <row r="3586" spans="1:7" ht="30">
      <c r="A3586" s="183" t="s">
        <v>1265</v>
      </c>
      <c r="B3586" s="182" t="s">
        <v>1264</v>
      </c>
      <c r="C3586" s="179" t="s">
        <v>108</v>
      </c>
      <c r="D3586" s="181">
        <v>6790.26</v>
      </c>
      <c r="E3586" s="181">
        <v>2650.76</v>
      </c>
      <c r="F3586" s="181">
        <v>9441.02</v>
      </c>
      <c r="G3586" s="172">
        <v>15</v>
      </c>
    </row>
    <row r="3587" spans="1:7" ht="30">
      <c r="A3587" s="183" t="s">
        <v>1263</v>
      </c>
      <c r="B3587" s="182" t="s">
        <v>1262</v>
      </c>
      <c r="C3587" s="179" t="s">
        <v>108</v>
      </c>
      <c r="D3587" s="181">
        <v>10042.39</v>
      </c>
      <c r="E3587" s="181">
        <v>5301.51</v>
      </c>
      <c r="F3587" s="181">
        <v>15343.9</v>
      </c>
      <c r="G3587" s="172">
        <v>15</v>
      </c>
    </row>
    <row r="3588" spans="1:7">
      <c r="A3588" s="183" t="s">
        <v>1261</v>
      </c>
      <c r="B3588" s="182" t="s">
        <v>1260</v>
      </c>
      <c r="C3588" s="179" t="s">
        <v>118</v>
      </c>
      <c r="D3588" s="181">
        <v>1597.45</v>
      </c>
      <c r="E3588" s="181">
        <v>882.32</v>
      </c>
      <c r="F3588" s="181">
        <v>2479.77</v>
      </c>
      <c r="G3588" s="172">
        <v>15</v>
      </c>
    </row>
    <row r="3589" spans="1:7" ht="30">
      <c r="A3589" s="183" t="s">
        <v>1259</v>
      </c>
      <c r="B3589" s="182" t="s">
        <v>1258</v>
      </c>
      <c r="C3589" s="179" t="s">
        <v>108</v>
      </c>
      <c r="D3589" s="181">
        <v>864.04</v>
      </c>
      <c r="E3589" s="181">
        <v>50.35</v>
      </c>
      <c r="F3589" s="181">
        <v>914.39</v>
      </c>
      <c r="G3589" s="172">
        <v>15</v>
      </c>
    </row>
    <row r="3590" spans="1:7">
      <c r="A3590" s="183" t="s">
        <v>1257</v>
      </c>
      <c r="B3590" s="182" t="s">
        <v>1256</v>
      </c>
      <c r="C3590" s="179"/>
      <c r="D3590" s="181"/>
      <c r="E3590" s="181"/>
      <c r="F3590" s="181"/>
    </row>
    <row r="3591" spans="1:7">
      <c r="A3591" s="183" t="s">
        <v>1255</v>
      </c>
      <c r="B3591" s="182" t="s">
        <v>1254</v>
      </c>
      <c r="C3591" s="179" t="s">
        <v>118</v>
      </c>
      <c r="D3591" s="181">
        <v>376.28</v>
      </c>
      <c r="E3591" s="181">
        <v>36.53</v>
      </c>
      <c r="F3591" s="181">
        <v>412.81</v>
      </c>
      <c r="G3591" s="172">
        <v>15</v>
      </c>
    </row>
    <row r="3592" spans="1:7">
      <c r="A3592" s="183" t="s">
        <v>1253</v>
      </c>
      <c r="B3592" s="182" t="s">
        <v>1252</v>
      </c>
      <c r="C3592" s="179" t="s">
        <v>118</v>
      </c>
      <c r="D3592" s="181">
        <v>576.79</v>
      </c>
      <c r="E3592" s="181">
        <v>54.8</v>
      </c>
      <c r="F3592" s="181">
        <v>631.59</v>
      </c>
      <c r="G3592" s="172">
        <v>15</v>
      </c>
    </row>
    <row r="3593" spans="1:7">
      <c r="A3593" s="183" t="s">
        <v>1251</v>
      </c>
      <c r="B3593" s="182" t="s">
        <v>1250</v>
      </c>
      <c r="C3593" s="179" t="s">
        <v>118</v>
      </c>
      <c r="D3593" s="181">
        <v>627.74</v>
      </c>
      <c r="E3593" s="181">
        <v>73.06</v>
      </c>
      <c r="F3593" s="181">
        <v>700.8</v>
      </c>
      <c r="G3593" s="172">
        <v>15</v>
      </c>
    </row>
    <row r="3594" spans="1:7">
      <c r="A3594" s="183" t="s">
        <v>1249</v>
      </c>
      <c r="B3594" s="182" t="s">
        <v>1248</v>
      </c>
      <c r="C3594" s="179" t="s">
        <v>118</v>
      </c>
      <c r="D3594" s="181">
        <v>859.84</v>
      </c>
      <c r="E3594" s="181">
        <v>91.33</v>
      </c>
      <c r="F3594" s="181">
        <v>951.17</v>
      </c>
      <c r="G3594" s="172">
        <v>15</v>
      </c>
    </row>
    <row r="3595" spans="1:7">
      <c r="A3595" s="183" t="s">
        <v>1247</v>
      </c>
      <c r="B3595" s="182" t="s">
        <v>1246</v>
      </c>
      <c r="C3595" s="179" t="s">
        <v>118</v>
      </c>
      <c r="D3595" s="181">
        <v>1049.31</v>
      </c>
      <c r="E3595" s="181">
        <v>109.59</v>
      </c>
      <c r="F3595" s="181">
        <v>1158.9000000000001</v>
      </c>
      <c r="G3595" s="172">
        <v>15</v>
      </c>
    </row>
    <row r="3596" spans="1:7">
      <c r="A3596" s="183" t="s">
        <v>1245</v>
      </c>
      <c r="B3596" s="182" t="s">
        <v>1244</v>
      </c>
      <c r="C3596" s="179" t="s">
        <v>118</v>
      </c>
      <c r="D3596" s="181">
        <v>2459.21</v>
      </c>
      <c r="E3596" s="181">
        <v>182.65</v>
      </c>
      <c r="F3596" s="181">
        <v>2641.86</v>
      </c>
      <c r="G3596" s="172">
        <v>15</v>
      </c>
    </row>
    <row r="3597" spans="1:7">
      <c r="A3597" s="183" t="s">
        <v>1243</v>
      </c>
      <c r="B3597" s="182" t="s">
        <v>1242</v>
      </c>
      <c r="C3597" s="179"/>
      <c r="D3597" s="181"/>
      <c r="E3597" s="181"/>
      <c r="F3597" s="181"/>
    </row>
    <row r="3598" spans="1:7">
      <c r="A3598" s="183" t="s">
        <v>1241</v>
      </c>
      <c r="B3598" s="182" t="s">
        <v>1240</v>
      </c>
      <c r="C3598" s="179" t="s">
        <v>108</v>
      </c>
      <c r="D3598" s="181">
        <v>453.95</v>
      </c>
      <c r="E3598" s="181">
        <v>22.33</v>
      </c>
      <c r="F3598" s="181">
        <v>476.28</v>
      </c>
      <c r="G3598" s="172">
        <v>15</v>
      </c>
    </row>
    <row r="3599" spans="1:7" ht="30">
      <c r="A3599" s="183" t="s">
        <v>1239</v>
      </c>
      <c r="B3599" s="182" t="s">
        <v>1238</v>
      </c>
      <c r="C3599" s="179" t="s">
        <v>108</v>
      </c>
      <c r="D3599" s="181">
        <v>226.44</v>
      </c>
      <c r="E3599" s="181">
        <v>27.92</v>
      </c>
      <c r="F3599" s="181">
        <v>254.36</v>
      </c>
      <c r="G3599" s="172">
        <v>15</v>
      </c>
    </row>
    <row r="3600" spans="1:7">
      <c r="A3600" s="183" t="s">
        <v>1237</v>
      </c>
      <c r="B3600" s="182" t="s">
        <v>1236</v>
      </c>
      <c r="C3600" s="179"/>
      <c r="D3600" s="181"/>
      <c r="E3600" s="181"/>
      <c r="F3600" s="181"/>
    </row>
    <row r="3601" spans="1:7">
      <c r="A3601" s="183" t="s">
        <v>1235</v>
      </c>
      <c r="B3601" s="182" t="s">
        <v>1234</v>
      </c>
      <c r="C3601" s="179"/>
      <c r="D3601" s="181"/>
      <c r="E3601" s="181"/>
      <c r="F3601" s="181"/>
    </row>
    <row r="3602" spans="1:7" ht="30">
      <c r="A3602" s="183" t="s">
        <v>1233</v>
      </c>
      <c r="B3602" s="182" t="s">
        <v>1232</v>
      </c>
      <c r="C3602" s="179" t="s">
        <v>108</v>
      </c>
      <c r="D3602" s="181">
        <v>1014.1</v>
      </c>
      <c r="E3602" s="181">
        <v>195.41</v>
      </c>
      <c r="F3602" s="181">
        <v>1209.51</v>
      </c>
      <c r="G3602" s="172">
        <v>15</v>
      </c>
    </row>
    <row r="3603" spans="1:7">
      <c r="A3603" s="183" t="s">
        <v>1231</v>
      </c>
      <c r="B3603" s="182" t="s">
        <v>1230</v>
      </c>
      <c r="C3603" s="179" t="s">
        <v>108</v>
      </c>
      <c r="D3603" s="181">
        <v>398.6</v>
      </c>
      <c r="E3603" s="181">
        <v>195.41</v>
      </c>
      <c r="F3603" s="181">
        <v>594.01</v>
      </c>
      <c r="G3603" s="172">
        <v>15</v>
      </c>
    </row>
    <row r="3604" spans="1:7">
      <c r="A3604" s="183" t="s">
        <v>1229</v>
      </c>
      <c r="B3604" s="182" t="s">
        <v>1228</v>
      </c>
      <c r="C3604" s="179" t="s">
        <v>108</v>
      </c>
      <c r="D3604" s="181">
        <v>145.63999999999999</v>
      </c>
      <c r="E3604" s="181">
        <v>195.41</v>
      </c>
      <c r="F3604" s="181">
        <v>341.05</v>
      </c>
      <c r="G3604" s="172">
        <v>15</v>
      </c>
    </row>
    <row r="3605" spans="1:7">
      <c r="A3605" s="183" t="s">
        <v>1227</v>
      </c>
      <c r="B3605" s="182" t="s">
        <v>1226</v>
      </c>
      <c r="C3605" s="179" t="s">
        <v>118</v>
      </c>
      <c r="D3605" s="181">
        <v>19.87</v>
      </c>
      <c r="E3605" s="181">
        <v>5.58</v>
      </c>
      <c r="F3605" s="181">
        <v>25.45</v>
      </c>
      <c r="G3605" s="172">
        <v>15</v>
      </c>
    </row>
    <row r="3606" spans="1:7" ht="30">
      <c r="A3606" s="183" t="s">
        <v>1225</v>
      </c>
      <c r="B3606" s="182" t="s">
        <v>1224</v>
      </c>
      <c r="C3606" s="179" t="s">
        <v>108</v>
      </c>
      <c r="D3606" s="181">
        <v>59.66</v>
      </c>
      <c r="E3606" s="181">
        <v>16.75</v>
      </c>
      <c r="F3606" s="181">
        <v>76.41</v>
      </c>
      <c r="G3606" s="172">
        <v>15</v>
      </c>
    </row>
    <row r="3607" spans="1:7">
      <c r="A3607" s="183" t="s">
        <v>1223</v>
      </c>
      <c r="B3607" s="182" t="s">
        <v>1222</v>
      </c>
      <c r="C3607" s="179" t="s">
        <v>118</v>
      </c>
      <c r="D3607" s="181">
        <v>28.12</v>
      </c>
      <c r="E3607" s="181">
        <v>5.58</v>
      </c>
      <c r="F3607" s="181">
        <v>33.700000000000003</v>
      </c>
      <c r="G3607" s="172">
        <v>15</v>
      </c>
    </row>
    <row r="3608" spans="1:7" ht="30">
      <c r="A3608" s="183" t="s">
        <v>1221</v>
      </c>
      <c r="B3608" s="182" t="s">
        <v>1220</v>
      </c>
      <c r="C3608" s="179" t="s">
        <v>108</v>
      </c>
      <c r="D3608" s="181">
        <v>232.45</v>
      </c>
      <c r="E3608" s="181">
        <v>5.58</v>
      </c>
      <c r="F3608" s="181">
        <v>238.03</v>
      </c>
      <c r="G3608" s="172">
        <v>15</v>
      </c>
    </row>
    <row r="3609" spans="1:7" ht="45">
      <c r="A3609" s="183" t="s">
        <v>1219</v>
      </c>
      <c r="B3609" s="182" t="s">
        <v>1218</v>
      </c>
      <c r="C3609" s="179" t="s">
        <v>108</v>
      </c>
      <c r="D3609" s="181">
        <v>3777.36</v>
      </c>
      <c r="E3609" s="181">
        <v>307.06</v>
      </c>
      <c r="F3609" s="181">
        <v>4084.42</v>
      </c>
      <c r="G3609" s="172">
        <v>15</v>
      </c>
    </row>
    <row r="3610" spans="1:7">
      <c r="A3610" s="183" t="s">
        <v>1217</v>
      </c>
      <c r="B3610" s="182" t="s">
        <v>1216</v>
      </c>
      <c r="C3610" s="179" t="s">
        <v>108</v>
      </c>
      <c r="D3610" s="181">
        <v>66.38</v>
      </c>
      <c r="E3610" s="181">
        <v>5.58</v>
      </c>
      <c r="F3610" s="181">
        <v>71.959999999999994</v>
      </c>
      <c r="G3610" s="172">
        <v>15</v>
      </c>
    </row>
    <row r="3611" spans="1:7">
      <c r="A3611" s="183" t="s">
        <v>1215</v>
      </c>
      <c r="B3611" s="182" t="s">
        <v>1214</v>
      </c>
      <c r="C3611" s="179" t="s">
        <v>108</v>
      </c>
      <c r="D3611" s="181">
        <v>94.35</v>
      </c>
      <c r="E3611" s="181">
        <v>5.58</v>
      </c>
      <c r="F3611" s="181">
        <v>99.93</v>
      </c>
      <c r="G3611" s="172">
        <v>15</v>
      </c>
    </row>
    <row r="3612" spans="1:7">
      <c r="A3612" s="183" t="s">
        <v>1213</v>
      </c>
      <c r="B3612" s="182" t="s">
        <v>1212</v>
      </c>
      <c r="C3612" s="179" t="s">
        <v>108</v>
      </c>
      <c r="D3612" s="181">
        <v>2193.42</v>
      </c>
      <c r="E3612" s="181">
        <v>71.650000000000006</v>
      </c>
      <c r="F3612" s="181">
        <v>2265.0700000000002</v>
      </c>
      <c r="G3612" s="172">
        <v>15</v>
      </c>
    </row>
    <row r="3613" spans="1:7">
      <c r="A3613" s="183" t="s">
        <v>1211</v>
      </c>
      <c r="B3613" s="182" t="s">
        <v>1210</v>
      </c>
      <c r="C3613" s="179" t="s">
        <v>108</v>
      </c>
      <c r="D3613" s="181">
        <v>116.13</v>
      </c>
      <c r="E3613" s="181">
        <v>5.58</v>
      </c>
      <c r="F3613" s="181">
        <v>121.71</v>
      </c>
      <c r="G3613" s="172">
        <v>15</v>
      </c>
    </row>
    <row r="3614" spans="1:7">
      <c r="A3614" s="183" t="s">
        <v>1209</v>
      </c>
      <c r="B3614" s="182" t="s">
        <v>1208</v>
      </c>
      <c r="C3614" s="179" t="s">
        <v>108</v>
      </c>
      <c r="D3614" s="181">
        <v>80.66</v>
      </c>
      <c r="E3614" s="181">
        <v>5.58</v>
      </c>
      <c r="F3614" s="181">
        <v>86.24</v>
      </c>
      <c r="G3614" s="172">
        <v>15</v>
      </c>
    </row>
    <row r="3615" spans="1:7">
      <c r="A3615" s="183" t="s">
        <v>1207</v>
      </c>
      <c r="B3615" s="182" t="s">
        <v>1206</v>
      </c>
      <c r="C3615" s="179" t="s">
        <v>108</v>
      </c>
      <c r="D3615" s="181">
        <v>17.940000000000001</v>
      </c>
      <c r="E3615" s="181">
        <v>0.75</v>
      </c>
      <c r="F3615" s="181">
        <v>18.690000000000001</v>
      </c>
      <c r="G3615" s="172">
        <v>15</v>
      </c>
    </row>
    <row r="3616" spans="1:7">
      <c r="A3616" s="183" t="s">
        <v>1205</v>
      </c>
      <c r="B3616" s="182" t="s">
        <v>1204</v>
      </c>
      <c r="C3616" s="179" t="s">
        <v>108</v>
      </c>
      <c r="D3616" s="181">
        <v>163.75</v>
      </c>
      <c r="E3616" s="181">
        <v>5.58</v>
      </c>
      <c r="F3616" s="181">
        <v>169.33</v>
      </c>
      <c r="G3616" s="172">
        <v>15</v>
      </c>
    </row>
    <row r="3617" spans="1:7" ht="30">
      <c r="A3617" s="183" t="s">
        <v>1203</v>
      </c>
      <c r="B3617" s="182" t="s">
        <v>1202</v>
      </c>
      <c r="C3617" s="179" t="s">
        <v>108</v>
      </c>
      <c r="D3617" s="181">
        <v>1941.28</v>
      </c>
      <c r="E3617" s="181">
        <v>290.31</v>
      </c>
      <c r="F3617" s="181">
        <v>2231.59</v>
      </c>
      <c r="G3617" s="172">
        <v>15</v>
      </c>
    </row>
    <row r="3618" spans="1:7" ht="30">
      <c r="A3618" s="183" t="s">
        <v>1201</v>
      </c>
      <c r="B3618" s="182" t="s">
        <v>1200</v>
      </c>
      <c r="C3618" s="179" t="s">
        <v>108</v>
      </c>
      <c r="D3618" s="181">
        <v>2543.92</v>
      </c>
      <c r="E3618" s="181">
        <v>290.31</v>
      </c>
      <c r="F3618" s="181">
        <v>2834.23</v>
      </c>
      <c r="G3618" s="172">
        <v>15</v>
      </c>
    </row>
    <row r="3619" spans="1:7" ht="30">
      <c r="A3619" s="183" t="s">
        <v>1199</v>
      </c>
      <c r="B3619" s="182" t="s">
        <v>1198</v>
      </c>
      <c r="C3619" s="179" t="s">
        <v>108</v>
      </c>
      <c r="D3619" s="181">
        <v>2881.6</v>
      </c>
      <c r="E3619" s="181">
        <v>908.96</v>
      </c>
      <c r="F3619" s="181">
        <v>3790.56</v>
      </c>
      <c r="G3619" s="172">
        <v>15</v>
      </c>
    </row>
    <row r="3620" spans="1:7">
      <c r="A3620" s="183" t="s">
        <v>1197</v>
      </c>
      <c r="B3620" s="182" t="s">
        <v>1196</v>
      </c>
      <c r="C3620" s="179"/>
      <c r="D3620" s="181"/>
      <c r="E3620" s="181"/>
      <c r="F3620" s="181"/>
    </row>
    <row r="3621" spans="1:7" ht="30">
      <c r="A3621" s="183" t="s">
        <v>1195</v>
      </c>
      <c r="B3621" s="182" t="s">
        <v>1194</v>
      </c>
      <c r="C3621" s="179" t="s">
        <v>108</v>
      </c>
      <c r="D3621" s="181">
        <v>26.47</v>
      </c>
      <c r="E3621" s="181">
        <v>19.64</v>
      </c>
      <c r="F3621" s="181">
        <v>46.11</v>
      </c>
      <c r="G3621" s="172">
        <v>15</v>
      </c>
    </row>
    <row r="3622" spans="1:7">
      <c r="A3622" s="183" t="s">
        <v>1193</v>
      </c>
      <c r="B3622" s="182" t="s">
        <v>1192</v>
      </c>
      <c r="C3622" s="179" t="s">
        <v>108</v>
      </c>
      <c r="D3622" s="181">
        <v>783.02</v>
      </c>
      <c r="E3622" s="181">
        <v>27.92</v>
      </c>
      <c r="F3622" s="181">
        <v>810.94</v>
      </c>
      <c r="G3622" s="172">
        <v>15</v>
      </c>
    </row>
    <row r="3623" spans="1:7" ht="30">
      <c r="A3623" s="183" t="s">
        <v>1191</v>
      </c>
      <c r="B3623" s="182" t="s">
        <v>1190</v>
      </c>
      <c r="C3623" s="179" t="s">
        <v>108</v>
      </c>
      <c r="D3623" s="181">
        <v>28.4</v>
      </c>
      <c r="E3623" s="181">
        <v>19.64</v>
      </c>
      <c r="F3623" s="181">
        <v>48.04</v>
      </c>
      <c r="G3623" s="172">
        <v>15</v>
      </c>
    </row>
    <row r="3624" spans="1:7" ht="30">
      <c r="A3624" s="183" t="s">
        <v>1189</v>
      </c>
      <c r="B3624" s="182" t="s">
        <v>1188</v>
      </c>
      <c r="C3624" s="179" t="s">
        <v>108</v>
      </c>
      <c r="D3624" s="181">
        <v>8004.23</v>
      </c>
      <c r="E3624" s="181">
        <v>167.49</v>
      </c>
      <c r="F3624" s="181">
        <v>8171.72</v>
      </c>
      <c r="G3624" s="172">
        <v>15</v>
      </c>
    </row>
    <row r="3625" spans="1:7">
      <c r="A3625" s="183" t="s">
        <v>1187</v>
      </c>
      <c r="B3625" s="182" t="s">
        <v>1186</v>
      </c>
      <c r="C3625" s="179"/>
      <c r="D3625" s="181"/>
      <c r="E3625" s="181"/>
      <c r="F3625" s="181"/>
    </row>
    <row r="3626" spans="1:7" ht="30">
      <c r="A3626" s="183" t="s">
        <v>1185</v>
      </c>
      <c r="B3626" s="182" t="s">
        <v>1184</v>
      </c>
      <c r="C3626" s="179" t="s">
        <v>108</v>
      </c>
      <c r="D3626" s="181">
        <v>240.62</v>
      </c>
      <c r="E3626" s="181">
        <v>44.67</v>
      </c>
      <c r="F3626" s="181">
        <v>285.29000000000002</v>
      </c>
      <c r="G3626" s="172">
        <v>15</v>
      </c>
    </row>
    <row r="3627" spans="1:7" ht="30">
      <c r="A3627" s="183" t="s">
        <v>1183</v>
      </c>
      <c r="B3627" s="182" t="s">
        <v>1182</v>
      </c>
      <c r="C3627" s="179" t="s">
        <v>108</v>
      </c>
      <c r="D3627" s="181">
        <v>23595.23</v>
      </c>
      <c r="E3627" s="181">
        <v>17.79</v>
      </c>
      <c r="F3627" s="181">
        <v>23613.02</v>
      </c>
      <c r="G3627" s="172">
        <v>15</v>
      </c>
    </row>
    <row r="3628" spans="1:7" ht="30">
      <c r="A3628" s="183" t="s">
        <v>1181</v>
      </c>
      <c r="B3628" s="182" t="s">
        <v>1180</v>
      </c>
      <c r="C3628" s="179" t="s">
        <v>108</v>
      </c>
      <c r="D3628" s="181">
        <v>76.86</v>
      </c>
      <c r="E3628" s="181">
        <v>27.92</v>
      </c>
      <c r="F3628" s="181">
        <v>104.78</v>
      </c>
      <c r="G3628" s="172">
        <v>15</v>
      </c>
    </row>
    <row r="3629" spans="1:7" ht="30">
      <c r="A3629" s="183" t="s">
        <v>1179</v>
      </c>
      <c r="B3629" s="182" t="s">
        <v>1178</v>
      </c>
      <c r="C3629" s="179" t="s">
        <v>108</v>
      </c>
      <c r="D3629" s="181">
        <v>485.92</v>
      </c>
      <c r="E3629" s="181">
        <v>16.75</v>
      </c>
      <c r="F3629" s="181">
        <v>502.67</v>
      </c>
      <c r="G3629" s="172">
        <v>15</v>
      </c>
    </row>
    <row r="3630" spans="1:7">
      <c r="A3630" s="183" t="s">
        <v>1177</v>
      </c>
      <c r="B3630" s="182" t="s">
        <v>1176</v>
      </c>
      <c r="C3630" s="179" t="s">
        <v>108</v>
      </c>
      <c r="D3630" s="181">
        <v>78.94</v>
      </c>
      <c r="E3630" s="181">
        <v>16.75</v>
      </c>
      <c r="F3630" s="181">
        <v>95.69</v>
      </c>
      <c r="G3630" s="172">
        <v>15</v>
      </c>
    </row>
    <row r="3631" spans="1:7" ht="30">
      <c r="A3631" s="183" t="s">
        <v>1175</v>
      </c>
      <c r="B3631" s="182" t="s">
        <v>1174</v>
      </c>
      <c r="C3631" s="179" t="s">
        <v>108</v>
      </c>
      <c r="D3631" s="181">
        <v>192.6</v>
      </c>
      <c r="E3631" s="181">
        <v>16.75</v>
      </c>
      <c r="F3631" s="181">
        <v>209.35</v>
      </c>
      <c r="G3631" s="172">
        <v>15</v>
      </c>
    </row>
    <row r="3632" spans="1:7" ht="30">
      <c r="A3632" s="183" t="s">
        <v>1173</v>
      </c>
      <c r="B3632" s="182" t="s">
        <v>1172</v>
      </c>
      <c r="C3632" s="179" t="s">
        <v>108</v>
      </c>
      <c r="D3632" s="181">
        <v>316.39</v>
      </c>
      <c r="E3632" s="181">
        <v>16.75</v>
      </c>
      <c r="F3632" s="181">
        <v>333.14</v>
      </c>
      <c r="G3632" s="172">
        <v>15</v>
      </c>
    </row>
    <row r="3633" spans="1:7">
      <c r="A3633" s="183" t="s">
        <v>1171</v>
      </c>
      <c r="B3633" s="182" t="s">
        <v>1170</v>
      </c>
      <c r="C3633" s="179" t="s">
        <v>108</v>
      </c>
      <c r="D3633" s="181">
        <v>318.01</v>
      </c>
      <c r="E3633" s="181">
        <v>16.75</v>
      </c>
      <c r="F3633" s="181">
        <v>334.76</v>
      </c>
      <c r="G3633" s="172">
        <v>15</v>
      </c>
    </row>
    <row r="3634" spans="1:7" ht="30">
      <c r="A3634" s="183" t="s">
        <v>1169</v>
      </c>
      <c r="B3634" s="182" t="s">
        <v>1168</v>
      </c>
      <c r="C3634" s="179" t="s">
        <v>108</v>
      </c>
      <c r="D3634" s="181">
        <v>737.35</v>
      </c>
      <c r="E3634" s="181">
        <v>17.79</v>
      </c>
      <c r="F3634" s="181">
        <v>755.14</v>
      </c>
      <c r="G3634" s="172">
        <v>15</v>
      </c>
    </row>
    <row r="3635" spans="1:7" ht="30">
      <c r="A3635" s="183" t="s">
        <v>1167</v>
      </c>
      <c r="B3635" s="182" t="s">
        <v>1166</v>
      </c>
      <c r="C3635" s="179" t="s">
        <v>108</v>
      </c>
      <c r="D3635" s="181">
        <v>808.17</v>
      </c>
      <c r="E3635" s="181">
        <v>17.79</v>
      </c>
      <c r="F3635" s="181">
        <v>825.96</v>
      </c>
      <c r="G3635" s="172">
        <v>15</v>
      </c>
    </row>
    <row r="3636" spans="1:7">
      <c r="A3636" s="183" t="s">
        <v>1165</v>
      </c>
      <c r="B3636" s="182" t="s">
        <v>1164</v>
      </c>
      <c r="C3636" s="179" t="s">
        <v>108</v>
      </c>
      <c r="D3636" s="181">
        <v>80.87</v>
      </c>
      <c r="E3636" s="181">
        <v>16.75</v>
      </c>
      <c r="F3636" s="181">
        <v>97.62</v>
      </c>
      <c r="G3636" s="172">
        <v>15</v>
      </c>
    </row>
    <row r="3637" spans="1:7" ht="45">
      <c r="A3637" s="183" t="s">
        <v>1163</v>
      </c>
      <c r="B3637" s="182" t="s">
        <v>1162</v>
      </c>
      <c r="C3637" s="179" t="s">
        <v>108</v>
      </c>
      <c r="D3637" s="181">
        <v>203.43</v>
      </c>
      <c r="E3637" s="181">
        <v>17.79</v>
      </c>
      <c r="F3637" s="181">
        <v>221.22</v>
      </c>
      <c r="G3637" s="172">
        <v>15</v>
      </c>
    </row>
    <row r="3638" spans="1:7">
      <c r="A3638" s="183" t="s">
        <v>1161</v>
      </c>
      <c r="B3638" s="182" t="s">
        <v>1160</v>
      </c>
      <c r="C3638" s="179" t="s">
        <v>108</v>
      </c>
      <c r="D3638" s="181">
        <v>78.94</v>
      </c>
      <c r="E3638" s="181">
        <v>61.41</v>
      </c>
      <c r="F3638" s="181">
        <v>140.35</v>
      </c>
      <c r="G3638" s="172">
        <v>15</v>
      </c>
    </row>
    <row r="3639" spans="1:7">
      <c r="A3639" s="183" t="s">
        <v>1159</v>
      </c>
      <c r="B3639" s="182" t="s">
        <v>1158</v>
      </c>
      <c r="C3639" s="179" t="s">
        <v>108</v>
      </c>
      <c r="D3639" s="181">
        <v>188.83</v>
      </c>
      <c r="E3639" s="181">
        <v>55.83</v>
      </c>
      <c r="F3639" s="181">
        <v>244.66</v>
      </c>
      <c r="G3639" s="172">
        <v>15</v>
      </c>
    </row>
    <row r="3640" spans="1:7" ht="30">
      <c r="A3640" s="183" t="s">
        <v>1157</v>
      </c>
      <c r="B3640" s="182" t="s">
        <v>140</v>
      </c>
      <c r="C3640" s="179" t="s">
        <v>108</v>
      </c>
      <c r="D3640" s="181">
        <v>1204.6400000000001</v>
      </c>
      <c r="E3640" s="181">
        <v>16.75</v>
      </c>
      <c r="F3640" s="181">
        <v>1221.3900000000001</v>
      </c>
      <c r="G3640" s="172">
        <v>15</v>
      </c>
    </row>
    <row r="3641" spans="1:7">
      <c r="A3641" s="183" t="s">
        <v>1156</v>
      </c>
      <c r="B3641" s="182" t="s">
        <v>1155</v>
      </c>
      <c r="C3641" s="179" t="s">
        <v>108</v>
      </c>
      <c r="D3641" s="181">
        <v>179.81</v>
      </c>
      <c r="E3641" s="181">
        <v>16.75</v>
      </c>
      <c r="F3641" s="181">
        <v>196.56</v>
      </c>
      <c r="G3641" s="172">
        <v>15</v>
      </c>
    </row>
    <row r="3642" spans="1:7">
      <c r="A3642" s="183" t="s">
        <v>1154</v>
      </c>
      <c r="B3642" s="182" t="s">
        <v>1153</v>
      </c>
      <c r="C3642" s="179" t="s">
        <v>108</v>
      </c>
      <c r="D3642" s="181">
        <v>144.21</v>
      </c>
      <c r="E3642" s="181">
        <v>27.92</v>
      </c>
      <c r="F3642" s="181">
        <v>172.13</v>
      </c>
      <c r="G3642" s="172">
        <v>15</v>
      </c>
    </row>
    <row r="3643" spans="1:7">
      <c r="A3643" s="183" t="s">
        <v>1152</v>
      </c>
      <c r="B3643" s="182" t="s">
        <v>1151</v>
      </c>
      <c r="C3643" s="179" t="s">
        <v>108</v>
      </c>
      <c r="D3643" s="181">
        <v>386.31</v>
      </c>
      <c r="E3643" s="181">
        <v>16.75</v>
      </c>
      <c r="F3643" s="181">
        <v>403.06</v>
      </c>
      <c r="G3643" s="172">
        <v>15</v>
      </c>
    </row>
    <row r="3644" spans="1:7">
      <c r="A3644" s="183" t="s">
        <v>1150</v>
      </c>
      <c r="B3644" s="182" t="s">
        <v>1149</v>
      </c>
      <c r="C3644" s="179" t="s">
        <v>108</v>
      </c>
      <c r="D3644" s="181">
        <v>278.06</v>
      </c>
      <c r="E3644" s="181">
        <v>13.96</v>
      </c>
      <c r="F3644" s="181">
        <v>292.02</v>
      </c>
      <c r="G3644" s="172">
        <v>15</v>
      </c>
    </row>
    <row r="3645" spans="1:7">
      <c r="A3645" s="183" t="s">
        <v>1148</v>
      </c>
      <c r="B3645" s="182" t="s">
        <v>1147</v>
      </c>
      <c r="C3645" s="179" t="s">
        <v>108</v>
      </c>
      <c r="D3645" s="181">
        <v>270.72000000000003</v>
      </c>
      <c r="E3645" s="181">
        <v>13.96</v>
      </c>
      <c r="F3645" s="181">
        <v>284.68</v>
      </c>
      <c r="G3645" s="172">
        <v>15</v>
      </c>
    </row>
    <row r="3646" spans="1:7">
      <c r="A3646" s="183" t="s">
        <v>1146</v>
      </c>
      <c r="B3646" s="182" t="s">
        <v>1145</v>
      </c>
      <c r="C3646" s="179"/>
      <c r="D3646" s="181"/>
      <c r="E3646" s="181"/>
      <c r="F3646" s="181"/>
    </row>
    <row r="3647" spans="1:7">
      <c r="A3647" s="183" t="s">
        <v>1144</v>
      </c>
      <c r="B3647" s="182" t="s">
        <v>1143</v>
      </c>
      <c r="C3647" s="179" t="s">
        <v>108</v>
      </c>
      <c r="D3647" s="181">
        <v>1558.15</v>
      </c>
      <c r="E3647" s="181">
        <v>23.18</v>
      </c>
      <c r="F3647" s="181">
        <v>1581.33</v>
      </c>
      <c r="G3647" s="172">
        <v>15</v>
      </c>
    </row>
    <row r="3648" spans="1:7">
      <c r="A3648" s="183" t="s">
        <v>1142</v>
      </c>
      <c r="B3648" s="182" t="s">
        <v>1141</v>
      </c>
      <c r="C3648" s="179" t="s">
        <v>108</v>
      </c>
      <c r="D3648" s="181">
        <v>5778.96</v>
      </c>
      <c r="E3648" s="181">
        <v>23.18</v>
      </c>
      <c r="F3648" s="181">
        <v>5802.14</v>
      </c>
      <c r="G3648" s="172">
        <v>15</v>
      </c>
    </row>
    <row r="3649" spans="1:7">
      <c r="A3649" s="183" t="s">
        <v>1140</v>
      </c>
      <c r="B3649" s="182" t="s">
        <v>1139</v>
      </c>
      <c r="C3649" s="179" t="s">
        <v>108</v>
      </c>
      <c r="D3649" s="181">
        <v>162.71</v>
      </c>
      <c r="E3649" s="181">
        <v>23.18</v>
      </c>
      <c r="F3649" s="181">
        <v>185.89</v>
      </c>
      <c r="G3649" s="172">
        <v>15</v>
      </c>
    </row>
    <row r="3650" spans="1:7">
      <c r="A3650" s="183" t="s">
        <v>1138</v>
      </c>
      <c r="B3650" s="182" t="s">
        <v>1137</v>
      </c>
      <c r="C3650" s="179" t="s">
        <v>108</v>
      </c>
      <c r="D3650" s="181">
        <v>224.3</v>
      </c>
      <c r="E3650" s="181">
        <v>23.18</v>
      </c>
      <c r="F3650" s="181">
        <v>247.48</v>
      </c>
      <c r="G3650" s="172">
        <v>15</v>
      </c>
    </row>
    <row r="3651" spans="1:7" ht="30">
      <c r="A3651" s="183" t="s">
        <v>1136</v>
      </c>
      <c r="B3651" s="182" t="s">
        <v>1135</v>
      </c>
      <c r="C3651" s="179" t="s">
        <v>108</v>
      </c>
      <c r="D3651" s="181">
        <v>260.38</v>
      </c>
      <c r="E3651" s="181">
        <v>23.18</v>
      </c>
      <c r="F3651" s="181">
        <v>283.56</v>
      </c>
      <c r="G3651" s="172">
        <v>15</v>
      </c>
    </row>
    <row r="3652" spans="1:7" ht="30">
      <c r="A3652" s="183" t="s">
        <v>1134</v>
      </c>
      <c r="B3652" s="182" t="s">
        <v>1133</v>
      </c>
      <c r="C3652" s="179" t="s">
        <v>108</v>
      </c>
      <c r="D3652" s="181">
        <v>1675.69</v>
      </c>
      <c r="E3652" s="181"/>
      <c r="F3652" s="181">
        <v>1675.69</v>
      </c>
      <c r="G3652" s="172">
        <v>15</v>
      </c>
    </row>
    <row r="3653" spans="1:7">
      <c r="A3653" s="183" t="s">
        <v>1132</v>
      </c>
      <c r="B3653" s="182" t="s">
        <v>1131</v>
      </c>
      <c r="C3653" s="179" t="s">
        <v>108</v>
      </c>
      <c r="D3653" s="181">
        <v>182.66</v>
      </c>
      <c r="E3653" s="181">
        <v>23.18</v>
      </c>
      <c r="F3653" s="181">
        <v>205.84</v>
      </c>
      <c r="G3653" s="172">
        <v>15</v>
      </c>
    </row>
    <row r="3654" spans="1:7">
      <c r="A3654" s="183" t="s">
        <v>1130</v>
      </c>
      <c r="B3654" s="182" t="s">
        <v>1129</v>
      </c>
      <c r="C3654" s="179" t="s">
        <v>108</v>
      </c>
      <c r="D3654" s="181">
        <v>162.13</v>
      </c>
      <c r="E3654" s="181">
        <v>23.18</v>
      </c>
      <c r="F3654" s="181">
        <v>185.31</v>
      </c>
      <c r="G3654" s="172">
        <v>15</v>
      </c>
    </row>
    <row r="3655" spans="1:7">
      <c r="A3655" s="183" t="s">
        <v>1128</v>
      </c>
      <c r="B3655" s="182" t="s">
        <v>1127</v>
      </c>
      <c r="C3655" s="179" t="s">
        <v>108</v>
      </c>
      <c r="D3655" s="181">
        <v>226.95</v>
      </c>
      <c r="E3655" s="181">
        <v>23.18</v>
      </c>
      <c r="F3655" s="181">
        <v>250.13</v>
      </c>
      <c r="G3655" s="172">
        <v>15</v>
      </c>
    </row>
    <row r="3656" spans="1:7">
      <c r="A3656" s="183" t="s">
        <v>1126</v>
      </c>
      <c r="B3656" s="182" t="s">
        <v>1125</v>
      </c>
      <c r="C3656" s="179" t="s">
        <v>108</v>
      </c>
      <c r="D3656" s="181">
        <v>625.94000000000005</v>
      </c>
      <c r="E3656" s="181">
        <v>23.18</v>
      </c>
      <c r="F3656" s="181">
        <v>649.12</v>
      </c>
      <c r="G3656" s="172">
        <v>15</v>
      </c>
    </row>
    <row r="3657" spans="1:7">
      <c r="A3657" s="183" t="s">
        <v>1124</v>
      </c>
      <c r="B3657" s="182" t="s">
        <v>1123</v>
      </c>
      <c r="C3657" s="179" t="s">
        <v>108</v>
      </c>
      <c r="D3657" s="181">
        <v>225.05</v>
      </c>
      <c r="E3657" s="181">
        <v>2.27</v>
      </c>
      <c r="F3657" s="181">
        <v>227.32</v>
      </c>
      <c r="G3657" s="172">
        <v>15</v>
      </c>
    </row>
    <row r="3658" spans="1:7">
      <c r="A3658" s="183" t="s">
        <v>1122</v>
      </c>
      <c r="B3658" s="182" t="s">
        <v>1121</v>
      </c>
      <c r="C3658" s="179" t="s">
        <v>108</v>
      </c>
      <c r="D3658" s="181">
        <v>298.51</v>
      </c>
      <c r="E3658" s="181">
        <v>2.27</v>
      </c>
      <c r="F3658" s="181">
        <v>300.77999999999997</v>
      </c>
      <c r="G3658" s="172">
        <v>15</v>
      </c>
    </row>
    <row r="3659" spans="1:7">
      <c r="A3659" s="183" t="s">
        <v>1120</v>
      </c>
      <c r="B3659" s="182" t="s">
        <v>1119</v>
      </c>
      <c r="C3659" s="179"/>
      <c r="D3659" s="181"/>
      <c r="E3659" s="181"/>
      <c r="F3659" s="181"/>
    </row>
    <row r="3660" spans="1:7">
      <c r="A3660" s="183" t="s">
        <v>1118</v>
      </c>
      <c r="B3660" s="182" t="s">
        <v>174</v>
      </c>
      <c r="C3660" s="179" t="s">
        <v>119</v>
      </c>
      <c r="D3660" s="181">
        <v>2.84</v>
      </c>
      <c r="E3660" s="181"/>
      <c r="F3660" s="181">
        <v>2.84</v>
      </c>
      <c r="G3660" s="172">
        <v>15</v>
      </c>
    </row>
    <row r="3661" spans="1:7">
      <c r="A3661" s="183" t="s">
        <v>1117</v>
      </c>
      <c r="B3661" s="182" t="s">
        <v>175</v>
      </c>
      <c r="C3661" s="179" t="s">
        <v>106</v>
      </c>
      <c r="D3661" s="181">
        <v>15.31</v>
      </c>
      <c r="E3661" s="181"/>
      <c r="F3661" s="181">
        <v>15.31</v>
      </c>
      <c r="G3661" s="172">
        <v>15</v>
      </c>
    </row>
    <row r="3662" spans="1:7">
      <c r="A3662" s="183" t="s">
        <v>1116</v>
      </c>
      <c r="B3662" s="182" t="s">
        <v>176</v>
      </c>
      <c r="C3662" s="179" t="s">
        <v>106</v>
      </c>
      <c r="D3662" s="181">
        <v>9.32</v>
      </c>
      <c r="E3662" s="181"/>
      <c r="F3662" s="181">
        <v>9.32</v>
      </c>
      <c r="G3662" s="172">
        <v>15</v>
      </c>
    </row>
    <row r="3663" spans="1:7" ht="30">
      <c r="A3663" s="183" t="s">
        <v>1115</v>
      </c>
      <c r="B3663" s="182" t="s">
        <v>1114</v>
      </c>
      <c r="C3663" s="179" t="s">
        <v>108</v>
      </c>
      <c r="D3663" s="181">
        <v>36.17</v>
      </c>
      <c r="E3663" s="181"/>
      <c r="F3663" s="181">
        <v>36.17</v>
      </c>
      <c r="G3663" s="172">
        <v>15</v>
      </c>
    </row>
    <row r="3664" spans="1:7" ht="30">
      <c r="A3664" s="183" t="s">
        <v>1113</v>
      </c>
      <c r="B3664" s="182" t="s">
        <v>1112</v>
      </c>
      <c r="C3664" s="179" t="s">
        <v>108</v>
      </c>
      <c r="D3664" s="181">
        <v>27.52</v>
      </c>
      <c r="E3664" s="181"/>
      <c r="F3664" s="181">
        <v>27.52</v>
      </c>
      <c r="G3664" s="172">
        <v>15</v>
      </c>
    </row>
    <row r="3665" spans="1:7">
      <c r="A3665" s="183" t="s">
        <v>1111</v>
      </c>
      <c r="B3665" s="182" t="s">
        <v>1110</v>
      </c>
      <c r="C3665" s="179" t="s">
        <v>108</v>
      </c>
      <c r="D3665" s="181">
        <v>0.06</v>
      </c>
      <c r="E3665" s="181">
        <v>19.64</v>
      </c>
      <c r="F3665" s="181">
        <v>19.7</v>
      </c>
      <c r="G3665" s="172">
        <v>15</v>
      </c>
    </row>
    <row r="3666" spans="1:7">
      <c r="A3666" s="183" t="s">
        <v>1109</v>
      </c>
      <c r="B3666" s="182" t="s">
        <v>1108</v>
      </c>
      <c r="C3666" s="179"/>
      <c r="D3666" s="181"/>
      <c r="E3666" s="181"/>
      <c r="F3666" s="181"/>
    </row>
    <row r="3667" spans="1:7">
      <c r="A3667" s="183" t="s">
        <v>1107</v>
      </c>
      <c r="B3667" s="182" t="s">
        <v>1106</v>
      </c>
      <c r="C3667" s="179"/>
      <c r="D3667" s="181"/>
      <c r="E3667" s="181"/>
      <c r="F3667" s="181"/>
    </row>
    <row r="3668" spans="1:7" ht="30">
      <c r="A3668" s="183" t="s">
        <v>1105</v>
      </c>
      <c r="B3668" s="182" t="s">
        <v>1104</v>
      </c>
      <c r="C3668" s="179" t="s">
        <v>112</v>
      </c>
      <c r="D3668" s="181">
        <v>3.38</v>
      </c>
      <c r="E3668" s="181">
        <v>0.18</v>
      </c>
      <c r="F3668" s="181">
        <v>3.56</v>
      </c>
      <c r="G3668" s="172">
        <v>15</v>
      </c>
    </row>
    <row r="3669" spans="1:7" ht="30">
      <c r="A3669" s="183" t="s">
        <v>1103</v>
      </c>
      <c r="B3669" s="182" t="s">
        <v>1102</v>
      </c>
      <c r="C3669" s="179" t="s">
        <v>112</v>
      </c>
      <c r="D3669" s="181">
        <v>28.79</v>
      </c>
      <c r="E3669" s="181">
        <v>0.36</v>
      </c>
      <c r="F3669" s="181">
        <v>29.15</v>
      </c>
      <c r="G3669" s="172">
        <v>15</v>
      </c>
    </row>
    <row r="3670" spans="1:7">
      <c r="A3670" s="183" t="s">
        <v>1101</v>
      </c>
      <c r="B3670" s="182" t="s">
        <v>1100</v>
      </c>
      <c r="C3670" s="179" t="s">
        <v>111</v>
      </c>
      <c r="D3670" s="181">
        <v>20.55</v>
      </c>
      <c r="E3670" s="181">
        <v>0.73</v>
      </c>
      <c r="F3670" s="181">
        <v>21.28</v>
      </c>
      <c r="G3670" s="172">
        <v>15</v>
      </c>
    </row>
    <row r="3671" spans="1:7">
      <c r="A3671" s="183" t="s">
        <v>1099</v>
      </c>
      <c r="B3671" s="182" t="s">
        <v>1098</v>
      </c>
      <c r="C3671" s="179" t="s">
        <v>111</v>
      </c>
      <c r="D3671" s="181">
        <v>331.91</v>
      </c>
      <c r="E3671" s="181">
        <v>34.07</v>
      </c>
      <c r="F3671" s="181">
        <v>365.98</v>
      </c>
      <c r="G3671" s="172">
        <v>15</v>
      </c>
    </row>
    <row r="3672" spans="1:7">
      <c r="A3672" s="183" t="s">
        <v>1097</v>
      </c>
      <c r="B3672" s="182" t="s">
        <v>1096</v>
      </c>
      <c r="C3672" s="179" t="s">
        <v>111</v>
      </c>
      <c r="D3672" s="181">
        <v>275.82</v>
      </c>
      <c r="E3672" s="181">
        <v>3.5</v>
      </c>
      <c r="F3672" s="181">
        <v>279.32</v>
      </c>
      <c r="G3672" s="172">
        <v>15</v>
      </c>
    </row>
    <row r="3673" spans="1:7">
      <c r="A3673" s="183" t="s">
        <v>1095</v>
      </c>
      <c r="B3673" s="182" t="s">
        <v>1094</v>
      </c>
      <c r="C3673" s="179" t="s">
        <v>111</v>
      </c>
      <c r="D3673" s="181">
        <v>229.36</v>
      </c>
      <c r="E3673" s="181">
        <v>3.5</v>
      </c>
      <c r="F3673" s="181">
        <v>232.86</v>
      </c>
      <c r="G3673" s="172">
        <v>15</v>
      </c>
    </row>
    <row r="3674" spans="1:7">
      <c r="A3674" s="183" t="s">
        <v>1093</v>
      </c>
      <c r="B3674" s="182" t="s">
        <v>1092</v>
      </c>
      <c r="C3674" s="179" t="s">
        <v>111</v>
      </c>
      <c r="D3674" s="181">
        <v>1061.28</v>
      </c>
      <c r="E3674" s="181">
        <v>17.03</v>
      </c>
      <c r="F3674" s="181">
        <v>1078.31</v>
      </c>
      <c r="G3674" s="172">
        <v>15</v>
      </c>
    </row>
    <row r="3675" spans="1:7" ht="30">
      <c r="A3675" s="183" t="s">
        <v>1091</v>
      </c>
      <c r="B3675" s="182" t="s">
        <v>1090</v>
      </c>
      <c r="C3675" s="179" t="s">
        <v>112</v>
      </c>
      <c r="D3675" s="181">
        <v>23.9</v>
      </c>
      <c r="E3675" s="181">
        <v>0.51</v>
      </c>
      <c r="F3675" s="181">
        <v>24.41</v>
      </c>
      <c r="G3675" s="172">
        <v>15</v>
      </c>
    </row>
    <row r="3676" spans="1:7">
      <c r="A3676" s="183" t="s">
        <v>1089</v>
      </c>
      <c r="B3676" s="182" t="s">
        <v>1088</v>
      </c>
      <c r="C3676" s="179" t="s">
        <v>112</v>
      </c>
      <c r="D3676" s="181"/>
      <c r="E3676" s="181">
        <v>0.91</v>
      </c>
      <c r="F3676" s="181">
        <v>0.91</v>
      </c>
      <c r="G3676" s="172">
        <v>15</v>
      </c>
    </row>
    <row r="3677" spans="1:7">
      <c r="A3677" s="183" t="s">
        <v>1087</v>
      </c>
      <c r="B3677" s="182" t="s">
        <v>1086</v>
      </c>
      <c r="C3677" s="179"/>
      <c r="D3677" s="181"/>
      <c r="E3677" s="181"/>
      <c r="F3677" s="181"/>
    </row>
    <row r="3678" spans="1:7" ht="30">
      <c r="A3678" s="183" t="s">
        <v>1085</v>
      </c>
      <c r="B3678" s="182" t="s">
        <v>1084</v>
      </c>
      <c r="C3678" s="179" t="s">
        <v>111</v>
      </c>
      <c r="D3678" s="181">
        <v>123.05</v>
      </c>
      <c r="E3678" s="181">
        <v>14.53</v>
      </c>
      <c r="F3678" s="181">
        <v>137.58000000000001</v>
      </c>
      <c r="G3678" s="172">
        <v>15</v>
      </c>
    </row>
    <row r="3679" spans="1:7" ht="30">
      <c r="A3679" s="183" t="s">
        <v>1083</v>
      </c>
      <c r="B3679" s="182" t="s">
        <v>1082</v>
      </c>
      <c r="C3679" s="179" t="s">
        <v>111</v>
      </c>
      <c r="D3679" s="181">
        <v>204.93</v>
      </c>
      <c r="E3679" s="181">
        <v>107.13</v>
      </c>
      <c r="F3679" s="181">
        <v>312.06</v>
      </c>
      <c r="G3679" s="172">
        <v>15</v>
      </c>
    </row>
    <row r="3680" spans="1:7">
      <c r="A3680" s="183" t="s">
        <v>1081</v>
      </c>
      <c r="B3680" s="182" t="s">
        <v>1080</v>
      </c>
      <c r="C3680" s="179"/>
      <c r="D3680" s="181"/>
      <c r="E3680" s="181"/>
      <c r="F3680" s="181"/>
    </row>
    <row r="3681" spans="1:7">
      <c r="A3681" s="183" t="s">
        <v>1079</v>
      </c>
      <c r="B3681" s="182" t="s">
        <v>1078</v>
      </c>
      <c r="C3681" s="179" t="s">
        <v>111</v>
      </c>
      <c r="D3681" s="181">
        <v>1205.26</v>
      </c>
      <c r="E3681" s="181">
        <v>18.920000000000002</v>
      </c>
      <c r="F3681" s="181">
        <v>1224.18</v>
      </c>
      <c r="G3681" s="172">
        <v>15</v>
      </c>
    </row>
    <row r="3682" spans="1:7" ht="30">
      <c r="A3682" s="183" t="s">
        <v>1077</v>
      </c>
      <c r="B3682" s="182" t="s">
        <v>1076</v>
      </c>
      <c r="C3682" s="179" t="s">
        <v>111</v>
      </c>
      <c r="D3682" s="181">
        <v>1523.09</v>
      </c>
      <c r="E3682" s="181">
        <v>18.920000000000002</v>
      </c>
      <c r="F3682" s="181">
        <v>1542.01</v>
      </c>
      <c r="G3682" s="172">
        <v>15</v>
      </c>
    </row>
    <row r="3683" spans="1:7" ht="30">
      <c r="A3683" s="183" t="s">
        <v>1075</v>
      </c>
      <c r="B3683" s="182" t="s">
        <v>1074</v>
      </c>
      <c r="C3683" s="179" t="s">
        <v>111</v>
      </c>
      <c r="D3683" s="181">
        <v>1523.09</v>
      </c>
      <c r="E3683" s="181">
        <v>18.920000000000002</v>
      </c>
      <c r="F3683" s="181">
        <v>1542.01</v>
      </c>
      <c r="G3683" s="172">
        <v>15</v>
      </c>
    </row>
    <row r="3684" spans="1:7">
      <c r="A3684" s="183" t="s">
        <v>1073</v>
      </c>
      <c r="B3684" s="182" t="s">
        <v>1072</v>
      </c>
      <c r="C3684" s="179" t="s">
        <v>112</v>
      </c>
      <c r="D3684" s="181">
        <v>6.55</v>
      </c>
      <c r="E3684" s="181">
        <v>0.11</v>
      </c>
      <c r="F3684" s="181">
        <v>6.66</v>
      </c>
      <c r="G3684" s="172">
        <v>15</v>
      </c>
    </row>
    <row r="3685" spans="1:7">
      <c r="A3685" s="183" t="s">
        <v>1071</v>
      </c>
      <c r="B3685" s="182" t="s">
        <v>1070</v>
      </c>
      <c r="C3685" s="179" t="s">
        <v>112</v>
      </c>
      <c r="D3685" s="181">
        <v>12.86</v>
      </c>
      <c r="E3685" s="181">
        <v>0.14000000000000001</v>
      </c>
      <c r="F3685" s="181">
        <v>13</v>
      </c>
      <c r="G3685" s="172">
        <v>15</v>
      </c>
    </row>
    <row r="3686" spans="1:7">
      <c r="A3686" s="183" t="s">
        <v>1069</v>
      </c>
      <c r="B3686" s="182" t="s">
        <v>1068</v>
      </c>
      <c r="C3686" s="179" t="s">
        <v>111</v>
      </c>
      <c r="D3686" s="181">
        <v>1612.29</v>
      </c>
      <c r="E3686" s="181">
        <v>18.920000000000002</v>
      </c>
      <c r="F3686" s="181">
        <v>1631.21</v>
      </c>
      <c r="G3686" s="172">
        <v>15</v>
      </c>
    </row>
    <row r="3687" spans="1:7">
      <c r="A3687" s="183" t="s">
        <v>1067</v>
      </c>
      <c r="B3687" s="182" t="s">
        <v>1066</v>
      </c>
      <c r="C3687" s="179" t="s">
        <v>111</v>
      </c>
      <c r="D3687" s="181">
        <v>1475.44</v>
      </c>
      <c r="E3687" s="181">
        <v>45.42</v>
      </c>
      <c r="F3687" s="181">
        <v>1520.86</v>
      </c>
      <c r="G3687" s="172">
        <v>15</v>
      </c>
    </row>
    <row r="3688" spans="1:7">
      <c r="A3688" s="183" t="s">
        <v>1065</v>
      </c>
      <c r="B3688" s="182" t="s">
        <v>1064</v>
      </c>
      <c r="C3688" s="179"/>
      <c r="D3688" s="181"/>
      <c r="E3688" s="181"/>
      <c r="F3688" s="181"/>
    </row>
    <row r="3689" spans="1:7">
      <c r="A3689" s="183" t="s">
        <v>1063</v>
      </c>
      <c r="B3689" s="182" t="s">
        <v>1062</v>
      </c>
      <c r="C3689" s="179" t="s">
        <v>112</v>
      </c>
      <c r="D3689" s="181">
        <v>310.14999999999998</v>
      </c>
      <c r="E3689" s="181">
        <v>29.04</v>
      </c>
      <c r="F3689" s="181">
        <v>339.19</v>
      </c>
      <c r="G3689" s="172">
        <v>15</v>
      </c>
    </row>
    <row r="3690" spans="1:7">
      <c r="A3690" s="183" t="s">
        <v>1061</v>
      </c>
      <c r="B3690" s="182" t="s">
        <v>1060</v>
      </c>
      <c r="C3690" s="179" t="s">
        <v>112</v>
      </c>
      <c r="D3690" s="181">
        <v>14.96</v>
      </c>
      <c r="E3690" s="181">
        <v>2.27</v>
      </c>
      <c r="F3690" s="181">
        <v>17.23</v>
      </c>
      <c r="G3690" s="172">
        <v>15</v>
      </c>
    </row>
    <row r="3691" spans="1:7" ht="30">
      <c r="A3691" s="183" t="s">
        <v>1059</v>
      </c>
      <c r="B3691" s="182" t="s">
        <v>1058</v>
      </c>
      <c r="C3691" s="179" t="s">
        <v>112</v>
      </c>
      <c r="D3691" s="181">
        <v>10.97</v>
      </c>
      <c r="E3691" s="181">
        <v>7.04</v>
      </c>
      <c r="F3691" s="181">
        <v>18.010000000000002</v>
      </c>
      <c r="G3691" s="172">
        <v>15</v>
      </c>
    </row>
    <row r="3692" spans="1:7">
      <c r="A3692" s="183" t="s">
        <v>1057</v>
      </c>
      <c r="B3692" s="182" t="s">
        <v>1056</v>
      </c>
      <c r="C3692" s="179" t="s">
        <v>112</v>
      </c>
      <c r="D3692" s="181">
        <v>51.39</v>
      </c>
      <c r="E3692" s="181">
        <v>5.68</v>
      </c>
      <c r="F3692" s="181">
        <v>57.07</v>
      </c>
      <c r="G3692" s="172">
        <v>15</v>
      </c>
    </row>
    <row r="3693" spans="1:7" ht="45">
      <c r="A3693" s="183" t="s">
        <v>1055</v>
      </c>
      <c r="B3693" s="182" t="s">
        <v>1054</v>
      </c>
      <c r="C3693" s="179" t="s">
        <v>112</v>
      </c>
      <c r="D3693" s="181">
        <v>91.76</v>
      </c>
      <c r="E3693" s="181">
        <v>21.92</v>
      </c>
      <c r="F3693" s="181">
        <v>113.68</v>
      </c>
      <c r="G3693" s="172">
        <v>15</v>
      </c>
    </row>
    <row r="3694" spans="1:7" ht="45">
      <c r="A3694" s="183" t="s">
        <v>1053</v>
      </c>
      <c r="B3694" s="182" t="s">
        <v>1052</v>
      </c>
      <c r="C3694" s="179" t="s">
        <v>112</v>
      </c>
      <c r="D3694" s="181">
        <v>102.48</v>
      </c>
      <c r="E3694" s="181">
        <v>21.92</v>
      </c>
      <c r="F3694" s="181">
        <v>124.4</v>
      </c>
      <c r="G3694" s="172">
        <v>15</v>
      </c>
    </row>
    <row r="3695" spans="1:7" ht="45">
      <c r="A3695" s="183" t="s">
        <v>1051</v>
      </c>
      <c r="B3695" s="182" t="s">
        <v>1050</v>
      </c>
      <c r="C3695" s="179" t="s">
        <v>112</v>
      </c>
      <c r="D3695" s="181">
        <v>97.12</v>
      </c>
      <c r="E3695" s="181">
        <v>29.23</v>
      </c>
      <c r="F3695" s="181">
        <v>126.35</v>
      </c>
      <c r="G3695" s="172">
        <v>15</v>
      </c>
    </row>
    <row r="3696" spans="1:7" ht="30">
      <c r="A3696" s="183" t="s">
        <v>1049</v>
      </c>
      <c r="B3696" s="182" t="s">
        <v>1048</v>
      </c>
      <c r="C3696" s="179" t="s">
        <v>112</v>
      </c>
      <c r="D3696" s="181">
        <v>195.88</v>
      </c>
      <c r="E3696" s="181">
        <v>10.74</v>
      </c>
      <c r="F3696" s="181">
        <v>206.62</v>
      </c>
      <c r="G3696" s="172">
        <v>15</v>
      </c>
    </row>
    <row r="3697" spans="1:7" ht="30">
      <c r="A3697" s="183" t="s">
        <v>1047</v>
      </c>
      <c r="B3697" s="182" t="s">
        <v>1046</v>
      </c>
      <c r="C3697" s="179" t="s">
        <v>112</v>
      </c>
      <c r="D3697" s="181">
        <v>121.31</v>
      </c>
      <c r="E3697" s="181">
        <v>22.72</v>
      </c>
      <c r="F3697" s="181">
        <v>144.03</v>
      </c>
      <c r="G3697" s="172">
        <v>15</v>
      </c>
    </row>
    <row r="3698" spans="1:7" ht="30">
      <c r="A3698" s="183" t="s">
        <v>1045</v>
      </c>
      <c r="B3698" s="182" t="s">
        <v>1044</v>
      </c>
      <c r="C3698" s="179" t="s">
        <v>112</v>
      </c>
      <c r="D3698" s="181">
        <v>131.22999999999999</v>
      </c>
      <c r="E3698" s="181">
        <v>22.72</v>
      </c>
      <c r="F3698" s="181">
        <v>153.94999999999999</v>
      </c>
      <c r="G3698" s="172">
        <v>15</v>
      </c>
    </row>
    <row r="3699" spans="1:7">
      <c r="A3699" s="183" t="s">
        <v>1043</v>
      </c>
      <c r="B3699" s="182" t="s">
        <v>1042</v>
      </c>
      <c r="C3699" s="179"/>
      <c r="D3699" s="181"/>
      <c r="E3699" s="181"/>
      <c r="F3699" s="181"/>
    </row>
    <row r="3700" spans="1:7">
      <c r="A3700" s="183" t="s">
        <v>1041</v>
      </c>
      <c r="B3700" s="182" t="s">
        <v>1040</v>
      </c>
      <c r="C3700" s="179" t="s">
        <v>118</v>
      </c>
      <c r="D3700" s="181">
        <v>51.01</v>
      </c>
      <c r="E3700" s="181">
        <v>13.71</v>
      </c>
      <c r="F3700" s="181">
        <v>64.72</v>
      </c>
      <c r="G3700" s="172">
        <v>15</v>
      </c>
    </row>
    <row r="3701" spans="1:7">
      <c r="A3701" s="183" t="s">
        <v>1039</v>
      </c>
      <c r="B3701" s="182" t="s">
        <v>1038</v>
      </c>
      <c r="C3701" s="179" t="s">
        <v>118</v>
      </c>
      <c r="D3701" s="181">
        <v>47.83</v>
      </c>
      <c r="E3701" s="181">
        <v>13.71</v>
      </c>
      <c r="F3701" s="181">
        <v>61.54</v>
      </c>
      <c r="G3701" s="172">
        <v>15</v>
      </c>
    </row>
    <row r="3702" spans="1:7" ht="30">
      <c r="A3702" s="183" t="s">
        <v>1037</v>
      </c>
      <c r="B3702" s="182" t="s">
        <v>1036</v>
      </c>
      <c r="C3702" s="179" t="s">
        <v>111</v>
      </c>
      <c r="D3702" s="181">
        <v>561.03</v>
      </c>
      <c r="E3702" s="181">
        <v>49.36</v>
      </c>
      <c r="F3702" s="181">
        <v>610.39</v>
      </c>
      <c r="G3702" s="172">
        <v>15</v>
      </c>
    </row>
    <row r="3703" spans="1:7" ht="30">
      <c r="A3703" s="183" t="s">
        <v>1035</v>
      </c>
      <c r="B3703" s="182" t="s">
        <v>1034</v>
      </c>
      <c r="C3703" s="179" t="s">
        <v>111</v>
      </c>
      <c r="D3703" s="181">
        <v>584.20000000000005</v>
      </c>
      <c r="E3703" s="181">
        <v>49.36</v>
      </c>
      <c r="F3703" s="181">
        <v>633.55999999999995</v>
      </c>
      <c r="G3703" s="172">
        <v>15</v>
      </c>
    </row>
    <row r="3704" spans="1:7">
      <c r="A3704" s="183" t="s">
        <v>1033</v>
      </c>
      <c r="B3704" s="182" t="s">
        <v>1032</v>
      </c>
      <c r="C3704" s="179" t="s">
        <v>111</v>
      </c>
      <c r="D3704" s="181">
        <v>93.03</v>
      </c>
      <c r="E3704" s="181">
        <v>355.54</v>
      </c>
      <c r="F3704" s="181">
        <v>448.57</v>
      </c>
      <c r="G3704" s="172">
        <v>15</v>
      </c>
    </row>
    <row r="3705" spans="1:7" ht="30">
      <c r="A3705" s="183" t="s">
        <v>1031</v>
      </c>
      <c r="B3705" s="182" t="s">
        <v>1030</v>
      </c>
      <c r="C3705" s="179" t="s">
        <v>111</v>
      </c>
      <c r="D3705" s="181">
        <v>783.06</v>
      </c>
      <c r="E3705" s="181">
        <v>100.7</v>
      </c>
      <c r="F3705" s="181">
        <v>883.76</v>
      </c>
      <c r="G3705" s="172">
        <v>15</v>
      </c>
    </row>
    <row r="3706" spans="1:7" ht="30">
      <c r="A3706" s="183" t="s">
        <v>1029</v>
      </c>
      <c r="B3706" s="182" t="s">
        <v>1028</v>
      </c>
      <c r="C3706" s="179" t="s">
        <v>111</v>
      </c>
      <c r="D3706" s="181">
        <v>806.23</v>
      </c>
      <c r="E3706" s="181">
        <v>100.7</v>
      </c>
      <c r="F3706" s="181">
        <v>906.93</v>
      </c>
      <c r="G3706" s="172">
        <v>15</v>
      </c>
    </row>
    <row r="3707" spans="1:7">
      <c r="A3707" s="183" t="s">
        <v>1027</v>
      </c>
      <c r="B3707" s="182" t="s">
        <v>1026</v>
      </c>
      <c r="C3707" s="179"/>
      <c r="D3707" s="181"/>
      <c r="E3707" s="181"/>
      <c r="F3707" s="181"/>
    </row>
    <row r="3708" spans="1:7">
      <c r="A3708" s="183" t="s">
        <v>1025</v>
      </c>
      <c r="B3708" s="182" t="s">
        <v>1024</v>
      </c>
      <c r="C3708" s="179" t="s">
        <v>112</v>
      </c>
      <c r="D3708" s="181">
        <v>393.74</v>
      </c>
      <c r="E3708" s="181"/>
      <c r="F3708" s="181">
        <v>393.74</v>
      </c>
      <c r="G3708" s="172">
        <v>15</v>
      </c>
    </row>
    <row r="3709" spans="1:7" ht="30">
      <c r="A3709" s="183" t="s">
        <v>1023</v>
      </c>
      <c r="B3709" s="182" t="s">
        <v>1022</v>
      </c>
      <c r="C3709" s="179" t="s">
        <v>112</v>
      </c>
      <c r="D3709" s="181">
        <v>124.88</v>
      </c>
      <c r="E3709" s="181">
        <v>12.83</v>
      </c>
      <c r="F3709" s="181">
        <v>137.71</v>
      </c>
      <c r="G3709" s="172">
        <v>15</v>
      </c>
    </row>
    <row r="3710" spans="1:7" ht="30">
      <c r="A3710" s="183" t="s">
        <v>1021</v>
      </c>
      <c r="B3710" s="182" t="s">
        <v>1020</v>
      </c>
      <c r="C3710" s="179" t="s">
        <v>112</v>
      </c>
      <c r="D3710" s="181">
        <v>93.12</v>
      </c>
      <c r="E3710" s="181">
        <v>12.83</v>
      </c>
      <c r="F3710" s="181">
        <v>105.95</v>
      </c>
      <c r="G3710" s="172">
        <v>15</v>
      </c>
    </row>
    <row r="3711" spans="1:7" ht="30">
      <c r="A3711" s="183" t="s">
        <v>1019</v>
      </c>
      <c r="B3711" s="182" t="s">
        <v>1018</v>
      </c>
      <c r="C3711" s="179" t="s">
        <v>112</v>
      </c>
      <c r="D3711" s="181">
        <v>5.17</v>
      </c>
      <c r="E3711" s="181">
        <v>11.45</v>
      </c>
      <c r="F3711" s="181">
        <v>16.62</v>
      </c>
      <c r="G3711" s="172">
        <v>15</v>
      </c>
    </row>
    <row r="3712" spans="1:7" ht="30">
      <c r="A3712" s="183" t="s">
        <v>1017</v>
      </c>
      <c r="B3712" s="182" t="s">
        <v>1016</v>
      </c>
      <c r="C3712" s="179" t="s">
        <v>112</v>
      </c>
      <c r="D3712" s="181">
        <v>2.02</v>
      </c>
      <c r="E3712" s="181">
        <v>11.45</v>
      </c>
      <c r="F3712" s="181">
        <v>13.47</v>
      </c>
      <c r="G3712" s="172">
        <v>15</v>
      </c>
    </row>
    <row r="3713" spans="1:7" ht="30">
      <c r="A3713" s="183" t="s">
        <v>1015</v>
      </c>
      <c r="B3713" s="182" t="s">
        <v>1014</v>
      </c>
      <c r="C3713" s="179" t="s">
        <v>112</v>
      </c>
      <c r="D3713" s="181">
        <v>129.35</v>
      </c>
      <c r="E3713" s="181">
        <v>32.479999999999997</v>
      </c>
      <c r="F3713" s="181">
        <v>161.83000000000001</v>
      </c>
      <c r="G3713" s="172">
        <v>15</v>
      </c>
    </row>
    <row r="3714" spans="1:7">
      <c r="A3714" s="183" t="s">
        <v>1013</v>
      </c>
      <c r="B3714" s="182" t="s">
        <v>1012</v>
      </c>
      <c r="C3714" s="179"/>
      <c r="D3714" s="181"/>
      <c r="E3714" s="181"/>
      <c r="F3714" s="181"/>
    </row>
    <row r="3715" spans="1:7" ht="45">
      <c r="A3715" s="183" t="s">
        <v>1011</v>
      </c>
      <c r="B3715" s="182" t="s">
        <v>1010</v>
      </c>
      <c r="C3715" s="179" t="s">
        <v>112</v>
      </c>
      <c r="D3715" s="181">
        <v>0.25</v>
      </c>
      <c r="E3715" s="181">
        <v>0.3</v>
      </c>
      <c r="F3715" s="181">
        <v>0.55000000000000004</v>
      </c>
      <c r="G3715" s="172">
        <v>15</v>
      </c>
    </row>
    <row r="3716" spans="1:7" ht="30">
      <c r="A3716" s="183" t="s">
        <v>1009</v>
      </c>
      <c r="B3716" s="182" t="s">
        <v>1008</v>
      </c>
      <c r="C3716" s="179" t="s">
        <v>112</v>
      </c>
      <c r="D3716" s="181">
        <v>1</v>
      </c>
      <c r="E3716" s="181">
        <v>0.3</v>
      </c>
      <c r="F3716" s="181">
        <v>1.3</v>
      </c>
      <c r="G3716" s="172">
        <v>15</v>
      </c>
    </row>
    <row r="3717" spans="1:7" ht="30">
      <c r="A3717" s="183" t="s">
        <v>1007</v>
      </c>
      <c r="B3717" s="182" t="s">
        <v>1006</v>
      </c>
      <c r="C3717" s="179" t="s">
        <v>118</v>
      </c>
      <c r="D3717" s="181">
        <v>3.38</v>
      </c>
      <c r="E3717" s="181">
        <v>0.19</v>
      </c>
      <c r="F3717" s="181">
        <v>3.57</v>
      </c>
      <c r="G3717" s="172">
        <v>15</v>
      </c>
    </row>
    <row r="3718" spans="1:7" ht="30">
      <c r="A3718" s="183" t="s">
        <v>1005</v>
      </c>
      <c r="B3718" s="182" t="s">
        <v>1004</v>
      </c>
      <c r="C3718" s="179" t="s">
        <v>106</v>
      </c>
      <c r="D3718" s="181">
        <v>43.29</v>
      </c>
      <c r="E3718" s="181">
        <v>0.18</v>
      </c>
      <c r="F3718" s="181">
        <v>43.47</v>
      </c>
      <c r="G3718" s="172">
        <v>15</v>
      </c>
    </row>
    <row r="3719" spans="1:7" ht="30">
      <c r="A3719" s="183" t="s">
        <v>1003</v>
      </c>
      <c r="B3719" s="182" t="s">
        <v>1002</v>
      </c>
      <c r="C3719" s="179" t="s">
        <v>106</v>
      </c>
      <c r="D3719" s="181">
        <v>32.619999999999997</v>
      </c>
      <c r="E3719" s="181">
        <v>0.18</v>
      </c>
      <c r="F3719" s="181">
        <v>32.799999999999997</v>
      </c>
      <c r="G3719" s="172">
        <v>15</v>
      </c>
    </row>
    <row r="3720" spans="1:7">
      <c r="A3720" s="183" t="s">
        <v>8294</v>
      </c>
      <c r="B3720" s="182" t="s">
        <v>8295</v>
      </c>
      <c r="C3720" s="179"/>
      <c r="D3720" s="181"/>
      <c r="E3720" s="181"/>
      <c r="F3720" s="181"/>
    </row>
    <row r="3721" spans="1:7">
      <c r="A3721" s="183" t="s">
        <v>8296</v>
      </c>
      <c r="B3721" s="182" t="s">
        <v>8297</v>
      </c>
      <c r="C3721" s="179" t="s">
        <v>111</v>
      </c>
      <c r="D3721" s="181">
        <v>1762.07</v>
      </c>
      <c r="E3721" s="181">
        <v>18.920000000000002</v>
      </c>
      <c r="F3721" s="181">
        <v>1780.99</v>
      </c>
      <c r="G3721" s="172">
        <v>15</v>
      </c>
    </row>
    <row r="3722" spans="1:7">
      <c r="A3722" s="183" t="s">
        <v>1001</v>
      </c>
      <c r="B3722" s="182" t="s">
        <v>1000</v>
      </c>
      <c r="C3722" s="179"/>
      <c r="D3722" s="181"/>
      <c r="E3722" s="181"/>
      <c r="F3722" s="181"/>
    </row>
    <row r="3723" spans="1:7">
      <c r="A3723" s="183" t="s">
        <v>999</v>
      </c>
      <c r="B3723" s="182" t="s">
        <v>998</v>
      </c>
      <c r="C3723" s="179" t="s">
        <v>118</v>
      </c>
      <c r="D3723" s="181">
        <v>70.05</v>
      </c>
      <c r="E3723" s="181">
        <v>15.67</v>
      </c>
      <c r="F3723" s="181">
        <v>85.72</v>
      </c>
      <c r="G3723" s="172">
        <v>15</v>
      </c>
    </row>
    <row r="3724" spans="1:7">
      <c r="A3724" s="183" t="s">
        <v>997</v>
      </c>
      <c r="B3724" s="182" t="s">
        <v>996</v>
      </c>
      <c r="C3724" s="179" t="s">
        <v>108</v>
      </c>
      <c r="D3724" s="181">
        <v>128.63999999999999</v>
      </c>
      <c r="E3724" s="181">
        <v>22.02</v>
      </c>
      <c r="F3724" s="181">
        <v>150.66</v>
      </c>
      <c r="G3724" s="172">
        <v>15</v>
      </c>
    </row>
    <row r="3725" spans="1:7">
      <c r="A3725" s="183" t="s">
        <v>995</v>
      </c>
      <c r="B3725" s="182" t="s">
        <v>994</v>
      </c>
      <c r="C3725" s="179" t="s">
        <v>118</v>
      </c>
      <c r="D3725" s="181">
        <v>10.88</v>
      </c>
      <c r="E3725" s="181">
        <v>13.71</v>
      </c>
      <c r="F3725" s="181">
        <v>24.59</v>
      </c>
      <c r="G3725" s="172">
        <v>15</v>
      </c>
    </row>
    <row r="3726" spans="1:7">
      <c r="A3726" s="183" t="s">
        <v>993</v>
      </c>
      <c r="B3726" s="182" t="s">
        <v>992</v>
      </c>
      <c r="C3726" s="179" t="s">
        <v>112</v>
      </c>
      <c r="D3726" s="181">
        <v>17.440000000000001</v>
      </c>
      <c r="E3726" s="181">
        <v>29.04</v>
      </c>
      <c r="F3726" s="181">
        <v>46.48</v>
      </c>
      <c r="G3726" s="172">
        <v>15</v>
      </c>
    </row>
    <row r="3727" spans="1:7" ht="30">
      <c r="A3727" s="183" t="s">
        <v>991</v>
      </c>
      <c r="B3727" s="182" t="s">
        <v>990</v>
      </c>
      <c r="C3727" s="179" t="s">
        <v>112</v>
      </c>
      <c r="D3727" s="181">
        <v>10.97</v>
      </c>
      <c r="E3727" s="181">
        <v>17.93</v>
      </c>
      <c r="F3727" s="181">
        <v>28.9</v>
      </c>
      <c r="G3727" s="172">
        <v>15</v>
      </c>
    </row>
    <row r="3728" spans="1:7" ht="30">
      <c r="A3728" s="183" t="s">
        <v>989</v>
      </c>
      <c r="B3728" s="182" t="s">
        <v>988</v>
      </c>
      <c r="C3728" s="179" t="s">
        <v>112</v>
      </c>
      <c r="D3728" s="181">
        <v>11.1</v>
      </c>
      <c r="E3728" s="181">
        <v>20.78</v>
      </c>
      <c r="F3728" s="181">
        <v>31.88</v>
      </c>
      <c r="G3728" s="172">
        <v>15</v>
      </c>
    </row>
    <row r="3729" spans="1:7" ht="30">
      <c r="A3729" s="183" t="s">
        <v>987</v>
      </c>
      <c r="B3729" s="182" t="s">
        <v>986</v>
      </c>
      <c r="C3729" s="179" t="s">
        <v>112</v>
      </c>
      <c r="D3729" s="181">
        <v>11.28</v>
      </c>
      <c r="E3729" s="181">
        <v>24.96</v>
      </c>
      <c r="F3729" s="181">
        <v>36.24</v>
      </c>
      <c r="G3729" s="172">
        <v>15</v>
      </c>
    </row>
    <row r="3730" spans="1:7" ht="45">
      <c r="A3730" s="183" t="s">
        <v>985</v>
      </c>
      <c r="B3730" s="182" t="s">
        <v>984</v>
      </c>
      <c r="C3730" s="179" t="s">
        <v>118</v>
      </c>
      <c r="D3730" s="181">
        <v>7.0000000000000007E-2</v>
      </c>
      <c r="E3730" s="181">
        <v>0.46</v>
      </c>
      <c r="F3730" s="181">
        <v>0.53</v>
      </c>
      <c r="G3730" s="172">
        <v>15</v>
      </c>
    </row>
    <row r="3731" spans="1:7">
      <c r="A3731" s="183" t="s">
        <v>983</v>
      </c>
      <c r="B3731" s="182" t="s">
        <v>982</v>
      </c>
      <c r="C3731" s="179"/>
      <c r="D3731" s="181"/>
      <c r="E3731" s="181"/>
      <c r="F3731" s="181"/>
    </row>
    <row r="3732" spans="1:7">
      <c r="A3732" s="183" t="s">
        <v>981</v>
      </c>
      <c r="B3732" s="182" t="s">
        <v>980</v>
      </c>
      <c r="C3732" s="179"/>
      <c r="D3732" s="181"/>
      <c r="E3732" s="181"/>
      <c r="F3732" s="181"/>
    </row>
    <row r="3733" spans="1:7">
      <c r="A3733" s="183" t="s">
        <v>979</v>
      </c>
      <c r="B3733" s="182" t="s">
        <v>978</v>
      </c>
      <c r="C3733" s="179" t="s">
        <v>112</v>
      </c>
      <c r="D3733" s="181"/>
      <c r="E3733" s="181">
        <v>15.9</v>
      </c>
      <c r="F3733" s="181">
        <v>15.9</v>
      </c>
      <c r="G3733" s="172">
        <v>15</v>
      </c>
    </row>
    <row r="3734" spans="1:7">
      <c r="A3734" s="183" t="s">
        <v>977</v>
      </c>
      <c r="B3734" s="182" t="s">
        <v>976</v>
      </c>
      <c r="C3734" s="179" t="s">
        <v>112</v>
      </c>
      <c r="D3734" s="181">
        <v>2.9</v>
      </c>
      <c r="E3734" s="181">
        <v>6.56</v>
      </c>
      <c r="F3734" s="181">
        <v>9.4600000000000009</v>
      </c>
      <c r="G3734" s="172">
        <v>15</v>
      </c>
    </row>
    <row r="3735" spans="1:7" ht="30">
      <c r="A3735" s="183" t="s">
        <v>975</v>
      </c>
      <c r="B3735" s="182" t="s">
        <v>974</v>
      </c>
      <c r="C3735" s="179" t="s">
        <v>112</v>
      </c>
      <c r="D3735" s="181">
        <v>2.2200000000000002</v>
      </c>
      <c r="E3735" s="181">
        <v>4.54</v>
      </c>
      <c r="F3735" s="181">
        <v>6.76</v>
      </c>
      <c r="G3735" s="172">
        <v>15</v>
      </c>
    </row>
    <row r="3736" spans="1:7" ht="30">
      <c r="A3736" s="183" t="s">
        <v>973</v>
      </c>
      <c r="B3736" s="182" t="s">
        <v>972</v>
      </c>
      <c r="C3736" s="179" t="s">
        <v>108</v>
      </c>
      <c r="D3736" s="181"/>
      <c r="E3736" s="181">
        <v>18.170000000000002</v>
      </c>
      <c r="F3736" s="181">
        <v>18.170000000000002</v>
      </c>
      <c r="G3736" s="172">
        <v>15</v>
      </c>
    </row>
    <row r="3737" spans="1:7">
      <c r="A3737" s="183" t="s">
        <v>971</v>
      </c>
      <c r="B3737" s="182" t="s">
        <v>970</v>
      </c>
      <c r="C3737" s="179" t="s">
        <v>112</v>
      </c>
      <c r="D3737" s="181"/>
      <c r="E3737" s="181">
        <v>17.03</v>
      </c>
      <c r="F3737" s="181">
        <v>17.03</v>
      </c>
      <c r="G3737" s="172">
        <v>15</v>
      </c>
    </row>
    <row r="3738" spans="1:7" ht="30">
      <c r="A3738" s="183" t="s">
        <v>969</v>
      </c>
      <c r="B3738" s="182" t="s">
        <v>968</v>
      </c>
      <c r="C3738" s="179" t="s">
        <v>112</v>
      </c>
      <c r="D3738" s="181">
        <v>10.050000000000001</v>
      </c>
      <c r="E3738" s="181">
        <v>6.56</v>
      </c>
      <c r="F3738" s="181">
        <v>16.61</v>
      </c>
      <c r="G3738" s="172">
        <v>15</v>
      </c>
    </row>
    <row r="3739" spans="1:7">
      <c r="A3739" s="183" t="s">
        <v>967</v>
      </c>
      <c r="B3739" s="182" t="s">
        <v>966</v>
      </c>
      <c r="C3739" s="179" t="s">
        <v>112</v>
      </c>
      <c r="D3739" s="181">
        <v>0.73</v>
      </c>
      <c r="E3739" s="181">
        <v>11.94</v>
      </c>
      <c r="F3739" s="181">
        <v>12.67</v>
      </c>
      <c r="G3739" s="172">
        <v>15</v>
      </c>
    </row>
    <row r="3740" spans="1:7">
      <c r="A3740" s="183" t="s">
        <v>965</v>
      </c>
      <c r="B3740" s="182" t="s">
        <v>964</v>
      </c>
      <c r="C3740" s="179"/>
      <c r="D3740" s="181"/>
      <c r="E3740" s="181"/>
      <c r="F3740" s="181"/>
    </row>
    <row r="3741" spans="1:7">
      <c r="A3741" s="183" t="s">
        <v>963</v>
      </c>
      <c r="B3741" s="182" t="s">
        <v>962</v>
      </c>
      <c r="C3741" s="179" t="s">
        <v>108</v>
      </c>
      <c r="D3741" s="181"/>
      <c r="E3741" s="181">
        <v>6.81</v>
      </c>
      <c r="F3741" s="181">
        <v>6.81</v>
      </c>
      <c r="G3741" s="172">
        <v>15</v>
      </c>
    </row>
    <row r="3742" spans="1:7">
      <c r="A3742" s="183" t="s">
        <v>961</v>
      </c>
      <c r="B3742" s="182" t="s">
        <v>960</v>
      </c>
      <c r="C3742" s="179" t="s">
        <v>108</v>
      </c>
      <c r="D3742" s="181">
        <v>25.67</v>
      </c>
      <c r="E3742" s="181">
        <v>22.71</v>
      </c>
      <c r="F3742" s="181">
        <v>48.38</v>
      </c>
      <c r="G3742" s="172">
        <v>15</v>
      </c>
    </row>
    <row r="3743" spans="1:7">
      <c r="A3743" s="183" t="s">
        <v>959</v>
      </c>
      <c r="B3743" s="182" t="s">
        <v>958</v>
      </c>
      <c r="C3743" s="179" t="s">
        <v>111</v>
      </c>
      <c r="D3743" s="181">
        <v>198.53</v>
      </c>
      <c r="E3743" s="181"/>
      <c r="F3743" s="181">
        <v>198.53</v>
      </c>
      <c r="G3743" s="172">
        <v>15</v>
      </c>
    </row>
    <row r="3744" spans="1:7">
      <c r="A3744" s="183" t="s">
        <v>957</v>
      </c>
      <c r="B3744" s="182" t="s">
        <v>956</v>
      </c>
      <c r="C3744" s="179" t="s">
        <v>108</v>
      </c>
      <c r="D3744" s="181"/>
      <c r="E3744" s="181">
        <v>25.18</v>
      </c>
      <c r="F3744" s="181">
        <v>25.18</v>
      </c>
      <c r="G3744" s="172">
        <v>15</v>
      </c>
    </row>
    <row r="3745" spans="1:7" ht="30">
      <c r="A3745" s="183" t="s">
        <v>955</v>
      </c>
      <c r="B3745" s="182" t="s">
        <v>954</v>
      </c>
      <c r="C3745" s="179" t="s">
        <v>118</v>
      </c>
      <c r="D3745" s="181"/>
      <c r="E3745" s="181">
        <v>12.59</v>
      </c>
      <c r="F3745" s="181">
        <v>12.59</v>
      </c>
      <c r="G3745" s="172">
        <v>15</v>
      </c>
    </row>
    <row r="3746" spans="1:7" ht="30">
      <c r="A3746" s="183" t="s">
        <v>953</v>
      </c>
      <c r="B3746" s="182" t="s">
        <v>952</v>
      </c>
      <c r="C3746" s="179" t="s">
        <v>118</v>
      </c>
      <c r="D3746" s="181"/>
      <c r="E3746" s="181">
        <v>13.43</v>
      </c>
      <c r="F3746" s="181">
        <v>13.43</v>
      </c>
      <c r="G3746" s="172">
        <v>15</v>
      </c>
    </row>
    <row r="3747" spans="1:7">
      <c r="A3747" s="183" t="s">
        <v>951</v>
      </c>
      <c r="B3747" s="182" t="s">
        <v>950</v>
      </c>
      <c r="C3747" s="179"/>
      <c r="D3747" s="181"/>
      <c r="E3747" s="181"/>
      <c r="F3747" s="181"/>
    </row>
    <row r="3748" spans="1:7">
      <c r="A3748" s="183" t="s">
        <v>949</v>
      </c>
      <c r="B3748" s="182" t="s">
        <v>263</v>
      </c>
      <c r="C3748" s="179" t="s">
        <v>124</v>
      </c>
      <c r="D3748" s="181">
        <v>94.43</v>
      </c>
      <c r="E3748" s="181"/>
      <c r="F3748" s="181">
        <v>94.43</v>
      </c>
      <c r="G3748" s="172">
        <v>15</v>
      </c>
    </row>
    <row r="3749" spans="1:7">
      <c r="A3749" s="183" t="s">
        <v>948</v>
      </c>
      <c r="B3749" s="182" t="s">
        <v>947</v>
      </c>
      <c r="C3749" s="179"/>
      <c r="D3749" s="181"/>
      <c r="E3749" s="181"/>
      <c r="F3749" s="181"/>
    </row>
    <row r="3750" spans="1:7">
      <c r="A3750" s="183" t="s">
        <v>946</v>
      </c>
      <c r="B3750" s="182" t="s">
        <v>945</v>
      </c>
      <c r="C3750" s="179"/>
      <c r="D3750" s="181"/>
      <c r="E3750" s="181"/>
      <c r="F3750" s="181"/>
    </row>
    <row r="3751" spans="1:7" ht="30">
      <c r="A3751" s="183" t="s">
        <v>944</v>
      </c>
      <c r="B3751" s="182" t="s">
        <v>943</v>
      </c>
      <c r="C3751" s="179" t="s">
        <v>117</v>
      </c>
      <c r="D3751" s="181">
        <v>202216.7</v>
      </c>
      <c r="E3751" s="181"/>
      <c r="F3751" s="181">
        <v>202216.7</v>
      </c>
      <c r="G3751" s="172">
        <v>15</v>
      </c>
    </row>
    <row r="3752" spans="1:7" ht="30">
      <c r="A3752" s="183" t="s">
        <v>942</v>
      </c>
      <c r="B3752" s="182" t="s">
        <v>941</v>
      </c>
      <c r="C3752" s="179" t="s">
        <v>117</v>
      </c>
      <c r="D3752" s="181">
        <v>203033.33</v>
      </c>
      <c r="E3752" s="181"/>
      <c r="F3752" s="181">
        <v>203033.33</v>
      </c>
      <c r="G3752" s="172">
        <v>15</v>
      </c>
    </row>
    <row r="3753" spans="1:7" ht="30">
      <c r="A3753" s="183" t="s">
        <v>940</v>
      </c>
      <c r="B3753" s="182" t="s">
        <v>939</v>
      </c>
      <c r="C3753" s="179" t="s">
        <v>117</v>
      </c>
      <c r="D3753" s="181">
        <v>231127.77</v>
      </c>
      <c r="E3753" s="181"/>
      <c r="F3753" s="181">
        <v>231127.77</v>
      </c>
      <c r="G3753" s="172">
        <v>15</v>
      </c>
    </row>
    <row r="3754" spans="1:7" ht="30">
      <c r="A3754" s="183" t="s">
        <v>938</v>
      </c>
      <c r="B3754" s="182" t="s">
        <v>937</v>
      </c>
      <c r="C3754" s="179" t="s">
        <v>117</v>
      </c>
      <c r="D3754" s="181">
        <v>245441.86</v>
      </c>
      <c r="E3754" s="181"/>
      <c r="F3754" s="181">
        <v>245441.86</v>
      </c>
      <c r="G3754" s="172">
        <v>15</v>
      </c>
    </row>
    <row r="3755" spans="1:7" ht="30">
      <c r="A3755" s="183" t="s">
        <v>936</v>
      </c>
      <c r="B3755" s="182" t="s">
        <v>935</v>
      </c>
      <c r="C3755" s="179" t="s">
        <v>117</v>
      </c>
      <c r="D3755" s="181">
        <v>216866.67</v>
      </c>
      <c r="E3755" s="181"/>
      <c r="F3755" s="181">
        <v>216866.67</v>
      </c>
      <c r="G3755" s="172">
        <v>15</v>
      </c>
    </row>
    <row r="3756" spans="1:7">
      <c r="A3756" s="183" t="s">
        <v>934</v>
      </c>
      <c r="B3756" s="182" t="s">
        <v>933</v>
      </c>
      <c r="C3756" s="179" t="s">
        <v>112</v>
      </c>
      <c r="D3756" s="181">
        <v>1690.44</v>
      </c>
      <c r="E3756" s="181"/>
      <c r="F3756" s="181">
        <v>1690.44</v>
      </c>
      <c r="G3756" s="172">
        <v>15</v>
      </c>
    </row>
    <row r="3757" spans="1:7">
      <c r="A3757" s="183" t="s">
        <v>932</v>
      </c>
      <c r="B3757" s="182" t="s">
        <v>931</v>
      </c>
      <c r="C3757" s="179"/>
      <c r="D3757" s="181"/>
      <c r="E3757" s="181"/>
      <c r="F3757" s="181"/>
    </row>
    <row r="3758" spans="1:7" ht="30">
      <c r="A3758" s="183" t="s">
        <v>930</v>
      </c>
      <c r="B3758" s="182" t="s">
        <v>929</v>
      </c>
      <c r="C3758" s="179" t="s">
        <v>108</v>
      </c>
      <c r="D3758" s="181">
        <v>472942.39</v>
      </c>
      <c r="E3758" s="181">
        <v>34614.949999999997</v>
      </c>
      <c r="F3758" s="181">
        <v>507557.34</v>
      </c>
      <c r="G3758" s="172">
        <v>15</v>
      </c>
    </row>
    <row r="3759" spans="1:7" ht="30">
      <c r="A3759" s="183" t="s">
        <v>928</v>
      </c>
      <c r="B3759" s="182" t="s">
        <v>927</v>
      </c>
      <c r="C3759" s="179" t="s">
        <v>108</v>
      </c>
      <c r="D3759" s="181">
        <v>481348.93</v>
      </c>
      <c r="E3759" s="181">
        <v>36873.32</v>
      </c>
      <c r="F3759" s="181">
        <v>518222.25</v>
      </c>
      <c r="G3759" s="172">
        <v>15</v>
      </c>
    </row>
    <row r="3760" spans="1:7" ht="30">
      <c r="A3760" s="183" t="s">
        <v>926</v>
      </c>
      <c r="B3760" s="182" t="s">
        <v>925</v>
      </c>
      <c r="C3760" s="179" t="s">
        <v>108</v>
      </c>
      <c r="D3760" s="181">
        <v>676396.25</v>
      </c>
      <c r="E3760" s="181">
        <v>33523.949999999997</v>
      </c>
      <c r="F3760" s="181">
        <v>709920.2</v>
      </c>
      <c r="G3760" s="172">
        <v>15</v>
      </c>
    </row>
    <row r="3761" spans="1:7" ht="30">
      <c r="A3761" s="183" t="s">
        <v>924</v>
      </c>
      <c r="B3761" s="182" t="s">
        <v>923</v>
      </c>
      <c r="C3761" s="179" t="s">
        <v>108</v>
      </c>
      <c r="D3761" s="181">
        <v>275642.73</v>
      </c>
      <c r="E3761" s="181">
        <v>27691.96</v>
      </c>
      <c r="F3761" s="181">
        <v>303334.69</v>
      </c>
      <c r="G3761" s="172">
        <v>15</v>
      </c>
    </row>
    <row r="3762" spans="1:7" ht="30">
      <c r="A3762" s="183" t="s">
        <v>922</v>
      </c>
      <c r="B3762" s="182" t="s">
        <v>921</v>
      </c>
      <c r="C3762" s="179" t="s">
        <v>108</v>
      </c>
      <c r="D3762" s="181">
        <v>85500.479999999996</v>
      </c>
      <c r="E3762" s="181">
        <v>17307.48</v>
      </c>
      <c r="F3762" s="181">
        <v>102807.96</v>
      </c>
      <c r="G3762" s="172">
        <v>15</v>
      </c>
    </row>
    <row r="3763" spans="1:7" ht="30">
      <c r="A3763" s="183" t="s">
        <v>920</v>
      </c>
      <c r="B3763" s="182" t="s">
        <v>919</v>
      </c>
      <c r="C3763" s="179" t="s">
        <v>108</v>
      </c>
      <c r="D3763" s="181">
        <v>23667.74</v>
      </c>
      <c r="E3763" s="181">
        <v>4097.6499999999996</v>
      </c>
      <c r="F3763" s="181">
        <v>27765.39</v>
      </c>
      <c r="G3763" s="172">
        <v>15</v>
      </c>
    </row>
    <row r="3764" spans="1:7" ht="30">
      <c r="A3764" s="183" t="s">
        <v>918</v>
      </c>
      <c r="B3764" s="182" t="s">
        <v>917</v>
      </c>
      <c r="C3764" s="179" t="s">
        <v>108</v>
      </c>
      <c r="D3764" s="181">
        <v>19989.169999999998</v>
      </c>
      <c r="E3764" s="181">
        <v>4097.6499999999996</v>
      </c>
      <c r="F3764" s="181">
        <v>24086.82</v>
      </c>
      <c r="G3764" s="172">
        <v>15</v>
      </c>
    </row>
    <row r="3765" spans="1:7" ht="30">
      <c r="A3765" s="183" t="s">
        <v>916</v>
      </c>
      <c r="B3765" s="182" t="s">
        <v>915</v>
      </c>
      <c r="C3765" s="179" t="s">
        <v>108</v>
      </c>
      <c r="D3765" s="181">
        <v>65189.63</v>
      </c>
      <c r="E3765" s="181">
        <v>8951.32</v>
      </c>
      <c r="F3765" s="181">
        <v>74140.95</v>
      </c>
      <c r="G3765" s="172">
        <v>15</v>
      </c>
    </row>
    <row r="3766" spans="1:7" ht="30">
      <c r="A3766" s="183" t="s">
        <v>914</v>
      </c>
      <c r="B3766" s="182" t="s">
        <v>913</v>
      </c>
      <c r="C3766" s="179" t="s">
        <v>108</v>
      </c>
      <c r="D3766" s="181">
        <v>59436.39</v>
      </c>
      <c r="E3766" s="181">
        <v>10922.8</v>
      </c>
      <c r="F3766" s="181">
        <v>70359.19</v>
      </c>
      <c r="G3766" s="172">
        <v>15</v>
      </c>
    </row>
    <row r="3767" spans="1:7" ht="45">
      <c r="A3767" s="183" t="s">
        <v>912</v>
      </c>
      <c r="B3767" s="182" t="s">
        <v>911</v>
      </c>
      <c r="C3767" s="179" t="s">
        <v>108</v>
      </c>
      <c r="D3767" s="181">
        <v>6239.19</v>
      </c>
      <c r="E3767" s="181">
        <v>691.12</v>
      </c>
      <c r="F3767" s="181">
        <v>6930.31</v>
      </c>
      <c r="G3767" s="172">
        <v>15</v>
      </c>
    </row>
    <row r="3768" spans="1:7" ht="45">
      <c r="A3768" s="183" t="s">
        <v>910</v>
      </c>
      <c r="B3768" s="182" t="s">
        <v>909</v>
      </c>
      <c r="C3768" s="179" t="s">
        <v>108</v>
      </c>
      <c r="D3768" s="181">
        <v>6367.07</v>
      </c>
      <c r="E3768" s="181">
        <v>863.9</v>
      </c>
      <c r="F3768" s="181">
        <v>7230.97</v>
      </c>
      <c r="G3768" s="172">
        <v>15</v>
      </c>
    </row>
    <row r="3769" spans="1:7" ht="45">
      <c r="A3769" s="183" t="s">
        <v>908</v>
      </c>
      <c r="B3769" s="182" t="s">
        <v>907</v>
      </c>
      <c r="C3769" s="179" t="s">
        <v>108</v>
      </c>
      <c r="D3769" s="181">
        <v>6363.29</v>
      </c>
      <c r="E3769" s="181">
        <v>1036.68</v>
      </c>
      <c r="F3769" s="181">
        <v>7399.97</v>
      </c>
      <c r="G3769" s="172">
        <v>15</v>
      </c>
    </row>
    <row r="3770" spans="1:7" ht="45">
      <c r="A3770" s="183" t="s">
        <v>906</v>
      </c>
      <c r="B3770" s="182" t="s">
        <v>905</v>
      </c>
      <c r="C3770" s="179" t="s">
        <v>108</v>
      </c>
      <c r="D3770" s="181">
        <v>6793.74</v>
      </c>
      <c r="E3770" s="181">
        <v>1123.07</v>
      </c>
      <c r="F3770" s="181">
        <v>7916.81</v>
      </c>
      <c r="G3770" s="172">
        <v>15</v>
      </c>
    </row>
    <row r="3771" spans="1:7" ht="30">
      <c r="A3771" s="183" t="s">
        <v>904</v>
      </c>
      <c r="B3771" s="182" t="s">
        <v>903</v>
      </c>
      <c r="C3771" s="179" t="s">
        <v>108</v>
      </c>
      <c r="D3771" s="181">
        <v>5065.1499999999996</v>
      </c>
      <c r="E3771" s="181">
        <v>541.04999999999995</v>
      </c>
      <c r="F3771" s="181">
        <v>5606.2</v>
      </c>
      <c r="G3771" s="172">
        <v>15</v>
      </c>
    </row>
    <row r="3772" spans="1:7" ht="30">
      <c r="A3772" s="183" t="s">
        <v>902</v>
      </c>
      <c r="B3772" s="182" t="s">
        <v>901</v>
      </c>
      <c r="C3772" s="179" t="s">
        <v>108</v>
      </c>
      <c r="D3772" s="181">
        <v>5289.15</v>
      </c>
      <c r="E3772" s="181">
        <v>541.04999999999995</v>
      </c>
      <c r="F3772" s="181">
        <v>5830.2</v>
      </c>
      <c r="G3772" s="172">
        <v>15</v>
      </c>
    </row>
    <row r="3773" spans="1:7" ht="30">
      <c r="A3773" s="183" t="s">
        <v>900</v>
      </c>
      <c r="B3773" s="182" t="s">
        <v>899</v>
      </c>
      <c r="C3773" s="179" t="s">
        <v>108</v>
      </c>
      <c r="D3773" s="181">
        <v>5521.45</v>
      </c>
      <c r="E3773" s="181">
        <v>541.04999999999995</v>
      </c>
      <c r="F3773" s="181">
        <v>6062.5</v>
      </c>
      <c r="G3773" s="172">
        <v>15</v>
      </c>
    </row>
    <row r="3774" spans="1:7">
      <c r="A3774" s="183" t="s">
        <v>898</v>
      </c>
      <c r="B3774" s="182" t="s">
        <v>897</v>
      </c>
      <c r="C3774" s="179" t="s">
        <v>118</v>
      </c>
      <c r="D3774" s="181">
        <v>13.72</v>
      </c>
      <c r="E3774" s="181">
        <v>15</v>
      </c>
      <c r="F3774" s="181">
        <v>28.72</v>
      </c>
      <c r="G3774" s="172">
        <v>15</v>
      </c>
    </row>
    <row r="3775" spans="1:7">
      <c r="A3775" s="183" t="s">
        <v>896</v>
      </c>
      <c r="B3775" s="182" t="s">
        <v>895</v>
      </c>
      <c r="C3775" s="179" t="s">
        <v>118</v>
      </c>
      <c r="D3775" s="181">
        <v>20.67</v>
      </c>
      <c r="E3775" s="181">
        <v>15</v>
      </c>
      <c r="F3775" s="181">
        <v>35.67</v>
      </c>
      <c r="G3775" s="172">
        <v>15</v>
      </c>
    </row>
    <row r="3776" spans="1:7">
      <c r="A3776" s="183" t="s">
        <v>894</v>
      </c>
      <c r="B3776" s="182" t="s">
        <v>893</v>
      </c>
      <c r="C3776" s="179" t="s">
        <v>118</v>
      </c>
      <c r="D3776" s="181">
        <v>21.83</v>
      </c>
      <c r="E3776" s="181">
        <v>15</v>
      </c>
      <c r="F3776" s="181">
        <v>36.83</v>
      </c>
      <c r="G3776" s="172">
        <v>15</v>
      </c>
    </row>
    <row r="3777" spans="1:7">
      <c r="A3777" s="183" t="s">
        <v>892</v>
      </c>
      <c r="B3777" s="182" t="s">
        <v>891</v>
      </c>
      <c r="C3777" s="179" t="s">
        <v>112</v>
      </c>
      <c r="D3777" s="181">
        <v>100.1</v>
      </c>
      <c r="E3777" s="181">
        <v>107.99</v>
      </c>
      <c r="F3777" s="181">
        <v>208.09</v>
      </c>
      <c r="G3777" s="172">
        <v>15</v>
      </c>
    </row>
    <row r="3778" spans="1:7" ht="30">
      <c r="A3778" s="183" t="s">
        <v>890</v>
      </c>
      <c r="B3778" s="182" t="s">
        <v>889</v>
      </c>
      <c r="C3778" s="179" t="s">
        <v>112</v>
      </c>
      <c r="D3778" s="181">
        <v>6815.07</v>
      </c>
      <c r="E3778" s="181"/>
      <c r="F3778" s="181">
        <v>6815.07</v>
      </c>
      <c r="G3778" s="172">
        <v>15</v>
      </c>
    </row>
    <row r="3779" spans="1:7">
      <c r="A3779" s="183" t="s">
        <v>888</v>
      </c>
      <c r="B3779" s="182" t="s">
        <v>887</v>
      </c>
      <c r="C3779" s="179" t="s">
        <v>112</v>
      </c>
      <c r="D3779" s="181">
        <v>2043.51</v>
      </c>
      <c r="E3779" s="181">
        <v>140.09</v>
      </c>
      <c r="F3779" s="181">
        <v>2183.6</v>
      </c>
      <c r="G3779" s="172">
        <v>15</v>
      </c>
    </row>
    <row r="3780" spans="1:7">
      <c r="A3780" s="183" t="s">
        <v>886</v>
      </c>
      <c r="B3780" s="182" t="s">
        <v>885</v>
      </c>
      <c r="C3780" s="179" t="s">
        <v>112</v>
      </c>
      <c r="D3780" s="181">
        <v>1724.69</v>
      </c>
      <c r="E3780" s="181">
        <v>108.26</v>
      </c>
      <c r="F3780" s="181">
        <v>1832.95</v>
      </c>
      <c r="G3780" s="172">
        <v>15</v>
      </c>
    </row>
    <row r="3781" spans="1:7">
      <c r="A3781" s="183" t="s">
        <v>884</v>
      </c>
      <c r="B3781" s="182" t="s">
        <v>883</v>
      </c>
      <c r="C3781" s="179" t="s">
        <v>112</v>
      </c>
      <c r="D3781" s="181">
        <v>1344.06</v>
      </c>
      <c r="E3781" s="181">
        <v>95.53</v>
      </c>
      <c r="F3781" s="181">
        <v>1439.59</v>
      </c>
      <c r="G3781" s="172">
        <v>15</v>
      </c>
    </row>
    <row r="3782" spans="1:7">
      <c r="A3782" s="183" t="s">
        <v>882</v>
      </c>
      <c r="B3782" s="182" t="s">
        <v>881</v>
      </c>
      <c r="C3782" s="179" t="s">
        <v>108</v>
      </c>
      <c r="D3782" s="181"/>
      <c r="E3782" s="181">
        <v>406.88</v>
      </c>
      <c r="F3782" s="181">
        <v>406.88</v>
      </c>
      <c r="G3782" s="172">
        <v>15</v>
      </c>
    </row>
    <row r="3783" spans="1:7" ht="30">
      <c r="A3783" s="183" t="s">
        <v>880</v>
      </c>
      <c r="B3783" s="182" t="s">
        <v>879</v>
      </c>
      <c r="C3783" s="179" t="s">
        <v>108</v>
      </c>
      <c r="D3783" s="181">
        <v>9575.85</v>
      </c>
      <c r="E3783" s="181">
        <v>1727.8</v>
      </c>
      <c r="F3783" s="181">
        <v>11303.65</v>
      </c>
      <c r="G3783" s="172">
        <v>15</v>
      </c>
    </row>
    <row r="3784" spans="1:7">
      <c r="A3784" s="183" t="s">
        <v>878</v>
      </c>
      <c r="B3784" s="182" t="s">
        <v>877</v>
      </c>
      <c r="C3784" s="179" t="s">
        <v>108</v>
      </c>
      <c r="D3784" s="181">
        <v>187.26</v>
      </c>
      <c r="E3784" s="181">
        <v>50.95</v>
      </c>
      <c r="F3784" s="181">
        <v>238.21</v>
      </c>
      <c r="G3784" s="172">
        <v>15</v>
      </c>
    </row>
    <row r="3785" spans="1:7" ht="30">
      <c r="A3785" s="183" t="s">
        <v>876</v>
      </c>
      <c r="B3785" s="182" t="s">
        <v>875</v>
      </c>
      <c r="C3785" s="179" t="s">
        <v>108</v>
      </c>
      <c r="D3785" s="181">
        <v>1231.52</v>
      </c>
      <c r="E3785" s="181">
        <v>146.46</v>
      </c>
      <c r="F3785" s="181">
        <v>1377.98</v>
      </c>
      <c r="G3785" s="172">
        <v>15</v>
      </c>
    </row>
    <row r="3786" spans="1:7" ht="30">
      <c r="A3786" s="183" t="s">
        <v>874</v>
      </c>
      <c r="B3786" s="182" t="s">
        <v>873</v>
      </c>
      <c r="C3786" s="179" t="s">
        <v>112</v>
      </c>
      <c r="D3786" s="181">
        <v>4319.93</v>
      </c>
      <c r="E3786" s="181">
        <v>222.89</v>
      </c>
      <c r="F3786" s="181">
        <v>4542.82</v>
      </c>
      <c r="G3786" s="172">
        <v>15</v>
      </c>
    </row>
    <row r="3787" spans="1:7">
      <c r="A3787" s="183" t="s">
        <v>872</v>
      </c>
      <c r="B3787" s="182" t="s">
        <v>871</v>
      </c>
      <c r="C3787" s="179" t="s">
        <v>118</v>
      </c>
      <c r="D3787" s="181">
        <v>4710.45</v>
      </c>
      <c r="E3787" s="181">
        <v>55.83</v>
      </c>
      <c r="F3787" s="181">
        <v>4766.28</v>
      </c>
      <c r="G3787" s="172">
        <v>15</v>
      </c>
    </row>
    <row r="3788" spans="1:7">
      <c r="A3788" s="183" t="s">
        <v>870</v>
      </c>
      <c r="B3788" s="182" t="s">
        <v>869</v>
      </c>
      <c r="C3788" s="179" t="s">
        <v>108</v>
      </c>
      <c r="D3788" s="181">
        <v>94.17</v>
      </c>
      <c r="E3788" s="181">
        <v>50.95</v>
      </c>
      <c r="F3788" s="181">
        <v>145.12</v>
      </c>
      <c r="G3788" s="172">
        <v>15</v>
      </c>
    </row>
    <row r="3789" spans="1:7">
      <c r="A3789" s="183" t="s">
        <v>868</v>
      </c>
      <c r="B3789" s="182" t="s">
        <v>867</v>
      </c>
      <c r="C3789" s="179" t="s">
        <v>108</v>
      </c>
      <c r="D3789" s="181">
        <v>135</v>
      </c>
      <c r="E3789" s="181">
        <v>50.95</v>
      </c>
      <c r="F3789" s="181">
        <v>185.95</v>
      </c>
      <c r="G3789" s="172">
        <v>15</v>
      </c>
    </row>
    <row r="3790" spans="1:7">
      <c r="A3790" s="183" t="s">
        <v>866</v>
      </c>
      <c r="B3790" s="182" t="s">
        <v>865</v>
      </c>
      <c r="C3790" s="179" t="s">
        <v>108</v>
      </c>
      <c r="D3790" s="181">
        <v>376.96</v>
      </c>
      <c r="E3790" s="181">
        <v>50.95</v>
      </c>
      <c r="F3790" s="181">
        <v>427.91</v>
      </c>
      <c r="G3790" s="172">
        <v>15</v>
      </c>
    </row>
    <row r="3791" spans="1:7">
      <c r="A3791" s="183" t="s">
        <v>864</v>
      </c>
      <c r="B3791" s="182" t="s">
        <v>863</v>
      </c>
      <c r="C3791" s="179" t="s">
        <v>108</v>
      </c>
      <c r="D3791" s="181">
        <v>295.23</v>
      </c>
      <c r="E3791" s="181">
        <v>50.95</v>
      </c>
      <c r="F3791" s="181">
        <v>346.18</v>
      </c>
      <c r="G3791" s="172">
        <v>15</v>
      </c>
    </row>
    <row r="3792" spans="1:7" ht="30">
      <c r="A3792" s="183" t="s">
        <v>862</v>
      </c>
      <c r="B3792" s="182" t="s">
        <v>861</v>
      </c>
      <c r="C3792" s="179" t="s">
        <v>112</v>
      </c>
      <c r="D3792" s="181">
        <v>3412.1</v>
      </c>
      <c r="E3792" s="181">
        <v>312.02999999999997</v>
      </c>
      <c r="F3792" s="181">
        <v>3724.13</v>
      </c>
      <c r="G3792" s="172">
        <v>15</v>
      </c>
    </row>
    <row r="3793" spans="1:7" ht="30">
      <c r="A3793" s="183" t="s">
        <v>860</v>
      </c>
      <c r="B3793" s="182" t="s">
        <v>859</v>
      </c>
      <c r="C3793" s="179" t="s">
        <v>112</v>
      </c>
      <c r="D3793" s="181">
        <v>2319.23</v>
      </c>
      <c r="E3793" s="181">
        <v>127.36</v>
      </c>
      <c r="F3793" s="181">
        <v>2446.59</v>
      </c>
      <c r="G3793" s="172">
        <v>15</v>
      </c>
    </row>
    <row r="3794" spans="1:7" ht="30">
      <c r="A3794" s="183" t="s">
        <v>858</v>
      </c>
      <c r="B3794" s="182" t="s">
        <v>857</v>
      </c>
      <c r="C3794" s="179" t="s">
        <v>112</v>
      </c>
      <c r="D3794" s="181">
        <v>1818.21</v>
      </c>
      <c r="E3794" s="181">
        <v>63.68</v>
      </c>
      <c r="F3794" s="181">
        <v>1881.89</v>
      </c>
      <c r="G3794" s="172">
        <v>15</v>
      </c>
    </row>
    <row r="3795" spans="1:7">
      <c r="A3795" s="183" t="s">
        <v>856</v>
      </c>
      <c r="B3795" s="182" t="s">
        <v>855</v>
      </c>
      <c r="C3795" s="179" t="s">
        <v>112</v>
      </c>
      <c r="D3795" s="181">
        <v>1766.23</v>
      </c>
      <c r="E3795" s="181">
        <v>140.09</v>
      </c>
      <c r="F3795" s="181">
        <v>1906.32</v>
      </c>
      <c r="G3795" s="172">
        <v>15</v>
      </c>
    </row>
    <row r="3796" spans="1:7">
      <c r="A3796" s="183" t="s">
        <v>854</v>
      </c>
      <c r="B3796" s="182" t="s">
        <v>853</v>
      </c>
      <c r="C3796" s="179" t="s">
        <v>112</v>
      </c>
      <c r="D3796" s="181">
        <v>2270.0700000000002</v>
      </c>
      <c r="E3796" s="181">
        <v>184.67</v>
      </c>
      <c r="F3796" s="181">
        <v>2454.7399999999998</v>
      </c>
      <c r="G3796" s="172">
        <v>15</v>
      </c>
    </row>
    <row r="3797" spans="1:7">
      <c r="A3797" s="183" t="s">
        <v>852</v>
      </c>
      <c r="B3797" s="182" t="s">
        <v>851</v>
      </c>
      <c r="C3797" s="179" t="s">
        <v>112</v>
      </c>
      <c r="D3797" s="181">
        <v>3943.82</v>
      </c>
      <c r="E3797" s="181">
        <v>305.67</v>
      </c>
      <c r="F3797" s="181">
        <v>4249.49</v>
      </c>
      <c r="G3797" s="172">
        <v>15</v>
      </c>
    </row>
    <row r="3798" spans="1:7" ht="30">
      <c r="A3798" s="183" t="s">
        <v>850</v>
      </c>
      <c r="B3798" s="182" t="s">
        <v>849</v>
      </c>
      <c r="C3798" s="179" t="s">
        <v>112</v>
      </c>
      <c r="D3798" s="181">
        <v>2648</v>
      </c>
      <c r="E3798" s="181">
        <v>229.25</v>
      </c>
      <c r="F3798" s="181">
        <v>2877.25</v>
      </c>
      <c r="G3798" s="172">
        <v>15</v>
      </c>
    </row>
    <row r="3799" spans="1:7" ht="30">
      <c r="A3799" s="183" t="s">
        <v>848</v>
      </c>
      <c r="B3799" s="182" t="s">
        <v>847</v>
      </c>
      <c r="C3799" s="179" t="s">
        <v>112</v>
      </c>
      <c r="D3799" s="181">
        <v>1926.68</v>
      </c>
      <c r="E3799" s="181">
        <v>159.21</v>
      </c>
      <c r="F3799" s="181">
        <v>2085.89</v>
      </c>
      <c r="G3799" s="172">
        <v>15</v>
      </c>
    </row>
    <row r="3800" spans="1:7" ht="30">
      <c r="A3800" s="183" t="s">
        <v>846</v>
      </c>
      <c r="B3800" s="182" t="s">
        <v>845</v>
      </c>
      <c r="C3800" s="179" t="s">
        <v>112</v>
      </c>
      <c r="D3800" s="181">
        <v>1543.57</v>
      </c>
      <c r="E3800" s="181">
        <v>127.36</v>
      </c>
      <c r="F3800" s="181">
        <v>1670.93</v>
      </c>
      <c r="G3800" s="172">
        <v>15</v>
      </c>
    </row>
    <row r="3801" spans="1:7" ht="30">
      <c r="A3801" s="183" t="s">
        <v>844</v>
      </c>
      <c r="B3801" s="182" t="s">
        <v>843</v>
      </c>
      <c r="C3801" s="179" t="s">
        <v>112</v>
      </c>
      <c r="D3801" s="181">
        <v>1377.11</v>
      </c>
      <c r="E3801" s="181">
        <v>108.26</v>
      </c>
      <c r="F3801" s="181">
        <v>1485.37</v>
      </c>
      <c r="G3801" s="172">
        <v>15</v>
      </c>
    </row>
    <row r="3802" spans="1:7" ht="30">
      <c r="A3802" s="183" t="s">
        <v>842</v>
      </c>
      <c r="B3802" s="182" t="s">
        <v>841</v>
      </c>
      <c r="C3802" s="179" t="s">
        <v>112</v>
      </c>
      <c r="D3802" s="181">
        <v>1224.81</v>
      </c>
      <c r="E3802" s="181">
        <v>95.53</v>
      </c>
      <c r="F3802" s="181">
        <v>1320.34</v>
      </c>
      <c r="G3802" s="172">
        <v>15</v>
      </c>
    </row>
    <row r="3803" spans="1:7">
      <c r="A3803" s="183" t="s">
        <v>840</v>
      </c>
      <c r="B3803" s="182" t="s">
        <v>839</v>
      </c>
      <c r="C3803" s="179" t="s">
        <v>112</v>
      </c>
      <c r="D3803" s="181">
        <v>1389.74</v>
      </c>
      <c r="E3803" s="181">
        <v>127.36</v>
      </c>
      <c r="F3803" s="181">
        <v>1517.1</v>
      </c>
      <c r="G3803" s="172">
        <v>15</v>
      </c>
    </row>
    <row r="3804" spans="1:7">
      <c r="A3804" s="183" t="s">
        <v>838</v>
      </c>
      <c r="B3804" s="182" t="s">
        <v>837</v>
      </c>
      <c r="C3804" s="179" t="s">
        <v>112</v>
      </c>
      <c r="D3804" s="181">
        <v>1512.67</v>
      </c>
      <c r="E3804" s="181">
        <v>76.41</v>
      </c>
      <c r="F3804" s="181">
        <v>1589.08</v>
      </c>
      <c r="G3804" s="172">
        <v>15</v>
      </c>
    </row>
    <row r="3805" spans="1:7">
      <c r="A3805" s="183" t="s">
        <v>836</v>
      </c>
      <c r="B3805" s="182" t="s">
        <v>835</v>
      </c>
      <c r="C3805" s="179" t="s">
        <v>108</v>
      </c>
      <c r="D3805" s="181">
        <v>207.3</v>
      </c>
      <c r="E3805" s="181">
        <v>57.31</v>
      </c>
      <c r="F3805" s="181">
        <v>264.61</v>
      </c>
      <c r="G3805" s="172">
        <v>15</v>
      </c>
    </row>
    <row r="3806" spans="1:7">
      <c r="A3806" s="183" t="s">
        <v>834</v>
      </c>
      <c r="B3806" s="182" t="s">
        <v>833</v>
      </c>
      <c r="C3806" s="179" t="s">
        <v>108</v>
      </c>
      <c r="D3806" s="181">
        <v>321.10000000000002</v>
      </c>
      <c r="E3806" s="181">
        <v>76.41</v>
      </c>
      <c r="F3806" s="181">
        <v>397.51</v>
      </c>
      <c r="G3806" s="172">
        <v>15</v>
      </c>
    </row>
    <row r="3807" spans="1:7">
      <c r="A3807" s="183" t="s">
        <v>832</v>
      </c>
      <c r="B3807" s="182" t="s">
        <v>831</v>
      </c>
      <c r="C3807" s="179"/>
      <c r="D3807" s="181"/>
      <c r="E3807" s="181"/>
      <c r="F3807" s="181"/>
    </row>
    <row r="3808" spans="1:7" ht="30">
      <c r="A3808" s="183" t="s">
        <v>830</v>
      </c>
      <c r="B3808" s="182" t="s">
        <v>829</v>
      </c>
      <c r="C3808" s="179" t="s">
        <v>108</v>
      </c>
      <c r="D3808" s="181">
        <v>5046.42</v>
      </c>
      <c r="E3808" s="181">
        <v>382.08</v>
      </c>
      <c r="F3808" s="181">
        <v>5428.5</v>
      </c>
      <c r="G3808" s="172">
        <v>15</v>
      </c>
    </row>
    <row r="3809" spans="1:7" ht="30">
      <c r="A3809" s="183" t="s">
        <v>828</v>
      </c>
      <c r="B3809" s="182" t="s">
        <v>827</v>
      </c>
      <c r="C3809" s="179" t="s">
        <v>108</v>
      </c>
      <c r="D3809" s="181">
        <v>18571.71</v>
      </c>
      <c r="E3809" s="181">
        <v>382.08</v>
      </c>
      <c r="F3809" s="181">
        <v>18953.79</v>
      </c>
      <c r="G3809" s="172">
        <v>15</v>
      </c>
    </row>
    <row r="3810" spans="1:7" ht="30">
      <c r="A3810" s="183" t="s">
        <v>826</v>
      </c>
      <c r="B3810" s="182" t="s">
        <v>825</v>
      </c>
      <c r="C3810" s="179" t="s">
        <v>108</v>
      </c>
      <c r="D3810" s="181">
        <v>10258.56</v>
      </c>
      <c r="E3810" s="181">
        <v>334.98</v>
      </c>
      <c r="F3810" s="181">
        <v>10593.54</v>
      </c>
      <c r="G3810" s="172">
        <v>15</v>
      </c>
    </row>
    <row r="3811" spans="1:7" ht="30">
      <c r="A3811" s="183" t="s">
        <v>824</v>
      </c>
      <c r="B3811" s="182" t="s">
        <v>823</v>
      </c>
      <c r="C3811" s="179" t="s">
        <v>108</v>
      </c>
      <c r="D3811" s="181">
        <v>6928.42</v>
      </c>
      <c r="E3811" s="181">
        <v>334.98</v>
      </c>
      <c r="F3811" s="181">
        <v>7263.4</v>
      </c>
      <c r="G3811" s="172">
        <v>15</v>
      </c>
    </row>
    <row r="3812" spans="1:7" ht="30">
      <c r="A3812" s="183" t="s">
        <v>822</v>
      </c>
      <c r="B3812" s="182" t="s">
        <v>821</v>
      </c>
      <c r="C3812" s="179" t="s">
        <v>108</v>
      </c>
      <c r="D3812" s="181">
        <v>3508.15</v>
      </c>
      <c r="E3812" s="181">
        <v>334.98</v>
      </c>
      <c r="F3812" s="181">
        <v>3843.13</v>
      </c>
      <c r="G3812" s="172">
        <v>15</v>
      </c>
    </row>
    <row r="3813" spans="1:7" ht="30">
      <c r="A3813" s="183" t="s">
        <v>820</v>
      </c>
      <c r="B3813" s="182" t="s">
        <v>819</v>
      </c>
      <c r="C3813" s="179" t="s">
        <v>108</v>
      </c>
      <c r="D3813" s="181">
        <v>3962.85</v>
      </c>
      <c r="E3813" s="181">
        <v>334.98</v>
      </c>
      <c r="F3813" s="181">
        <v>4297.83</v>
      </c>
      <c r="G3813" s="172">
        <v>15</v>
      </c>
    </row>
    <row r="3814" spans="1:7" ht="30">
      <c r="A3814" s="183" t="s">
        <v>818</v>
      </c>
      <c r="B3814" s="182" t="s">
        <v>817</v>
      </c>
      <c r="C3814" s="179" t="s">
        <v>108</v>
      </c>
      <c r="D3814" s="181">
        <v>14741.73</v>
      </c>
      <c r="E3814" s="181">
        <v>785.4</v>
      </c>
      <c r="F3814" s="181">
        <v>15527.13</v>
      </c>
      <c r="G3814" s="172">
        <v>15</v>
      </c>
    </row>
    <row r="3815" spans="1:7">
      <c r="A3815" s="183" t="s">
        <v>816</v>
      </c>
      <c r="B3815" s="182" t="s">
        <v>815</v>
      </c>
      <c r="C3815" s="179"/>
      <c r="D3815" s="181"/>
      <c r="E3815" s="181"/>
      <c r="F3815" s="181"/>
    </row>
    <row r="3816" spans="1:7" ht="30">
      <c r="A3816" s="183" t="s">
        <v>814</v>
      </c>
      <c r="B3816" s="182" t="s">
        <v>813</v>
      </c>
      <c r="C3816" s="179" t="s">
        <v>108</v>
      </c>
      <c r="D3816" s="181">
        <v>153.16999999999999</v>
      </c>
      <c r="E3816" s="181">
        <v>2.8</v>
      </c>
      <c r="F3816" s="181">
        <v>155.97</v>
      </c>
      <c r="G3816" s="172">
        <v>15</v>
      </c>
    </row>
    <row r="3817" spans="1:7">
      <c r="A3817" s="183" t="s">
        <v>812</v>
      </c>
      <c r="B3817" s="182" t="s">
        <v>811</v>
      </c>
      <c r="C3817" s="179" t="s">
        <v>108</v>
      </c>
      <c r="D3817" s="181">
        <v>9.89</v>
      </c>
      <c r="E3817" s="181">
        <v>16.75</v>
      </c>
      <c r="F3817" s="181">
        <v>26.64</v>
      </c>
      <c r="G3817" s="172">
        <v>15</v>
      </c>
    </row>
    <row r="3818" spans="1:7" ht="30">
      <c r="A3818" s="183" t="s">
        <v>810</v>
      </c>
      <c r="B3818" s="182" t="s">
        <v>809</v>
      </c>
      <c r="C3818" s="179" t="s">
        <v>108</v>
      </c>
      <c r="D3818" s="181">
        <v>218.14</v>
      </c>
      <c r="E3818" s="181">
        <v>2.8</v>
      </c>
      <c r="F3818" s="181">
        <v>220.94</v>
      </c>
      <c r="G3818" s="172">
        <v>15</v>
      </c>
    </row>
    <row r="3819" spans="1:7" ht="30">
      <c r="A3819" s="183" t="s">
        <v>808</v>
      </c>
      <c r="B3819" s="182" t="s">
        <v>127</v>
      </c>
      <c r="C3819" s="179" t="s">
        <v>108</v>
      </c>
      <c r="D3819" s="181">
        <v>2570.0100000000002</v>
      </c>
      <c r="E3819" s="181">
        <v>16.96</v>
      </c>
      <c r="F3819" s="181">
        <v>2586.9699999999998</v>
      </c>
      <c r="G3819" s="172">
        <v>15</v>
      </c>
    </row>
    <row r="3820" spans="1:7" ht="30">
      <c r="A3820" s="183" t="s">
        <v>807</v>
      </c>
      <c r="B3820" s="182" t="s">
        <v>806</v>
      </c>
      <c r="C3820" s="179" t="s">
        <v>108</v>
      </c>
      <c r="D3820" s="181">
        <v>2561.5</v>
      </c>
      <c r="E3820" s="181">
        <v>25.43</v>
      </c>
      <c r="F3820" s="181">
        <v>2586.9299999999998</v>
      </c>
      <c r="G3820" s="172">
        <v>15</v>
      </c>
    </row>
    <row r="3821" spans="1:7">
      <c r="A3821" s="183" t="s">
        <v>805</v>
      </c>
      <c r="B3821" s="182" t="s">
        <v>804</v>
      </c>
      <c r="C3821" s="179" t="s">
        <v>108</v>
      </c>
      <c r="D3821" s="181">
        <v>1045.6099999999999</v>
      </c>
      <c r="E3821" s="181">
        <v>19.75</v>
      </c>
      <c r="F3821" s="181">
        <v>1065.3599999999999</v>
      </c>
      <c r="G3821" s="172">
        <v>15</v>
      </c>
    </row>
    <row r="3822" spans="1:7" ht="30">
      <c r="A3822" s="183" t="s">
        <v>803</v>
      </c>
      <c r="B3822" s="182" t="s">
        <v>802</v>
      </c>
      <c r="C3822" s="179" t="s">
        <v>108</v>
      </c>
      <c r="D3822" s="181">
        <v>3027.47</v>
      </c>
      <c r="E3822" s="181">
        <v>25.43</v>
      </c>
      <c r="F3822" s="181">
        <v>3052.9</v>
      </c>
      <c r="G3822" s="172">
        <v>15</v>
      </c>
    </row>
    <row r="3823" spans="1:7">
      <c r="A3823" s="183" t="s">
        <v>801</v>
      </c>
      <c r="B3823" s="182" t="s">
        <v>800</v>
      </c>
      <c r="C3823" s="179" t="s">
        <v>108</v>
      </c>
      <c r="D3823" s="181">
        <v>394.61</v>
      </c>
      <c r="E3823" s="181">
        <v>25.43</v>
      </c>
      <c r="F3823" s="181">
        <v>420.04</v>
      </c>
      <c r="G3823" s="172">
        <v>15</v>
      </c>
    </row>
    <row r="3824" spans="1:7" ht="30">
      <c r="A3824" s="183" t="s">
        <v>799</v>
      </c>
      <c r="B3824" s="182" t="s">
        <v>798</v>
      </c>
      <c r="C3824" s="179" t="s">
        <v>108</v>
      </c>
      <c r="D3824" s="181">
        <v>2514.92</v>
      </c>
      <c r="E3824" s="181">
        <v>25.43</v>
      </c>
      <c r="F3824" s="181">
        <v>2540.35</v>
      </c>
      <c r="G3824" s="172">
        <v>15</v>
      </c>
    </row>
    <row r="3825" spans="1:7" ht="30">
      <c r="A3825" s="183" t="s">
        <v>797</v>
      </c>
      <c r="B3825" s="182" t="s">
        <v>796</v>
      </c>
      <c r="C3825" s="179" t="s">
        <v>108</v>
      </c>
      <c r="D3825" s="181">
        <v>1150.6500000000001</v>
      </c>
      <c r="E3825" s="181">
        <v>16.96</v>
      </c>
      <c r="F3825" s="181">
        <v>1167.6099999999999</v>
      </c>
      <c r="G3825" s="172">
        <v>15</v>
      </c>
    </row>
    <row r="3826" spans="1:7">
      <c r="A3826" s="183" t="s">
        <v>795</v>
      </c>
      <c r="B3826" s="182" t="s">
        <v>794</v>
      </c>
      <c r="C3826" s="179" t="s">
        <v>108</v>
      </c>
      <c r="D3826" s="181">
        <v>2559.9499999999998</v>
      </c>
      <c r="E3826" s="181">
        <v>19.75</v>
      </c>
      <c r="F3826" s="181">
        <v>2579.6999999999998</v>
      </c>
      <c r="G3826" s="172">
        <v>15</v>
      </c>
    </row>
    <row r="3827" spans="1:7">
      <c r="A3827" s="183" t="s">
        <v>793</v>
      </c>
      <c r="B3827" s="182" t="s">
        <v>132</v>
      </c>
      <c r="C3827" s="179" t="s">
        <v>108</v>
      </c>
      <c r="D3827" s="181">
        <v>118.05</v>
      </c>
      <c r="E3827" s="181">
        <v>8.3800000000000008</v>
      </c>
      <c r="F3827" s="181">
        <v>126.43</v>
      </c>
      <c r="G3827" s="172">
        <v>15</v>
      </c>
    </row>
    <row r="3828" spans="1:7">
      <c r="A3828" s="183" t="s">
        <v>792</v>
      </c>
      <c r="B3828" s="182" t="s">
        <v>791</v>
      </c>
      <c r="C3828" s="179" t="s">
        <v>108</v>
      </c>
      <c r="D3828" s="181">
        <v>271.25</v>
      </c>
      <c r="E3828" s="181">
        <v>84.1</v>
      </c>
      <c r="F3828" s="181">
        <v>355.35</v>
      </c>
      <c r="G3828" s="172">
        <v>15</v>
      </c>
    </row>
    <row r="3829" spans="1:7">
      <c r="A3829" s="183" t="s">
        <v>790</v>
      </c>
      <c r="B3829" s="182" t="s">
        <v>789</v>
      </c>
      <c r="C3829" s="179" t="s">
        <v>108</v>
      </c>
      <c r="D3829" s="181">
        <v>1777.83</v>
      </c>
      <c r="E3829" s="181">
        <v>57.57</v>
      </c>
      <c r="F3829" s="181">
        <v>1835.4</v>
      </c>
      <c r="G3829" s="172">
        <v>15</v>
      </c>
    </row>
    <row r="3830" spans="1:7">
      <c r="A3830" s="183" t="s">
        <v>788</v>
      </c>
      <c r="B3830" s="182" t="s">
        <v>787</v>
      </c>
      <c r="C3830" s="179" t="s">
        <v>108</v>
      </c>
      <c r="D3830" s="181">
        <v>333.36</v>
      </c>
      <c r="E3830" s="181">
        <v>41.87</v>
      </c>
      <c r="F3830" s="181">
        <v>375.23</v>
      </c>
      <c r="G3830" s="172">
        <v>15</v>
      </c>
    </row>
    <row r="3831" spans="1:7">
      <c r="A3831" s="183" t="s">
        <v>786</v>
      </c>
      <c r="B3831" s="182" t="s">
        <v>785</v>
      </c>
      <c r="C3831" s="179" t="s">
        <v>108</v>
      </c>
      <c r="D3831" s="181">
        <v>367.59</v>
      </c>
      <c r="E3831" s="181">
        <v>84.1</v>
      </c>
      <c r="F3831" s="181">
        <v>451.69</v>
      </c>
      <c r="G3831" s="172">
        <v>15</v>
      </c>
    </row>
    <row r="3832" spans="1:7" ht="30">
      <c r="A3832" s="183" t="s">
        <v>784</v>
      </c>
      <c r="B3832" s="182" t="s">
        <v>783</v>
      </c>
      <c r="C3832" s="179" t="s">
        <v>108</v>
      </c>
      <c r="D3832" s="181">
        <v>73.56</v>
      </c>
      <c r="E3832" s="181">
        <v>91.96</v>
      </c>
      <c r="F3832" s="181">
        <v>165.52</v>
      </c>
      <c r="G3832" s="172">
        <v>15</v>
      </c>
    </row>
    <row r="3833" spans="1:7">
      <c r="A3833" s="183" t="s">
        <v>782</v>
      </c>
      <c r="B3833" s="182" t="s">
        <v>138</v>
      </c>
      <c r="C3833" s="179" t="s">
        <v>108</v>
      </c>
      <c r="D3833" s="181">
        <v>1600.18</v>
      </c>
      <c r="E3833" s="181">
        <v>84.1</v>
      </c>
      <c r="F3833" s="181">
        <v>1684.28</v>
      </c>
      <c r="G3833" s="172">
        <v>15</v>
      </c>
    </row>
    <row r="3834" spans="1:7" ht="30">
      <c r="A3834" s="183" t="s">
        <v>781</v>
      </c>
      <c r="B3834" s="182" t="s">
        <v>780</v>
      </c>
      <c r="C3834" s="179" t="s">
        <v>108</v>
      </c>
      <c r="D3834" s="181">
        <v>1018.56</v>
      </c>
      <c r="E3834" s="181">
        <v>84.1</v>
      </c>
      <c r="F3834" s="181">
        <v>1102.6600000000001</v>
      </c>
      <c r="G3834" s="172">
        <v>15</v>
      </c>
    </row>
    <row r="3835" spans="1:7" ht="30">
      <c r="A3835" s="183" t="s">
        <v>779</v>
      </c>
      <c r="B3835" s="182" t="s">
        <v>778</v>
      </c>
      <c r="C3835" s="179" t="s">
        <v>108</v>
      </c>
      <c r="D3835" s="181">
        <v>1862.77</v>
      </c>
      <c r="E3835" s="181">
        <v>84.1</v>
      </c>
      <c r="F3835" s="181">
        <v>1946.87</v>
      </c>
      <c r="G3835" s="172">
        <v>15</v>
      </c>
    </row>
    <row r="3836" spans="1:7">
      <c r="A3836" s="183" t="s">
        <v>777</v>
      </c>
      <c r="B3836" s="182" t="s">
        <v>776</v>
      </c>
      <c r="C3836" s="179" t="s">
        <v>108</v>
      </c>
      <c r="D3836" s="181">
        <v>4824.84</v>
      </c>
      <c r="E3836" s="181">
        <v>381.98</v>
      </c>
      <c r="F3836" s="181">
        <v>5206.82</v>
      </c>
      <c r="G3836" s="172">
        <v>15</v>
      </c>
    </row>
    <row r="3837" spans="1:7">
      <c r="A3837" s="183" t="s">
        <v>775</v>
      </c>
      <c r="B3837" s="182" t="s">
        <v>774</v>
      </c>
      <c r="C3837" s="179" t="s">
        <v>108</v>
      </c>
      <c r="D3837" s="181">
        <v>3075.51</v>
      </c>
      <c r="E3837" s="181">
        <v>224.11</v>
      </c>
      <c r="F3837" s="181">
        <v>3299.62</v>
      </c>
      <c r="G3837" s="172">
        <v>15</v>
      </c>
    </row>
    <row r="3838" spans="1:7">
      <c r="A3838" s="183" t="s">
        <v>773</v>
      </c>
      <c r="B3838" s="182" t="s">
        <v>137</v>
      </c>
      <c r="C3838" s="179" t="s">
        <v>108</v>
      </c>
      <c r="D3838" s="181">
        <v>3175.96</v>
      </c>
      <c r="E3838" s="181">
        <v>224.11</v>
      </c>
      <c r="F3838" s="181">
        <v>3400.07</v>
      </c>
      <c r="G3838" s="172">
        <v>15</v>
      </c>
    </row>
    <row r="3839" spans="1:7">
      <c r="A3839" s="183" t="s">
        <v>772</v>
      </c>
      <c r="B3839" s="182" t="s">
        <v>771</v>
      </c>
      <c r="C3839" s="179" t="s">
        <v>108</v>
      </c>
      <c r="D3839" s="181">
        <v>948.83</v>
      </c>
      <c r="E3839" s="181">
        <v>257.08</v>
      </c>
      <c r="F3839" s="181">
        <v>1205.9100000000001</v>
      </c>
      <c r="G3839" s="172">
        <v>15</v>
      </c>
    </row>
    <row r="3840" spans="1:7">
      <c r="A3840" s="183" t="s">
        <v>770</v>
      </c>
      <c r="B3840" s="182" t="s">
        <v>769</v>
      </c>
      <c r="C3840" s="179"/>
      <c r="D3840" s="181"/>
      <c r="E3840" s="181"/>
      <c r="F3840" s="181"/>
    </row>
    <row r="3841" spans="1:7">
      <c r="A3841" s="183" t="s">
        <v>768</v>
      </c>
      <c r="B3841" s="182" t="s">
        <v>767</v>
      </c>
      <c r="C3841" s="179" t="s">
        <v>117</v>
      </c>
      <c r="D3841" s="181">
        <v>1016.38</v>
      </c>
      <c r="E3841" s="181">
        <v>14.67</v>
      </c>
      <c r="F3841" s="181">
        <v>1031.05</v>
      </c>
      <c r="G3841" s="172">
        <v>15</v>
      </c>
    </row>
    <row r="3842" spans="1:7">
      <c r="A3842" s="183" t="s">
        <v>766</v>
      </c>
      <c r="B3842" s="182" t="s">
        <v>765</v>
      </c>
      <c r="C3842" s="179" t="s">
        <v>117</v>
      </c>
      <c r="D3842" s="181">
        <v>1213.92</v>
      </c>
      <c r="E3842" s="181">
        <v>14.67</v>
      </c>
      <c r="F3842" s="181">
        <v>1228.5899999999999</v>
      </c>
      <c r="G3842" s="172">
        <v>15</v>
      </c>
    </row>
    <row r="3843" spans="1:7" ht="30">
      <c r="A3843" s="183" t="s">
        <v>764</v>
      </c>
      <c r="B3843" s="182" t="s">
        <v>763</v>
      </c>
      <c r="C3843" s="179" t="s">
        <v>117</v>
      </c>
      <c r="D3843" s="181">
        <v>1427.2</v>
      </c>
      <c r="E3843" s="181">
        <v>592.98</v>
      </c>
      <c r="F3843" s="181">
        <v>2020.18</v>
      </c>
      <c r="G3843" s="172">
        <v>15</v>
      </c>
    </row>
    <row r="3844" spans="1:7" ht="30">
      <c r="A3844" s="183" t="s">
        <v>762</v>
      </c>
      <c r="B3844" s="182" t="s">
        <v>761</v>
      </c>
      <c r="C3844" s="179" t="s">
        <v>117</v>
      </c>
      <c r="D3844" s="181">
        <v>1673.07</v>
      </c>
      <c r="E3844" s="181">
        <v>632.25</v>
      </c>
      <c r="F3844" s="181">
        <v>2305.3200000000002</v>
      </c>
      <c r="G3844" s="172">
        <v>15</v>
      </c>
    </row>
    <row r="3845" spans="1:7" ht="30">
      <c r="A3845" s="183" t="s">
        <v>760</v>
      </c>
      <c r="B3845" s="182" t="s">
        <v>759</v>
      </c>
      <c r="C3845" s="179" t="s">
        <v>117</v>
      </c>
      <c r="D3845" s="181">
        <v>1950.34</v>
      </c>
      <c r="E3845" s="181">
        <v>710.79</v>
      </c>
      <c r="F3845" s="181">
        <v>2661.13</v>
      </c>
      <c r="G3845" s="172">
        <v>15</v>
      </c>
    </row>
    <row r="3846" spans="1:7" ht="30">
      <c r="A3846" s="183" t="s">
        <v>758</v>
      </c>
      <c r="B3846" s="182" t="s">
        <v>757</v>
      </c>
      <c r="C3846" s="179" t="s">
        <v>117</v>
      </c>
      <c r="D3846" s="181">
        <v>2816.03</v>
      </c>
      <c r="E3846" s="181">
        <v>750.06</v>
      </c>
      <c r="F3846" s="181">
        <v>3566.09</v>
      </c>
      <c r="G3846" s="172">
        <v>15</v>
      </c>
    </row>
    <row r="3847" spans="1:7">
      <c r="A3847" s="183" t="s">
        <v>756</v>
      </c>
      <c r="B3847" s="182" t="s">
        <v>755</v>
      </c>
      <c r="C3847" s="179" t="s">
        <v>106</v>
      </c>
      <c r="D3847" s="181">
        <v>19.98</v>
      </c>
      <c r="E3847" s="181">
        <v>32.32</v>
      </c>
      <c r="F3847" s="181">
        <v>52.3</v>
      </c>
      <c r="G3847" s="172">
        <v>15</v>
      </c>
    </row>
    <row r="3848" spans="1:7">
      <c r="A3848" s="183" t="s">
        <v>754</v>
      </c>
      <c r="B3848" s="182" t="s">
        <v>753</v>
      </c>
      <c r="C3848" s="179" t="s">
        <v>108</v>
      </c>
      <c r="D3848" s="181">
        <v>188.69</v>
      </c>
      <c r="E3848" s="181">
        <v>18.03</v>
      </c>
      <c r="F3848" s="181">
        <v>206.72</v>
      </c>
      <c r="G3848" s="172">
        <v>15</v>
      </c>
    </row>
    <row r="3849" spans="1:7" ht="30">
      <c r="A3849" s="183" t="s">
        <v>752</v>
      </c>
      <c r="B3849" s="182" t="s">
        <v>751</v>
      </c>
      <c r="C3849" s="179"/>
      <c r="D3849" s="181"/>
      <c r="E3849" s="181"/>
      <c r="F3849" s="181"/>
    </row>
    <row r="3850" spans="1:7">
      <c r="A3850" s="183" t="s">
        <v>750</v>
      </c>
      <c r="B3850" s="182" t="s">
        <v>749</v>
      </c>
      <c r="C3850" s="179"/>
      <c r="D3850" s="181"/>
      <c r="E3850" s="181"/>
      <c r="F3850" s="181"/>
    </row>
    <row r="3851" spans="1:7" ht="30">
      <c r="A3851" s="183" t="s">
        <v>748</v>
      </c>
      <c r="B3851" s="182" t="s">
        <v>747</v>
      </c>
      <c r="C3851" s="179" t="s">
        <v>108</v>
      </c>
      <c r="D3851" s="181">
        <v>5923.57</v>
      </c>
      <c r="E3851" s="181">
        <v>27.92</v>
      </c>
      <c r="F3851" s="181">
        <v>5951.49</v>
      </c>
      <c r="G3851" s="172">
        <v>15</v>
      </c>
    </row>
    <row r="3852" spans="1:7">
      <c r="A3852" s="183" t="s">
        <v>746</v>
      </c>
      <c r="B3852" s="182" t="s">
        <v>745</v>
      </c>
      <c r="C3852" s="179" t="s">
        <v>118</v>
      </c>
      <c r="D3852" s="181">
        <v>2559.5500000000002</v>
      </c>
      <c r="E3852" s="181"/>
      <c r="F3852" s="181">
        <v>2559.5500000000002</v>
      </c>
      <c r="G3852" s="172">
        <v>15</v>
      </c>
    </row>
    <row r="3853" spans="1:7" ht="30">
      <c r="A3853" s="183" t="s">
        <v>744</v>
      </c>
      <c r="B3853" s="182" t="s">
        <v>743</v>
      </c>
      <c r="C3853" s="179" t="s">
        <v>118</v>
      </c>
      <c r="D3853" s="181">
        <v>2742.78</v>
      </c>
      <c r="E3853" s="181"/>
      <c r="F3853" s="181">
        <v>2742.78</v>
      </c>
      <c r="G3853" s="172">
        <v>15</v>
      </c>
    </row>
    <row r="3854" spans="1:7">
      <c r="A3854" s="183" t="s">
        <v>742</v>
      </c>
      <c r="B3854" s="182" t="s">
        <v>741</v>
      </c>
      <c r="C3854" s="179"/>
      <c r="D3854" s="181"/>
      <c r="E3854" s="181"/>
      <c r="F3854" s="181"/>
    </row>
    <row r="3855" spans="1:7" ht="30">
      <c r="A3855" s="183" t="s">
        <v>740</v>
      </c>
      <c r="B3855" s="182" t="s">
        <v>189</v>
      </c>
      <c r="C3855" s="179" t="s">
        <v>112</v>
      </c>
      <c r="D3855" s="181">
        <v>10615.42</v>
      </c>
      <c r="E3855" s="181"/>
      <c r="F3855" s="181">
        <v>10615.42</v>
      </c>
      <c r="G3855" s="172">
        <v>15</v>
      </c>
    </row>
    <row r="3856" spans="1:7" ht="30">
      <c r="A3856" s="183" t="s">
        <v>739</v>
      </c>
      <c r="B3856" s="182" t="s">
        <v>188</v>
      </c>
      <c r="C3856" s="179" t="s">
        <v>112</v>
      </c>
      <c r="D3856" s="181">
        <v>8859.23</v>
      </c>
      <c r="E3856" s="181"/>
      <c r="F3856" s="181">
        <v>8859.23</v>
      </c>
      <c r="G3856" s="172">
        <v>15</v>
      </c>
    </row>
    <row r="3857" spans="1:7" ht="30">
      <c r="A3857" s="183" t="s">
        <v>738</v>
      </c>
      <c r="B3857" s="182" t="s">
        <v>187</v>
      </c>
      <c r="C3857" s="179" t="s">
        <v>112</v>
      </c>
      <c r="D3857" s="181">
        <v>4549.53</v>
      </c>
      <c r="E3857" s="181"/>
      <c r="F3857" s="181">
        <v>4549.53</v>
      </c>
      <c r="G3857" s="172">
        <v>15</v>
      </c>
    </row>
    <row r="3858" spans="1:7">
      <c r="A3858" s="183" t="s">
        <v>737</v>
      </c>
      <c r="B3858" s="182" t="s">
        <v>736</v>
      </c>
      <c r="C3858" s="179"/>
      <c r="D3858" s="181"/>
      <c r="E3858" s="181"/>
      <c r="F3858" s="181"/>
    </row>
    <row r="3859" spans="1:7">
      <c r="A3859" s="183" t="s">
        <v>735</v>
      </c>
      <c r="B3859" s="182" t="s">
        <v>734</v>
      </c>
      <c r="C3859" s="179"/>
      <c r="D3859" s="181"/>
      <c r="E3859" s="181"/>
      <c r="F3859" s="181"/>
    </row>
    <row r="3860" spans="1:7">
      <c r="A3860" s="183" t="s">
        <v>733</v>
      </c>
      <c r="B3860" s="182" t="s">
        <v>129</v>
      </c>
      <c r="C3860" s="179" t="s">
        <v>112</v>
      </c>
      <c r="D3860" s="181">
        <v>2143.16</v>
      </c>
      <c r="E3860" s="181"/>
      <c r="F3860" s="181">
        <v>2143.16</v>
      </c>
      <c r="G3860" s="172">
        <v>15</v>
      </c>
    </row>
    <row r="3861" spans="1:7">
      <c r="A3861" s="183" t="s">
        <v>732</v>
      </c>
      <c r="B3861" s="182" t="s">
        <v>731</v>
      </c>
      <c r="C3861" s="179"/>
      <c r="D3861" s="181"/>
      <c r="E3861" s="181"/>
      <c r="F3861" s="181"/>
    </row>
    <row r="3862" spans="1:7">
      <c r="A3862" s="183" t="s">
        <v>730</v>
      </c>
      <c r="B3862" s="182" t="s">
        <v>128</v>
      </c>
      <c r="C3862" s="179" t="s">
        <v>112</v>
      </c>
      <c r="D3862" s="181">
        <v>2583.02</v>
      </c>
      <c r="E3862" s="181"/>
      <c r="F3862" s="181">
        <v>2583.02</v>
      </c>
      <c r="G3862" s="172">
        <v>15</v>
      </c>
    </row>
    <row r="3863" spans="1:7" ht="30">
      <c r="A3863" s="183" t="s">
        <v>729</v>
      </c>
      <c r="B3863" s="182" t="s">
        <v>728</v>
      </c>
      <c r="C3863" s="179"/>
      <c r="D3863" s="181"/>
      <c r="E3863" s="181"/>
      <c r="F3863" s="181"/>
    </row>
    <row r="3864" spans="1:7">
      <c r="A3864" s="183" t="s">
        <v>727</v>
      </c>
      <c r="B3864" s="182" t="s">
        <v>726</v>
      </c>
      <c r="C3864" s="179"/>
      <c r="D3864" s="181"/>
      <c r="E3864" s="181"/>
      <c r="F3864" s="181"/>
    </row>
    <row r="3865" spans="1:7" ht="30">
      <c r="A3865" s="183" t="s">
        <v>725</v>
      </c>
      <c r="B3865" s="182" t="s">
        <v>724</v>
      </c>
      <c r="C3865" s="179" t="s">
        <v>108</v>
      </c>
      <c r="D3865" s="181">
        <v>829.96</v>
      </c>
      <c r="E3865" s="181">
        <v>16.75</v>
      </c>
      <c r="F3865" s="181">
        <v>846.71</v>
      </c>
      <c r="G3865" s="172">
        <v>15</v>
      </c>
    </row>
    <row r="3866" spans="1:7">
      <c r="A3866" s="183" t="s">
        <v>723</v>
      </c>
      <c r="B3866" s="182" t="s">
        <v>722</v>
      </c>
      <c r="C3866" s="179" t="s">
        <v>108</v>
      </c>
      <c r="D3866" s="181">
        <v>15021.26</v>
      </c>
      <c r="E3866" s="181"/>
      <c r="F3866" s="181">
        <v>15021.26</v>
      </c>
      <c r="G3866" s="172">
        <v>15</v>
      </c>
    </row>
    <row r="3867" spans="1:7">
      <c r="A3867" s="183" t="s">
        <v>721</v>
      </c>
      <c r="B3867" s="182" t="s">
        <v>720</v>
      </c>
      <c r="C3867" s="179" t="s">
        <v>117</v>
      </c>
      <c r="D3867" s="181">
        <v>200.57</v>
      </c>
      <c r="E3867" s="181">
        <v>55.83</v>
      </c>
      <c r="F3867" s="181">
        <v>256.39999999999998</v>
      </c>
      <c r="G3867" s="172">
        <v>15</v>
      </c>
    </row>
    <row r="3868" spans="1:7" ht="30">
      <c r="A3868" s="183" t="s">
        <v>719</v>
      </c>
      <c r="B3868" s="182" t="s">
        <v>718</v>
      </c>
      <c r="C3868" s="179" t="s">
        <v>117</v>
      </c>
      <c r="D3868" s="181">
        <v>2093.08</v>
      </c>
      <c r="E3868" s="181"/>
      <c r="F3868" s="181">
        <v>2093.08</v>
      </c>
      <c r="G3868" s="172">
        <v>15</v>
      </c>
    </row>
    <row r="3869" spans="1:7" ht="30">
      <c r="A3869" s="183" t="s">
        <v>717</v>
      </c>
      <c r="B3869" s="182" t="s">
        <v>716</v>
      </c>
      <c r="C3869" s="179" t="s">
        <v>117</v>
      </c>
      <c r="D3869" s="181">
        <v>6202.25</v>
      </c>
      <c r="E3869" s="181"/>
      <c r="F3869" s="181">
        <v>6202.25</v>
      </c>
      <c r="G3869" s="172">
        <v>15</v>
      </c>
    </row>
    <row r="3870" spans="1:7">
      <c r="A3870" s="183" t="s">
        <v>715</v>
      </c>
      <c r="B3870" s="182" t="s">
        <v>714</v>
      </c>
      <c r="C3870" s="179" t="s">
        <v>117</v>
      </c>
      <c r="D3870" s="181">
        <v>1604.19</v>
      </c>
      <c r="E3870" s="181">
        <v>139.58000000000001</v>
      </c>
      <c r="F3870" s="181">
        <v>1743.77</v>
      </c>
      <c r="G3870" s="172">
        <v>15</v>
      </c>
    </row>
    <row r="3871" spans="1:7">
      <c r="A3871" s="183" t="s">
        <v>713</v>
      </c>
      <c r="B3871" s="182" t="s">
        <v>712</v>
      </c>
      <c r="C3871" s="179" t="s">
        <v>108</v>
      </c>
      <c r="D3871" s="181">
        <v>2625.08</v>
      </c>
      <c r="E3871" s="181">
        <v>16.75</v>
      </c>
      <c r="F3871" s="181">
        <v>2641.83</v>
      </c>
      <c r="G3871" s="172">
        <v>15</v>
      </c>
    </row>
    <row r="3872" spans="1:7" ht="30">
      <c r="A3872" s="183" t="s">
        <v>711</v>
      </c>
      <c r="B3872" s="182" t="s">
        <v>710</v>
      </c>
      <c r="C3872" s="179" t="s">
        <v>117</v>
      </c>
      <c r="D3872" s="181">
        <v>2250.62</v>
      </c>
      <c r="E3872" s="181">
        <v>760.28</v>
      </c>
      <c r="F3872" s="181">
        <v>3010.9</v>
      </c>
      <c r="G3872" s="172">
        <v>15</v>
      </c>
    </row>
    <row r="3873" spans="1:7">
      <c r="A3873" s="183" t="s">
        <v>709</v>
      </c>
      <c r="B3873" s="182" t="s">
        <v>708</v>
      </c>
      <c r="C3873" s="179"/>
      <c r="D3873" s="181"/>
      <c r="E3873" s="181"/>
      <c r="F3873" s="181"/>
    </row>
    <row r="3874" spans="1:7" ht="45">
      <c r="A3874" s="183" t="s">
        <v>707</v>
      </c>
      <c r="B3874" s="182" t="s">
        <v>706</v>
      </c>
      <c r="C3874" s="179" t="s">
        <v>108</v>
      </c>
      <c r="D3874" s="181">
        <v>3875.15</v>
      </c>
      <c r="E3874" s="181">
        <v>1234.24</v>
      </c>
      <c r="F3874" s="181">
        <v>5109.3900000000003</v>
      </c>
      <c r="G3874" s="172">
        <v>15</v>
      </c>
    </row>
    <row r="3875" spans="1:7">
      <c r="A3875" s="183" t="s">
        <v>705</v>
      </c>
      <c r="B3875" s="182" t="s">
        <v>704</v>
      </c>
      <c r="C3875" s="179" t="s">
        <v>108</v>
      </c>
      <c r="D3875" s="181">
        <v>924.35</v>
      </c>
      <c r="E3875" s="181">
        <v>385.7</v>
      </c>
      <c r="F3875" s="181">
        <v>1310.05</v>
      </c>
      <c r="G3875" s="172">
        <v>15</v>
      </c>
    </row>
    <row r="3876" spans="1:7">
      <c r="A3876" s="183" t="s">
        <v>703</v>
      </c>
      <c r="B3876" s="182" t="s">
        <v>702</v>
      </c>
      <c r="C3876" s="179" t="s">
        <v>108</v>
      </c>
      <c r="D3876" s="181">
        <v>1453.87</v>
      </c>
      <c r="E3876" s="181">
        <v>385.7</v>
      </c>
      <c r="F3876" s="181">
        <v>1839.57</v>
      </c>
      <c r="G3876" s="172">
        <v>15</v>
      </c>
    </row>
    <row r="3877" spans="1:7">
      <c r="A3877" s="183" t="s">
        <v>701</v>
      </c>
      <c r="B3877" s="182" t="s">
        <v>700</v>
      </c>
      <c r="C3877" s="179" t="s">
        <v>108</v>
      </c>
      <c r="D3877" s="181">
        <v>1803.39</v>
      </c>
      <c r="E3877" s="181">
        <v>385.7</v>
      </c>
      <c r="F3877" s="181">
        <v>2189.09</v>
      </c>
      <c r="G3877" s="172">
        <v>15</v>
      </c>
    </row>
    <row r="3878" spans="1:7">
      <c r="A3878" s="183" t="s">
        <v>699</v>
      </c>
      <c r="B3878" s="182" t="s">
        <v>698</v>
      </c>
      <c r="C3878" s="179" t="s">
        <v>108</v>
      </c>
      <c r="D3878" s="181">
        <v>2918.33</v>
      </c>
      <c r="E3878" s="181">
        <v>771.4</v>
      </c>
      <c r="F3878" s="181">
        <v>3689.73</v>
      </c>
      <c r="G3878" s="172">
        <v>15</v>
      </c>
    </row>
    <row r="3879" spans="1:7">
      <c r="A3879" s="183" t="s">
        <v>697</v>
      </c>
      <c r="B3879" s="182" t="s">
        <v>696</v>
      </c>
      <c r="C3879" s="179" t="s">
        <v>108</v>
      </c>
      <c r="D3879" s="181">
        <v>650.54999999999995</v>
      </c>
      <c r="E3879" s="181">
        <v>12.3</v>
      </c>
      <c r="F3879" s="181">
        <v>662.85</v>
      </c>
      <c r="G3879" s="172">
        <v>15</v>
      </c>
    </row>
    <row r="3880" spans="1:7" ht="30">
      <c r="A3880" s="183" t="s">
        <v>695</v>
      </c>
      <c r="B3880" s="182" t="s">
        <v>694</v>
      </c>
      <c r="C3880" s="179" t="s">
        <v>108</v>
      </c>
      <c r="D3880" s="181">
        <v>1072.5899999999999</v>
      </c>
      <c r="E3880" s="181">
        <v>223.32</v>
      </c>
      <c r="F3880" s="181">
        <v>1295.9100000000001</v>
      </c>
      <c r="G3880" s="172">
        <v>15</v>
      </c>
    </row>
    <row r="3881" spans="1:7">
      <c r="A3881" s="183" t="s">
        <v>693</v>
      </c>
      <c r="B3881" s="182" t="s">
        <v>692</v>
      </c>
      <c r="C3881" s="179" t="s">
        <v>108</v>
      </c>
      <c r="D3881" s="181">
        <v>221.87</v>
      </c>
      <c r="E3881" s="181">
        <v>55.83</v>
      </c>
      <c r="F3881" s="181">
        <v>277.7</v>
      </c>
      <c r="G3881" s="172">
        <v>15</v>
      </c>
    </row>
    <row r="3882" spans="1:7">
      <c r="A3882" s="183" t="s">
        <v>691</v>
      </c>
      <c r="B3882" s="182" t="s">
        <v>690</v>
      </c>
      <c r="C3882" s="179" t="s">
        <v>108</v>
      </c>
      <c r="D3882" s="181">
        <v>462.76</v>
      </c>
      <c r="E3882" s="181">
        <v>16.75</v>
      </c>
      <c r="F3882" s="181">
        <v>479.51</v>
      </c>
      <c r="G3882" s="172">
        <v>15</v>
      </c>
    </row>
    <row r="3883" spans="1:7" ht="30">
      <c r="A3883" s="183" t="s">
        <v>689</v>
      </c>
      <c r="B3883" s="182" t="s">
        <v>688</v>
      </c>
      <c r="C3883" s="179" t="s">
        <v>108</v>
      </c>
      <c r="D3883" s="181">
        <v>1133.6400000000001</v>
      </c>
      <c r="E3883" s="181">
        <v>226.54</v>
      </c>
      <c r="F3883" s="181">
        <v>1360.18</v>
      </c>
      <c r="G3883" s="172">
        <v>15</v>
      </c>
    </row>
    <row r="3884" spans="1:7" ht="30">
      <c r="A3884" s="183" t="s">
        <v>687</v>
      </c>
      <c r="B3884" s="182" t="s">
        <v>686</v>
      </c>
      <c r="C3884" s="179" t="s">
        <v>108</v>
      </c>
      <c r="D3884" s="181">
        <v>4283.3599999999997</v>
      </c>
      <c r="E3884" s="181">
        <v>226.54</v>
      </c>
      <c r="F3884" s="181">
        <v>4509.8999999999996</v>
      </c>
      <c r="G3884" s="172">
        <v>15</v>
      </c>
    </row>
    <row r="3885" spans="1:7" ht="30">
      <c r="A3885" s="183" t="s">
        <v>685</v>
      </c>
      <c r="B3885" s="182" t="s">
        <v>684</v>
      </c>
      <c r="C3885" s="179" t="s">
        <v>108</v>
      </c>
      <c r="D3885" s="181">
        <v>12252.02</v>
      </c>
      <c r="E3885" s="181">
        <v>226.54</v>
      </c>
      <c r="F3885" s="181">
        <v>12478.56</v>
      </c>
      <c r="G3885" s="172">
        <v>15</v>
      </c>
    </row>
    <row r="3886" spans="1:7">
      <c r="A3886" s="183" t="s">
        <v>683</v>
      </c>
      <c r="B3886" s="182" t="s">
        <v>139</v>
      </c>
      <c r="C3886" s="179" t="s">
        <v>108</v>
      </c>
      <c r="D3886" s="181">
        <v>1186.1600000000001</v>
      </c>
      <c r="E3886" s="181">
        <v>4.0999999999999996</v>
      </c>
      <c r="F3886" s="181">
        <v>1190.26</v>
      </c>
      <c r="G3886" s="172">
        <v>15</v>
      </c>
    </row>
    <row r="3887" spans="1:7" ht="30">
      <c r="A3887" s="183" t="s">
        <v>682</v>
      </c>
      <c r="B3887" s="182" t="s">
        <v>681</v>
      </c>
      <c r="C3887" s="179" t="s">
        <v>117</v>
      </c>
      <c r="D3887" s="181">
        <v>12542.29</v>
      </c>
      <c r="E3887" s="181">
        <v>292.94</v>
      </c>
      <c r="F3887" s="181">
        <v>12835.23</v>
      </c>
      <c r="G3887" s="172">
        <v>15</v>
      </c>
    </row>
    <row r="3888" spans="1:7" ht="30">
      <c r="A3888" s="183" t="s">
        <v>680</v>
      </c>
      <c r="B3888" s="182" t="s">
        <v>679</v>
      </c>
      <c r="C3888" s="179" t="s">
        <v>117</v>
      </c>
      <c r="D3888" s="181">
        <v>18959.32</v>
      </c>
      <c r="E3888" s="181">
        <v>292.94</v>
      </c>
      <c r="F3888" s="181">
        <v>19252.259999999998</v>
      </c>
      <c r="G3888" s="172">
        <v>15</v>
      </c>
    </row>
    <row r="3889" spans="1:7" ht="45">
      <c r="A3889" s="183" t="s">
        <v>678</v>
      </c>
      <c r="B3889" s="182" t="s">
        <v>677</v>
      </c>
      <c r="C3889" s="179" t="s">
        <v>108</v>
      </c>
      <c r="D3889" s="181">
        <v>1621.08</v>
      </c>
      <c r="E3889" s="181">
        <v>195.29</v>
      </c>
      <c r="F3889" s="181">
        <v>1816.37</v>
      </c>
      <c r="G3889" s="172">
        <v>15</v>
      </c>
    </row>
    <row r="3890" spans="1:7" ht="45">
      <c r="A3890" s="183" t="s">
        <v>676</v>
      </c>
      <c r="B3890" s="182" t="s">
        <v>675</v>
      </c>
      <c r="C3890" s="179" t="s">
        <v>108</v>
      </c>
      <c r="D3890" s="181">
        <v>2558.0500000000002</v>
      </c>
      <c r="E3890" s="181">
        <v>292.94</v>
      </c>
      <c r="F3890" s="181">
        <v>2850.99</v>
      </c>
      <c r="G3890" s="172">
        <v>15</v>
      </c>
    </row>
    <row r="3891" spans="1:7" ht="45">
      <c r="A3891" s="183" t="s">
        <v>674</v>
      </c>
      <c r="B3891" s="182" t="s">
        <v>673</v>
      </c>
      <c r="C3891" s="179" t="s">
        <v>108</v>
      </c>
      <c r="D3891" s="181">
        <v>5792.97</v>
      </c>
      <c r="E3891" s="181">
        <v>385.7</v>
      </c>
      <c r="F3891" s="181">
        <v>6178.67</v>
      </c>
      <c r="G3891" s="172">
        <v>15</v>
      </c>
    </row>
    <row r="3892" spans="1:7">
      <c r="A3892" s="183" t="s">
        <v>672</v>
      </c>
      <c r="B3892" s="182" t="s">
        <v>671</v>
      </c>
      <c r="C3892" s="179"/>
      <c r="D3892" s="181"/>
      <c r="E3892" s="181"/>
      <c r="F3892" s="181"/>
    </row>
    <row r="3893" spans="1:7">
      <c r="A3893" s="183" t="s">
        <v>670</v>
      </c>
      <c r="B3893" s="182" t="s">
        <v>144</v>
      </c>
      <c r="C3893" s="179" t="s">
        <v>108</v>
      </c>
      <c r="D3893" s="181">
        <v>24.16</v>
      </c>
      <c r="E3893" s="181">
        <v>15.43</v>
      </c>
      <c r="F3893" s="181">
        <v>39.590000000000003</v>
      </c>
      <c r="G3893" s="172">
        <v>15</v>
      </c>
    </row>
    <row r="3894" spans="1:7">
      <c r="A3894" s="183" t="s">
        <v>669</v>
      </c>
      <c r="B3894" s="182" t="s">
        <v>141</v>
      </c>
      <c r="C3894" s="179" t="s">
        <v>108</v>
      </c>
      <c r="D3894" s="181">
        <v>40.36</v>
      </c>
      <c r="E3894" s="181">
        <v>15.43</v>
      </c>
      <c r="F3894" s="181">
        <v>55.79</v>
      </c>
      <c r="G3894" s="172">
        <v>15</v>
      </c>
    </row>
    <row r="3895" spans="1:7">
      <c r="A3895" s="183" t="s">
        <v>668</v>
      </c>
      <c r="B3895" s="182" t="s">
        <v>667</v>
      </c>
      <c r="C3895" s="179" t="s">
        <v>108</v>
      </c>
      <c r="D3895" s="181"/>
      <c r="E3895" s="181">
        <v>226.54</v>
      </c>
      <c r="F3895" s="181">
        <v>226.54</v>
      </c>
      <c r="G3895" s="172">
        <v>15</v>
      </c>
    </row>
    <row r="3896" spans="1:7">
      <c r="A3896" s="183" t="s">
        <v>666</v>
      </c>
      <c r="B3896" s="182" t="s">
        <v>665</v>
      </c>
      <c r="C3896" s="179" t="s">
        <v>108</v>
      </c>
      <c r="D3896" s="181"/>
      <c r="E3896" s="181">
        <v>226.54</v>
      </c>
      <c r="F3896" s="181">
        <v>226.54</v>
      </c>
      <c r="G3896" s="172">
        <v>15</v>
      </c>
    </row>
    <row r="3897" spans="1:7" ht="30">
      <c r="A3897" s="183" t="s">
        <v>664</v>
      </c>
      <c r="B3897" s="182" t="s">
        <v>663</v>
      </c>
      <c r="C3897" s="179" t="s">
        <v>108</v>
      </c>
      <c r="D3897" s="181">
        <v>15039.2</v>
      </c>
      <c r="E3897" s="181">
        <v>20.51</v>
      </c>
      <c r="F3897" s="181">
        <v>15059.71</v>
      </c>
      <c r="G3897" s="172">
        <v>15</v>
      </c>
    </row>
    <row r="3898" spans="1:7">
      <c r="A3898" s="183" t="s">
        <v>662</v>
      </c>
      <c r="B3898" s="182" t="s">
        <v>661</v>
      </c>
      <c r="C3898" s="179" t="s">
        <v>108</v>
      </c>
      <c r="D3898" s="181">
        <v>1982.93</v>
      </c>
      <c r="E3898" s="181">
        <v>20.51</v>
      </c>
      <c r="F3898" s="181">
        <v>2003.44</v>
      </c>
      <c r="G3898" s="172">
        <v>15</v>
      </c>
    </row>
    <row r="3899" spans="1:7" ht="30">
      <c r="A3899" s="183" t="s">
        <v>660</v>
      </c>
      <c r="B3899" s="182" t="s">
        <v>659</v>
      </c>
      <c r="C3899" s="179"/>
      <c r="D3899" s="181"/>
      <c r="E3899" s="181"/>
      <c r="F3899" s="181"/>
    </row>
    <row r="3900" spans="1:7">
      <c r="A3900" s="183" t="s">
        <v>658</v>
      </c>
      <c r="B3900" s="182" t="s">
        <v>657</v>
      </c>
      <c r="C3900" s="179"/>
      <c r="D3900" s="181"/>
      <c r="E3900" s="181"/>
      <c r="F3900" s="181"/>
    </row>
    <row r="3901" spans="1:7">
      <c r="A3901" s="183" t="s">
        <v>656</v>
      </c>
      <c r="B3901" s="182" t="s">
        <v>655</v>
      </c>
      <c r="C3901" s="179" t="s">
        <v>108</v>
      </c>
      <c r="D3901" s="181">
        <v>2958.93</v>
      </c>
      <c r="E3901" s="181">
        <v>100.7</v>
      </c>
      <c r="F3901" s="181">
        <v>3059.63</v>
      </c>
      <c r="G3901" s="172">
        <v>15</v>
      </c>
    </row>
    <row r="3902" spans="1:7">
      <c r="A3902" s="183" t="s">
        <v>654</v>
      </c>
      <c r="B3902" s="182" t="s">
        <v>653</v>
      </c>
      <c r="C3902" s="179" t="s">
        <v>112</v>
      </c>
      <c r="D3902" s="181">
        <v>1093.77</v>
      </c>
      <c r="E3902" s="181">
        <v>11.36</v>
      </c>
      <c r="F3902" s="181">
        <v>1105.1300000000001</v>
      </c>
      <c r="G3902" s="172">
        <v>15</v>
      </c>
    </row>
    <row r="3903" spans="1:7" ht="30">
      <c r="A3903" s="183" t="s">
        <v>652</v>
      </c>
      <c r="B3903" s="182" t="s">
        <v>651</v>
      </c>
      <c r="C3903" s="179" t="s">
        <v>112</v>
      </c>
      <c r="D3903" s="181">
        <v>3472.47</v>
      </c>
      <c r="E3903" s="181">
        <v>11.36</v>
      </c>
      <c r="F3903" s="181">
        <v>3483.83</v>
      </c>
      <c r="G3903" s="172">
        <v>15</v>
      </c>
    </row>
    <row r="3904" spans="1:7" ht="30">
      <c r="A3904" s="183" t="s">
        <v>650</v>
      </c>
      <c r="B3904" s="182" t="s">
        <v>649</v>
      </c>
      <c r="C3904" s="179" t="s">
        <v>108</v>
      </c>
      <c r="D3904" s="181">
        <v>964.77</v>
      </c>
      <c r="E3904" s="181">
        <v>5.68</v>
      </c>
      <c r="F3904" s="181">
        <v>970.45</v>
      </c>
      <c r="G3904" s="172">
        <v>15</v>
      </c>
    </row>
    <row r="3905" spans="1:7" ht="45">
      <c r="A3905" s="183" t="s">
        <v>648</v>
      </c>
      <c r="B3905" s="182" t="s">
        <v>647</v>
      </c>
      <c r="C3905" s="179" t="s">
        <v>108</v>
      </c>
      <c r="D3905" s="181">
        <v>23675.23</v>
      </c>
      <c r="E3905" s="181">
        <v>201.95</v>
      </c>
      <c r="F3905" s="181">
        <v>23877.18</v>
      </c>
      <c r="G3905" s="172">
        <v>15</v>
      </c>
    </row>
    <row r="3906" spans="1:7">
      <c r="A3906" s="183" t="s">
        <v>646</v>
      </c>
      <c r="B3906" s="182" t="s">
        <v>645</v>
      </c>
      <c r="C3906" s="179" t="s">
        <v>112</v>
      </c>
      <c r="D3906" s="181">
        <v>5684.46</v>
      </c>
      <c r="E3906" s="181">
        <v>36.53</v>
      </c>
      <c r="F3906" s="181">
        <v>5720.99</v>
      </c>
      <c r="G3906" s="172">
        <v>15</v>
      </c>
    </row>
    <row r="3907" spans="1:7" ht="45">
      <c r="A3907" s="183" t="s">
        <v>644</v>
      </c>
      <c r="B3907" s="182" t="s">
        <v>643</v>
      </c>
      <c r="C3907" s="179" t="s">
        <v>108</v>
      </c>
      <c r="D3907" s="181">
        <v>112668.85</v>
      </c>
      <c r="E3907" s="181"/>
      <c r="F3907" s="181">
        <v>112668.85</v>
      </c>
      <c r="G3907" s="172">
        <v>15</v>
      </c>
    </row>
    <row r="3908" spans="1:7" ht="45">
      <c r="A3908" s="183" t="s">
        <v>642</v>
      </c>
      <c r="B3908" s="182" t="s">
        <v>641</v>
      </c>
      <c r="C3908" s="179" t="s">
        <v>108</v>
      </c>
      <c r="D3908" s="181">
        <v>59189.54</v>
      </c>
      <c r="E3908" s="181">
        <v>326.45999999999998</v>
      </c>
      <c r="F3908" s="181">
        <v>59516</v>
      </c>
      <c r="G3908" s="172">
        <v>15</v>
      </c>
    </row>
    <row r="3909" spans="1:7" ht="45">
      <c r="A3909" s="183" t="s">
        <v>640</v>
      </c>
      <c r="B3909" s="182" t="s">
        <v>639</v>
      </c>
      <c r="C3909" s="179" t="s">
        <v>117</v>
      </c>
      <c r="D3909" s="181">
        <v>508060.24</v>
      </c>
      <c r="E3909" s="181"/>
      <c r="F3909" s="181">
        <v>508060.24</v>
      </c>
      <c r="G3909" s="172">
        <v>15</v>
      </c>
    </row>
    <row r="3910" spans="1:7" ht="60">
      <c r="A3910" s="183" t="s">
        <v>638</v>
      </c>
      <c r="B3910" s="182" t="s">
        <v>637</v>
      </c>
      <c r="C3910" s="179" t="s">
        <v>117</v>
      </c>
      <c r="D3910" s="181">
        <v>6448.08</v>
      </c>
      <c r="E3910" s="181">
        <v>70395.64</v>
      </c>
      <c r="F3910" s="181">
        <v>76843.72</v>
      </c>
      <c r="G3910" s="172">
        <v>15</v>
      </c>
    </row>
    <row r="3911" spans="1:7" ht="60">
      <c r="A3911" s="183" t="s">
        <v>636</v>
      </c>
      <c r="B3911" s="182" t="s">
        <v>635</v>
      </c>
      <c r="C3911" s="179" t="s">
        <v>117</v>
      </c>
      <c r="D3911" s="181">
        <v>8924.99</v>
      </c>
      <c r="E3911" s="181">
        <v>84972.77</v>
      </c>
      <c r="F3911" s="181">
        <v>93897.76</v>
      </c>
      <c r="G3911" s="172">
        <v>15</v>
      </c>
    </row>
    <row r="3912" spans="1:7">
      <c r="A3912" s="183" t="s">
        <v>634</v>
      </c>
      <c r="B3912" s="182" t="s">
        <v>633</v>
      </c>
      <c r="C3912" s="179"/>
      <c r="D3912" s="181"/>
      <c r="E3912" s="181"/>
      <c r="F3912" s="181"/>
    </row>
    <row r="3913" spans="1:7">
      <c r="A3913" s="183" t="s">
        <v>632</v>
      </c>
      <c r="B3913" s="182" t="s">
        <v>631</v>
      </c>
      <c r="C3913" s="179"/>
      <c r="D3913" s="181"/>
      <c r="E3913" s="181"/>
      <c r="F3913" s="181"/>
    </row>
    <row r="3914" spans="1:7">
      <c r="A3914" s="183" t="s">
        <v>630</v>
      </c>
      <c r="B3914" s="182" t="s">
        <v>629</v>
      </c>
      <c r="C3914" s="179" t="s">
        <v>108</v>
      </c>
      <c r="D3914" s="181">
        <v>1372.49</v>
      </c>
      <c r="E3914" s="181">
        <v>340.98</v>
      </c>
      <c r="F3914" s="181">
        <v>1713.47</v>
      </c>
      <c r="G3914" s="172">
        <v>15</v>
      </c>
    </row>
    <row r="3915" spans="1:7">
      <c r="A3915" s="183" t="s">
        <v>628</v>
      </c>
      <c r="B3915" s="182" t="s">
        <v>627</v>
      </c>
      <c r="C3915" s="179" t="s">
        <v>108</v>
      </c>
      <c r="D3915" s="181">
        <v>1610.39</v>
      </c>
      <c r="E3915" s="181">
        <v>340.98</v>
      </c>
      <c r="F3915" s="181">
        <v>1951.37</v>
      </c>
      <c r="G3915" s="172">
        <v>15</v>
      </c>
    </row>
    <row r="3916" spans="1:7">
      <c r="A3916" s="183" t="s">
        <v>626</v>
      </c>
      <c r="B3916" s="182" t="s">
        <v>625</v>
      </c>
      <c r="C3916" s="179" t="s">
        <v>108</v>
      </c>
      <c r="D3916" s="181">
        <v>1927.72</v>
      </c>
      <c r="E3916" s="181">
        <v>340.98</v>
      </c>
      <c r="F3916" s="181">
        <v>2268.6999999999998</v>
      </c>
      <c r="G3916" s="172">
        <v>15</v>
      </c>
    </row>
    <row r="3917" spans="1:7">
      <c r="A3917" s="183" t="s">
        <v>624</v>
      </c>
      <c r="B3917" s="182" t="s">
        <v>623</v>
      </c>
      <c r="C3917" s="179" t="s">
        <v>108</v>
      </c>
      <c r="D3917" s="181">
        <v>2063.5500000000002</v>
      </c>
      <c r="E3917" s="181">
        <v>340.98</v>
      </c>
      <c r="F3917" s="181">
        <v>2404.5300000000002</v>
      </c>
      <c r="G3917" s="172">
        <v>15</v>
      </c>
    </row>
    <row r="3918" spans="1:7">
      <c r="A3918" s="183" t="s">
        <v>622</v>
      </c>
      <c r="B3918" s="182" t="s">
        <v>621</v>
      </c>
      <c r="C3918" s="179" t="s">
        <v>108</v>
      </c>
      <c r="D3918" s="181">
        <v>2315.77</v>
      </c>
      <c r="E3918" s="181">
        <v>340.98</v>
      </c>
      <c r="F3918" s="181">
        <v>2656.75</v>
      </c>
      <c r="G3918" s="172">
        <v>15</v>
      </c>
    </row>
    <row r="3919" spans="1:7">
      <c r="A3919" s="183" t="s">
        <v>620</v>
      </c>
      <c r="B3919" s="182" t="s">
        <v>619</v>
      </c>
      <c r="C3919" s="179" t="s">
        <v>108</v>
      </c>
      <c r="D3919" s="181">
        <v>1513.94</v>
      </c>
      <c r="E3919" s="181">
        <v>340.98</v>
      </c>
      <c r="F3919" s="181">
        <v>1854.92</v>
      </c>
      <c r="G3919" s="172">
        <v>15</v>
      </c>
    </row>
    <row r="3920" spans="1:7">
      <c r="A3920" s="183" t="s">
        <v>618</v>
      </c>
      <c r="B3920" s="182" t="s">
        <v>617</v>
      </c>
      <c r="C3920" s="179" t="s">
        <v>108</v>
      </c>
      <c r="D3920" s="181">
        <v>1692.34</v>
      </c>
      <c r="E3920" s="181">
        <v>340.98</v>
      </c>
      <c r="F3920" s="181">
        <v>2033.32</v>
      </c>
      <c r="G3920" s="172">
        <v>15</v>
      </c>
    </row>
    <row r="3921" spans="1:7">
      <c r="A3921" s="183" t="s">
        <v>616</v>
      </c>
      <c r="B3921" s="182" t="s">
        <v>615</v>
      </c>
      <c r="C3921" s="179" t="s">
        <v>108</v>
      </c>
      <c r="D3921" s="181">
        <v>2253.5100000000002</v>
      </c>
      <c r="E3921" s="181">
        <v>340.98</v>
      </c>
      <c r="F3921" s="181">
        <v>2594.4899999999998</v>
      </c>
      <c r="G3921" s="172">
        <v>15</v>
      </c>
    </row>
    <row r="3922" spans="1:7">
      <c r="A3922" s="183" t="s">
        <v>614</v>
      </c>
      <c r="B3922" s="182" t="s">
        <v>613</v>
      </c>
      <c r="C3922" s="179" t="s">
        <v>108</v>
      </c>
      <c r="D3922" s="181">
        <v>2519.36</v>
      </c>
      <c r="E3922" s="181">
        <v>340.98</v>
      </c>
      <c r="F3922" s="181">
        <v>2860.34</v>
      </c>
      <c r="G3922" s="172">
        <v>15</v>
      </c>
    </row>
    <row r="3923" spans="1:7">
      <c r="A3923" s="183" t="s">
        <v>612</v>
      </c>
      <c r="B3923" s="182" t="s">
        <v>611</v>
      </c>
      <c r="C3923" s="179" t="s">
        <v>108</v>
      </c>
      <c r="D3923" s="181">
        <v>2838.57</v>
      </c>
      <c r="E3923" s="181">
        <v>340.98</v>
      </c>
      <c r="F3923" s="181">
        <v>3179.55</v>
      </c>
      <c r="G3923" s="172">
        <v>15</v>
      </c>
    </row>
    <row r="3924" spans="1:7">
      <c r="A3924" s="183" t="s">
        <v>610</v>
      </c>
      <c r="B3924" s="182" t="s">
        <v>609</v>
      </c>
      <c r="C3924" s="179" t="s">
        <v>108</v>
      </c>
      <c r="D3924" s="181">
        <v>2950.95</v>
      </c>
      <c r="E3924" s="181">
        <v>340.98</v>
      </c>
      <c r="F3924" s="181">
        <v>3291.93</v>
      </c>
      <c r="G3924" s="172">
        <v>15</v>
      </c>
    </row>
    <row r="3925" spans="1:7">
      <c r="A3925" s="183" t="s">
        <v>608</v>
      </c>
      <c r="B3925" s="182" t="s">
        <v>607</v>
      </c>
      <c r="C3925" s="179" t="s">
        <v>108</v>
      </c>
      <c r="D3925" s="181">
        <v>3291.92</v>
      </c>
      <c r="E3925" s="181">
        <v>340.98</v>
      </c>
      <c r="F3925" s="181">
        <v>3632.9</v>
      </c>
      <c r="G3925" s="172">
        <v>15</v>
      </c>
    </row>
    <row r="3926" spans="1:7">
      <c r="A3926" s="183" t="s">
        <v>606</v>
      </c>
      <c r="B3926" s="182" t="s">
        <v>605</v>
      </c>
      <c r="C3926" s="179" t="s">
        <v>108</v>
      </c>
      <c r="D3926" s="181">
        <v>5047.34</v>
      </c>
      <c r="E3926" s="181">
        <v>340.98</v>
      </c>
      <c r="F3926" s="181">
        <v>5388.32</v>
      </c>
      <c r="G3926" s="172">
        <v>15</v>
      </c>
    </row>
    <row r="3927" spans="1:7">
      <c r="A3927" s="183" t="s">
        <v>604</v>
      </c>
      <c r="B3927" s="182" t="s">
        <v>603</v>
      </c>
      <c r="C3927" s="179"/>
      <c r="D3927" s="181"/>
      <c r="E3927" s="181"/>
      <c r="F3927" s="181"/>
    </row>
    <row r="3928" spans="1:7">
      <c r="A3928" s="183" t="s">
        <v>602</v>
      </c>
      <c r="B3928" s="182" t="s">
        <v>601</v>
      </c>
      <c r="C3928" s="179" t="s">
        <v>108</v>
      </c>
      <c r="D3928" s="181">
        <v>649.23</v>
      </c>
      <c r="E3928" s="181">
        <v>221.53</v>
      </c>
      <c r="F3928" s="181">
        <v>870.76</v>
      </c>
      <c r="G3928" s="172">
        <v>15</v>
      </c>
    </row>
    <row r="3929" spans="1:7">
      <c r="A3929" s="183" t="s">
        <v>600</v>
      </c>
      <c r="B3929" s="182" t="s">
        <v>599</v>
      </c>
      <c r="C3929" s="179" t="s">
        <v>108</v>
      </c>
      <c r="D3929" s="181">
        <v>632.49</v>
      </c>
      <c r="E3929" s="181">
        <v>238.83</v>
      </c>
      <c r="F3929" s="181">
        <v>871.32</v>
      </c>
      <c r="G3929" s="172">
        <v>15</v>
      </c>
    </row>
    <row r="3930" spans="1:7">
      <c r="A3930" s="183" t="s">
        <v>598</v>
      </c>
      <c r="B3930" s="182" t="s">
        <v>597</v>
      </c>
      <c r="C3930" s="179" t="s">
        <v>108</v>
      </c>
      <c r="D3930" s="181">
        <v>1341.89</v>
      </c>
      <c r="E3930" s="181">
        <v>238.83</v>
      </c>
      <c r="F3930" s="181">
        <v>1580.72</v>
      </c>
      <c r="G3930" s="172">
        <v>15</v>
      </c>
    </row>
    <row r="3931" spans="1:7">
      <c r="A3931" s="183" t="s">
        <v>596</v>
      </c>
      <c r="B3931" s="182" t="s">
        <v>595</v>
      </c>
      <c r="C3931" s="179" t="s">
        <v>108</v>
      </c>
      <c r="D3931" s="181">
        <v>1537.87</v>
      </c>
      <c r="E3931" s="181">
        <v>358.25</v>
      </c>
      <c r="F3931" s="181">
        <v>1896.12</v>
      </c>
      <c r="G3931" s="172">
        <v>15</v>
      </c>
    </row>
    <row r="3932" spans="1:7">
      <c r="A3932" s="183" t="s">
        <v>594</v>
      </c>
      <c r="B3932" s="182" t="s">
        <v>593</v>
      </c>
      <c r="C3932" s="179" t="s">
        <v>108</v>
      </c>
      <c r="D3932" s="181">
        <v>1805.44</v>
      </c>
      <c r="E3932" s="181">
        <v>477.66</v>
      </c>
      <c r="F3932" s="181">
        <v>2283.1</v>
      </c>
      <c r="G3932" s="172">
        <v>15</v>
      </c>
    </row>
    <row r="3933" spans="1:7">
      <c r="A3933" s="183" t="s">
        <v>592</v>
      </c>
      <c r="B3933" s="182" t="s">
        <v>591</v>
      </c>
      <c r="C3933" s="179" t="s">
        <v>108</v>
      </c>
      <c r="D3933" s="181">
        <v>2746.73</v>
      </c>
      <c r="E3933" s="181">
        <v>358.25</v>
      </c>
      <c r="F3933" s="181">
        <v>3104.98</v>
      </c>
      <c r="G3933" s="172">
        <v>15</v>
      </c>
    </row>
    <row r="3934" spans="1:7">
      <c r="A3934" s="183" t="s">
        <v>590</v>
      </c>
      <c r="B3934" s="182" t="s">
        <v>589</v>
      </c>
      <c r="C3934" s="179" t="s">
        <v>108</v>
      </c>
      <c r="D3934" s="181">
        <v>1525.05</v>
      </c>
      <c r="E3934" s="181">
        <v>358.25</v>
      </c>
      <c r="F3934" s="181">
        <v>1883.3</v>
      </c>
      <c r="G3934" s="172">
        <v>15</v>
      </c>
    </row>
    <row r="3935" spans="1:7">
      <c r="A3935" s="183" t="s">
        <v>588</v>
      </c>
      <c r="B3935" s="182" t="s">
        <v>587</v>
      </c>
      <c r="C3935" s="179" t="s">
        <v>108</v>
      </c>
      <c r="D3935" s="181">
        <v>2733.91</v>
      </c>
      <c r="E3935" s="181">
        <v>477.66</v>
      </c>
      <c r="F3935" s="181">
        <v>3211.57</v>
      </c>
      <c r="G3935" s="172">
        <v>15</v>
      </c>
    </row>
    <row r="3936" spans="1:7">
      <c r="A3936" s="183" t="s">
        <v>586</v>
      </c>
      <c r="B3936" s="182" t="s">
        <v>585</v>
      </c>
      <c r="C3936" s="179" t="s">
        <v>108</v>
      </c>
      <c r="D3936" s="181">
        <v>153.06</v>
      </c>
      <c r="E3936" s="181">
        <v>159.22</v>
      </c>
      <c r="F3936" s="181">
        <v>312.27999999999997</v>
      </c>
      <c r="G3936" s="172">
        <v>15</v>
      </c>
    </row>
    <row r="3937" spans="1:7">
      <c r="A3937" s="183" t="s">
        <v>584</v>
      </c>
      <c r="B3937" s="182" t="s">
        <v>583</v>
      </c>
      <c r="C3937" s="179" t="s">
        <v>108</v>
      </c>
      <c r="D3937" s="181">
        <v>163.41</v>
      </c>
      <c r="E3937" s="181">
        <v>159.22</v>
      </c>
      <c r="F3937" s="181">
        <v>322.63</v>
      </c>
      <c r="G3937" s="172">
        <v>15</v>
      </c>
    </row>
    <row r="3938" spans="1:7">
      <c r="A3938" s="183" t="s">
        <v>582</v>
      </c>
      <c r="B3938" s="182" t="s">
        <v>581</v>
      </c>
      <c r="C3938" s="179" t="s">
        <v>108</v>
      </c>
      <c r="D3938" s="181">
        <v>278.41000000000003</v>
      </c>
      <c r="E3938" s="181">
        <v>199.03</v>
      </c>
      <c r="F3938" s="181">
        <v>477.44</v>
      </c>
      <c r="G3938" s="172">
        <v>15</v>
      </c>
    </row>
    <row r="3939" spans="1:7">
      <c r="A3939" s="183" t="s">
        <v>580</v>
      </c>
      <c r="B3939" s="182" t="s">
        <v>579</v>
      </c>
      <c r="C3939" s="179" t="s">
        <v>108</v>
      </c>
      <c r="D3939" s="181">
        <v>556.82000000000005</v>
      </c>
      <c r="E3939" s="181">
        <v>238.83</v>
      </c>
      <c r="F3939" s="181">
        <v>795.65</v>
      </c>
      <c r="G3939" s="172">
        <v>15</v>
      </c>
    </row>
    <row r="3940" spans="1:7">
      <c r="A3940" s="183" t="s">
        <v>578</v>
      </c>
      <c r="B3940" s="182" t="s">
        <v>577</v>
      </c>
      <c r="C3940" s="179"/>
      <c r="D3940" s="181"/>
      <c r="E3940" s="181"/>
      <c r="F3940" s="181"/>
    </row>
    <row r="3941" spans="1:7">
      <c r="A3941" s="183" t="s">
        <v>576</v>
      </c>
      <c r="B3941" s="182" t="s">
        <v>575</v>
      </c>
      <c r="C3941" s="179" t="s">
        <v>108</v>
      </c>
      <c r="D3941" s="181">
        <v>264.39999999999998</v>
      </c>
      <c r="E3941" s="181">
        <v>269.14</v>
      </c>
      <c r="F3941" s="181">
        <v>533.54</v>
      </c>
      <c r="G3941" s="172">
        <v>15</v>
      </c>
    </row>
    <row r="3942" spans="1:7" ht="30">
      <c r="A3942" s="183" t="s">
        <v>574</v>
      </c>
      <c r="B3942" s="182" t="s">
        <v>573</v>
      </c>
      <c r="C3942" s="179" t="s">
        <v>108</v>
      </c>
      <c r="D3942" s="181">
        <v>79.510000000000005</v>
      </c>
      <c r="E3942" s="181">
        <v>19.64</v>
      </c>
      <c r="F3942" s="181">
        <v>99.15</v>
      </c>
      <c r="G3942" s="172">
        <v>15</v>
      </c>
    </row>
    <row r="3943" spans="1:7" ht="30">
      <c r="A3943" s="183" t="s">
        <v>572</v>
      </c>
      <c r="B3943" s="182" t="s">
        <v>571</v>
      </c>
      <c r="C3943" s="179" t="s">
        <v>108</v>
      </c>
      <c r="D3943" s="181">
        <v>892.16</v>
      </c>
      <c r="E3943" s="181">
        <v>39.270000000000003</v>
      </c>
      <c r="F3943" s="181">
        <v>931.43</v>
      </c>
      <c r="G3943" s="172">
        <v>15</v>
      </c>
    </row>
    <row r="3944" spans="1:7">
      <c r="A3944" s="183" t="s">
        <v>570</v>
      </c>
      <c r="B3944" s="182" t="s">
        <v>569</v>
      </c>
      <c r="C3944" s="179" t="s">
        <v>108</v>
      </c>
      <c r="D3944" s="181">
        <v>39</v>
      </c>
      <c r="E3944" s="181">
        <v>39.08</v>
      </c>
      <c r="F3944" s="181">
        <v>78.08</v>
      </c>
      <c r="G3944" s="172">
        <v>15</v>
      </c>
    </row>
    <row r="3945" spans="1:7" ht="30">
      <c r="A3945" s="183" t="s">
        <v>568</v>
      </c>
      <c r="B3945" s="182" t="s">
        <v>567</v>
      </c>
      <c r="C3945" s="179"/>
      <c r="D3945" s="181"/>
      <c r="E3945" s="181"/>
      <c r="F3945" s="181"/>
    </row>
    <row r="3946" spans="1:7">
      <c r="A3946" s="183" t="s">
        <v>566</v>
      </c>
      <c r="B3946" s="182" t="s">
        <v>565</v>
      </c>
      <c r="C3946" s="179"/>
      <c r="D3946" s="181"/>
      <c r="E3946" s="181"/>
      <c r="F3946" s="181"/>
    </row>
    <row r="3947" spans="1:7" ht="30">
      <c r="A3947" s="183" t="s">
        <v>564</v>
      </c>
      <c r="B3947" s="182" t="s">
        <v>563</v>
      </c>
      <c r="C3947" s="179" t="s">
        <v>108</v>
      </c>
      <c r="D3947" s="181">
        <v>76.819999999999993</v>
      </c>
      <c r="E3947" s="181"/>
      <c r="F3947" s="181">
        <v>76.819999999999993</v>
      </c>
      <c r="G3947" s="172">
        <v>15</v>
      </c>
    </row>
    <row r="3948" spans="1:7" ht="30">
      <c r="A3948" s="183" t="s">
        <v>562</v>
      </c>
      <c r="B3948" s="182" t="s">
        <v>561</v>
      </c>
      <c r="C3948" s="179" t="s">
        <v>108</v>
      </c>
      <c r="D3948" s="181">
        <v>458.92</v>
      </c>
      <c r="E3948" s="181">
        <v>162.44999999999999</v>
      </c>
      <c r="F3948" s="181">
        <v>621.37</v>
      </c>
      <c r="G3948" s="172">
        <v>15</v>
      </c>
    </row>
    <row r="3949" spans="1:7" ht="30">
      <c r="A3949" s="183" t="s">
        <v>560</v>
      </c>
      <c r="B3949" s="182" t="s">
        <v>559</v>
      </c>
      <c r="C3949" s="179" t="s">
        <v>108</v>
      </c>
      <c r="D3949" s="181">
        <v>1076.25</v>
      </c>
      <c r="E3949" s="181">
        <v>410.73</v>
      </c>
      <c r="F3949" s="181">
        <v>1486.98</v>
      </c>
      <c r="G3949" s="172">
        <v>15</v>
      </c>
    </row>
    <row r="3950" spans="1:7">
      <c r="A3950" s="183" t="s">
        <v>558</v>
      </c>
      <c r="B3950" s="182" t="s">
        <v>557</v>
      </c>
      <c r="C3950" s="179" t="s">
        <v>108</v>
      </c>
      <c r="D3950" s="181">
        <v>2442.02</v>
      </c>
      <c r="E3950" s="181">
        <v>7.85</v>
      </c>
      <c r="F3950" s="181">
        <v>2449.87</v>
      </c>
      <c r="G3950" s="172">
        <v>15</v>
      </c>
    </row>
    <row r="3951" spans="1:7" ht="45">
      <c r="A3951" s="183" t="s">
        <v>556</v>
      </c>
      <c r="B3951" s="182" t="s">
        <v>555</v>
      </c>
      <c r="C3951" s="179" t="s">
        <v>108</v>
      </c>
      <c r="D3951" s="181">
        <v>166.33</v>
      </c>
      <c r="E3951" s="181">
        <v>22.33</v>
      </c>
      <c r="F3951" s="181">
        <v>188.66</v>
      </c>
      <c r="G3951" s="172">
        <v>15</v>
      </c>
    </row>
    <row r="3952" spans="1:7">
      <c r="A3952" s="183" t="s">
        <v>554</v>
      </c>
      <c r="B3952" s="182" t="s">
        <v>553</v>
      </c>
      <c r="C3952" s="179" t="s">
        <v>108</v>
      </c>
      <c r="D3952" s="181">
        <v>36.43</v>
      </c>
      <c r="E3952" s="181">
        <v>8.3800000000000008</v>
      </c>
      <c r="F3952" s="181">
        <v>44.81</v>
      </c>
      <c r="G3952" s="172">
        <v>15</v>
      </c>
    </row>
    <row r="3953" spans="1:7">
      <c r="A3953" s="183" t="s">
        <v>552</v>
      </c>
      <c r="B3953" s="182" t="s">
        <v>551</v>
      </c>
      <c r="C3953" s="179" t="s">
        <v>108</v>
      </c>
      <c r="D3953" s="181">
        <v>133.47</v>
      </c>
      <c r="E3953" s="181">
        <v>8.3800000000000008</v>
      </c>
      <c r="F3953" s="181">
        <v>141.85</v>
      </c>
      <c r="G3953" s="172">
        <v>15</v>
      </c>
    </row>
    <row r="3954" spans="1:7" ht="30">
      <c r="A3954" s="183" t="s">
        <v>550</v>
      </c>
      <c r="B3954" s="182" t="s">
        <v>549</v>
      </c>
      <c r="C3954" s="179" t="s">
        <v>117</v>
      </c>
      <c r="D3954" s="181">
        <v>3503.78</v>
      </c>
      <c r="E3954" s="181"/>
      <c r="F3954" s="181">
        <v>3503.78</v>
      </c>
      <c r="G3954" s="172">
        <v>15</v>
      </c>
    </row>
    <row r="3955" spans="1:7" ht="30">
      <c r="A3955" s="183" t="s">
        <v>548</v>
      </c>
      <c r="B3955" s="182" t="s">
        <v>547</v>
      </c>
      <c r="C3955" s="179" t="s">
        <v>117</v>
      </c>
      <c r="D3955" s="181">
        <v>37436.81</v>
      </c>
      <c r="E3955" s="181"/>
      <c r="F3955" s="181">
        <v>37436.81</v>
      </c>
      <c r="G3955" s="172">
        <v>15</v>
      </c>
    </row>
    <row r="3956" spans="1:7">
      <c r="A3956" s="183" t="s">
        <v>546</v>
      </c>
      <c r="B3956" s="182" t="s">
        <v>545</v>
      </c>
      <c r="C3956" s="179"/>
      <c r="D3956" s="181"/>
      <c r="E3956" s="181"/>
      <c r="F3956" s="181"/>
    </row>
    <row r="3957" spans="1:7" ht="30">
      <c r="A3957" s="183" t="s">
        <v>544</v>
      </c>
      <c r="B3957" s="182" t="s">
        <v>543</v>
      </c>
      <c r="C3957" s="179" t="s">
        <v>108</v>
      </c>
      <c r="D3957" s="181">
        <v>9725.82</v>
      </c>
      <c r="E3957" s="181">
        <v>83.75</v>
      </c>
      <c r="F3957" s="181">
        <v>9809.57</v>
      </c>
      <c r="G3957" s="172">
        <v>15</v>
      </c>
    </row>
    <row r="3958" spans="1:7" ht="30">
      <c r="A3958" s="183" t="s">
        <v>542</v>
      </c>
      <c r="B3958" s="182" t="s">
        <v>541</v>
      </c>
      <c r="C3958" s="179" t="s">
        <v>108</v>
      </c>
      <c r="D3958" s="181">
        <v>13764.29</v>
      </c>
      <c r="E3958" s="181">
        <v>83.75</v>
      </c>
      <c r="F3958" s="181">
        <v>13848.04</v>
      </c>
      <c r="G3958" s="172">
        <v>15</v>
      </c>
    </row>
    <row r="3959" spans="1:7" ht="30">
      <c r="A3959" s="183" t="s">
        <v>540</v>
      </c>
      <c r="B3959" s="182" t="s">
        <v>539</v>
      </c>
      <c r="C3959" s="179" t="s">
        <v>108</v>
      </c>
      <c r="D3959" s="181">
        <v>43681.96</v>
      </c>
      <c r="E3959" s="181">
        <v>83.75</v>
      </c>
      <c r="F3959" s="181">
        <v>43765.71</v>
      </c>
      <c r="G3959" s="172">
        <v>15</v>
      </c>
    </row>
    <row r="3960" spans="1:7">
      <c r="A3960" s="183" t="s">
        <v>538</v>
      </c>
      <c r="B3960" s="182" t="s">
        <v>537</v>
      </c>
      <c r="C3960" s="179"/>
      <c r="D3960" s="181"/>
      <c r="E3960" s="181"/>
      <c r="F3960" s="181"/>
    </row>
    <row r="3961" spans="1:7" ht="30">
      <c r="A3961" s="183" t="s">
        <v>536</v>
      </c>
      <c r="B3961" s="182" t="s">
        <v>535</v>
      </c>
      <c r="C3961" s="179" t="s">
        <v>108</v>
      </c>
      <c r="D3961" s="181">
        <v>37568</v>
      </c>
      <c r="E3961" s="181">
        <v>157.08000000000001</v>
      </c>
      <c r="F3961" s="181">
        <v>37725.08</v>
      </c>
      <c r="G3961" s="172">
        <v>15</v>
      </c>
    </row>
    <row r="3962" spans="1:7" ht="30">
      <c r="A3962" s="183" t="s">
        <v>534</v>
      </c>
      <c r="B3962" s="182" t="s">
        <v>533</v>
      </c>
      <c r="C3962" s="179" t="s">
        <v>108</v>
      </c>
      <c r="D3962" s="181">
        <v>44830.82</v>
      </c>
      <c r="E3962" s="181">
        <v>157.08000000000001</v>
      </c>
      <c r="F3962" s="181">
        <v>44987.9</v>
      </c>
      <c r="G3962" s="172">
        <v>15</v>
      </c>
    </row>
    <row r="3963" spans="1:7" ht="30">
      <c r="A3963" s="183" t="s">
        <v>532</v>
      </c>
      <c r="B3963" s="182" t="s">
        <v>531</v>
      </c>
      <c r="C3963" s="179" t="s">
        <v>108</v>
      </c>
      <c r="D3963" s="181">
        <v>45531.39</v>
      </c>
      <c r="E3963" s="181">
        <v>157.08000000000001</v>
      </c>
      <c r="F3963" s="181">
        <v>45688.47</v>
      </c>
      <c r="G3963" s="172">
        <v>15</v>
      </c>
    </row>
    <row r="3964" spans="1:7" ht="30">
      <c r="A3964" s="183" t="s">
        <v>530</v>
      </c>
      <c r="B3964" s="182" t="s">
        <v>529</v>
      </c>
      <c r="C3964" s="179" t="s">
        <v>108</v>
      </c>
      <c r="D3964" s="181">
        <v>5769.07</v>
      </c>
      <c r="E3964" s="181">
        <v>111.66</v>
      </c>
      <c r="F3964" s="181">
        <v>5880.73</v>
      </c>
      <c r="G3964" s="172">
        <v>15</v>
      </c>
    </row>
    <row r="3965" spans="1:7" ht="30">
      <c r="A3965" s="183" t="s">
        <v>528</v>
      </c>
      <c r="B3965" s="182" t="s">
        <v>527</v>
      </c>
      <c r="C3965" s="179" t="s">
        <v>108</v>
      </c>
      <c r="D3965" s="181">
        <v>15043.04</v>
      </c>
      <c r="E3965" s="181">
        <v>157.08000000000001</v>
      </c>
      <c r="F3965" s="181">
        <v>15200.12</v>
      </c>
      <c r="G3965" s="172">
        <v>15</v>
      </c>
    </row>
    <row r="3966" spans="1:7" ht="30">
      <c r="A3966" s="183" t="s">
        <v>526</v>
      </c>
      <c r="B3966" s="182" t="s">
        <v>525</v>
      </c>
      <c r="C3966" s="179" t="s">
        <v>108</v>
      </c>
      <c r="D3966" s="181">
        <v>21886.97</v>
      </c>
      <c r="E3966" s="181">
        <v>111.66</v>
      </c>
      <c r="F3966" s="181">
        <v>21998.63</v>
      </c>
      <c r="G3966" s="172">
        <v>15</v>
      </c>
    </row>
    <row r="3967" spans="1:7" ht="30">
      <c r="A3967" s="183" t="s">
        <v>524</v>
      </c>
      <c r="B3967" s="182" t="s">
        <v>523</v>
      </c>
      <c r="C3967" s="179" t="s">
        <v>108</v>
      </c>
      <c r="D3967" s="181">
        <v>953.08</v>
      </c>
      <c r="E3967" s="181">
        <v>55.83</v>
      </c>
      <c r="F3967" s="181">
        <v>1008.91</v>
      </c>
      <c r="G3967" s="172">
        <v>15</v>
      </c>
    </row>
    <row r="3968" spans="1:7" ht="30">
      <c r="A3968" s="183" t="s">
        <v>522</v>
      </c>
      <c r="B3968" s="182" t="s">
        <v>521</v>
      </c>
      <c r="C3968" s="179" t="s">
        <v>108</v>
      </c>
      <c r="D3968" s="181">
        <v>40580.269999999997</v>
      </c>
      <c r="E3968" s="181">
        <v>157.08000000000001</v>
      </c>
      <c r="F3968" s="181">
        <v>40737.35</v>
      </c>
      <c r="G3968" s="172">
        <v>15</v>
      </c>
    </row>
    <row r="3969" spans="1:7" ht="30">
      <c r="A3969" s="183" t="s">
        <v>520</v>
      </c>
      <c r="B3969" s="182" t="s">
        <v>519</v>
      </c>
      <c r="C3969" s="179" t="s">
        <v>108</v>
      </c>
      <c r="D3969" s="181">
        <v>54834.559999999998</v>
      </c>
      <c r="E3969" s="181">
        <v>157.08000000000001</v>
      </c>
      <c r="F3969" s="181">
        <v>54991.64</v>
      </c>
      <c r="G3969" s="172">
        <v>15</v>
      </c>
    </row>
    <row r="3970" spans="1:7" ht="30">
      <c r="A3970" s="183" t="s">
        <v>518</v>
      </c>
      <c r="B3970" s="182" t="s">
        <v>517</v>
      </c>
      <c r="C3970" s="179" t="s">
        <v>108</v>
      </c>
      <c r="D3970" s="181">
        <v>119102.78</v>
      </c>
      <c r="E3970" s="181">
        <v>157.08000000000001</v>
      </c>
      <c r="F3970" s="181">
        <v>119259.86</v>
      </c>
      <c r="G3970" s="172">
        <v>15</v>
      </c>
    </row>
    <row r="3971" spans="1:7" ht="30">
      <c r="A3971" s="183" t="s">
        <v>516</v>
      </c>
      <c r="B3971" s="182" t="s">
        <v>515</v>
      </c>
      <c r="C3971" s="179" t="s">
        <v>108</v>
      </c>
      <c r="D3971" s="181">
        <v>137538.04999999999</v>
      </c>
      <c r="E3971" s="181">
        <v>157.08000000000001</v>
      </c>
      <c r="F3971" s="181">
        <v>137695.13</v>
      </c>
      <c r="G3971" s="172">
        <v>15</v>
      </c>
    </row>
    <row r="3972" spans="1:7" ht="30">
      <c r="A3972" s="183" t="s">
        <v>514</v>
      </c>
      <c r="B3972" s="182" t="s">
        <v>513</v>
      </c>
      <c r="C3972" s="179" t="s">
        <v>108</v>
      </c>
      <c r="D3972" s="181">
        <v>49489.83</v>
      </c>
      <c r="E3972" s="181">
        <v>157.08000000000001</v>
      </c>
      <c r="F3972" s="181">
        <v>49646.91</v>
      </c>
      <c r="G3972" s="172">
        <v>15</v>
      </c>
    </row>
    <row r="3973" spans="1:7" ht="30">
      <c r="A3973" s="183" t="s">
        <v>512</v>
      </c>
      <c r="B3973" s="182" t="s">
        <v>511</v>
      </c>
      <c r="C3973" s="179" t="s">
        <v>108</v>
      </c>
      <c r="D3973" s="181">
        <v>29327.49</v>
      </c>
      <c r="E3973" s="181">
        <v>157.08000000000001</v>
      </c>
      <c r="F3973" s="181">
        <v>29484.57</v>
      </c>
      <c r="G3973" s="172">
        <v>15</v>
      </c>
    </row>
    <row r="3974" spans="1:7" ht="30">
      <c r="A3974" s="183" t="s">
        <v>510</v>
      </c>
      <c r="B3974" s="182" t="s">
        <v>509</v>
      </c>
      <c r="C3974" s="179" t="s">
        <v>108</v>
      </c>
      <c r="D3974" s="181">
        <v>35582.54</v>
      </c>
      <c r="E3974" s="181">
        <v>157.08000000000001</v>
      </c>
      <c r="F3974" s="181">
        <v>35739.620000000003</v>
      </c>
      <c r="G3974" s="172">
        <v>15</v>
      </c>
    </row>
    <row r="3975" spans="1:7" ht="30">
      <c r="A3975" s="183" t="s">
        <v>508</v>
      </c>
      <c r="B3975" s="182" t="s">
        <v>507</v>
      </c>
      <c r="C3975" s="179" t="s">
        <v>108</v>
      </c>
      <c r="D3975" s="181">
        <v>63317.54</v>
      </c>
      <c r="E3975" s="181">
        <v>157.08000000000001</v>
      </c>
      <c r="F3975" s="181">
        <v>63474.62</v>
      </c>
      <c r="G3975" s="172">
        <v>15</v>
      </c>
    </row>
    <row r="3976" spans="1:7" ht="30">
      <c r="A3976" s="183" t="s">
        <v>506</v>
      </c>
      <c r="B3976" s="182" t="s">
        <v>505</v>
      </c>
      <c r="C3976" s="179" t="s">
        <v>108</v>
      </c>
      <c r="D3976" s="181">
        <v>43030.7</v>
      </c>
      <c r="E3976" s="181">
        <v>157.08000000000001</v>
      </c>
      <c r="F3976" s="181">
        <v>43187.78</v>
      </c>
      <c r="G3976" s="172">
        <v>15</v>
      </c>
    </row>
    <row r="3977" spans="1:7" ht="30">
      <c r="A3977" s="183" t="s">
        <v>504</v>
      </c>
      <c r="B3977" s="182" t="s">
        <v>503</v>
      </c>
      <c r="C3977" s="179" t="s">
        <v>108</v>
      </c>
      <c r="D3977" s="181">
        <v>97358.45</v>
      </c>
      <c r="E3977" s="181">
        <v>157.08000000000001</v>
      </c>
      <c r="F3977" s="181">
        <v>97515.53</v>
      </c>
      <c r="G3977" s="172">
        <v>15</v>
      </c>
    </row>
    <row r="3978" spans="1:7">
      <c r="A3978" s="183" t="s">
        <v>502</v>
      </c>
      <c r="B3978" s="182" t="s">
        <v>501</v>
      </c>
      <c r="C3978" s="179"/>
      <c r="D3978" s="181"/>
      <c r="E3978" s="181"/>
      <c r="F3978" s="181"/>
    </row>
    <row r="3979" spans="1:7">
      <c r="A3979" s="183" t="s">
        <v>500</v>
      </c>
      <c r="B3979" s="182" t="s">
        <v>499</v>
      </c>
      <c r="C3979" s="179" t="s">
        <v>108</v>
      </c>
      <c r="D3979" s="181">
        <v>728.89</v>
      </c>
      <c r="E3979" s="181">
        <v>63.72</v>
      </c>
      <c r="F3979" s="181">
        <v>792.61</v>
      </c>
      <c r="G3979" s="172">
        <v>15</v>
      </c>
    </row>
    <row r="3980" spans="1:7">
      <c r="A3980" s="183" t="s">
        <v>498</v>
      </c>
      <c r="B3980" s="182" t="s">
        <v>497</v>
      </c>
      <c r="C3980" s="179"/>
      <c r="D3980" s="181"/>
      <c r="E3980" s="181"/>
      <c r="F3980" s="181"/>
    </row>
    <row r="3981" spans="1:7">
      <c r="A3981" s="183" t="s">
        <v>496</v>
      </c>
      <c r="B3981" s="182" t="s">
        <v>495</v>
      </c>
      <c r="C3981" s="179" t="s">
        <v>108</v>
      </c>
      <c r="D3981" s="181">
        <v>45.76</v>
      </c>
      <c r="E3981" s="181">
        <v>11.16</v>
      </c>
      <c r="F3981" s="181">
        <v>56.92</v>
      </c>
      <c r="G3981" s="172">
        <v>15</v>
      </c>
    </row>
    <row r="3982" spans="1:7">
      <c r="A3982" s="183" t="s">
        <v>494</v>
      </c>
      <c r="B3982" s="182" t="s">
        <v>493</v>
      </c>
      <c r="C3982" s="179" t="s">
        <v>108</v>
      </c>
      <c r="D3982" s="181">
        <v>740.69</v>
      </c>
      <c r="E3982" s="181">
        <v>44.67</v>
      </c>
      <c r="F3982" s="181">
        <v>785.36</v>
      </c>
      <c r="G3982" s="172">
        <v>15</v>
      </c>
    </row>
    <row r="3983" spans="1:7">
      <c r="A3983" s="183" t="s">
        <v>492</v>
      </c>
      <c r="B3983" s="182" t="s">
        <v>491</v>
      </c>
      <c r="C3983" s="179" t="s">
        <v>108</v>
      </c>
      <c r="D3983" s="181">
        <v>627.65</v>
      </c>
      <c r="E3983" s="181">
        <v>44.67</v>
      </c>
      <c r="F3983" s="181">
        <v>672.32</v>
      </c>
      <c r="G3983" s="172">
        <v>15</v>
      </c>
    </row>
    <row r="3984" spans="1:7">
      <c r="A3984" s="183" t="s">
        <v>490</v>
      </c>
      <c r="B3984" s="182" t="s">
        <v>489</v>
      </c>
      <c r="C3984" s="179" t="s">
        <v>108</v>
      </c>
      <c r="D3984" s="181">
        <v>208.86</v>
      </c>
      <c r="E3984" s="181">
        <v>11.16</v>
      </c>
      <c r="F3984" s="181">
        <v>220.02</v>
      </c>
      <c r="G3984" s="172">
        <v>15</v>
      </c>
    </row>
    <row r="3985" spans="1:7" ht="30">
      <c r="A3985" s="183" t="s">
        <v>488</v>
      </c>
      <c r="B3985" s="182" t="s">
        <v>487</v>
      </c>
      <c r="C3985" s="179" t="s">
        <v>108</v>
      </c>
      <c r="D3985" s="181">
        <v>957.47</v>
      </c>
      <c r="E3985" s="181">
        <v>4.0999999999999996</v>
      </c>
      <c r="F3985" s="181">
        <v>961.57</v>
      </c>
      <c r="G3985" s="172">
        <v>15</v>
      </c>
    </row>
    <row r="3986" spans="1:7">
      <c r="A3986" s="183" t="s">
        <v>486</v>
      </c>
      <c r="B3986" s="182" t="s">
        <v>485</v>
      </c>
      <c r="C3986" s="179"/>
      <c r="D3986" s="181"/>
      <c r="E3986" s="181"/>
      <c r="F3986" s="181"/>
    </row>
    <row r="3987" spans="1:7" ht="30">
      <c r="A3987" s="183" t="s">
        <v>484</v>
      </c>
      <c r="B3987" s="182" t="s">
        <v>483</v>
      </c>
      <c r="C3987" s="179" t="s">
        <v>108</v>
      </c>
      <c r="D3987" s="181">
        <v>485.24</v>
      </c>
      <c r="E3987" s="181">
        <v>25.48</v>
      </c>
      <c r="F3987" s="181">
        <v>510.72</v>
      </c>
      <c r="G3987" s="172">
        <v>15</v>
      </c>
    </row>
    <row r="3988" spans="1:7" ht="30">
      <c r="A3988" s="183" t="s">
        <v>482</v>
      </c>
      <c r="B3988" s="182" t="s">
        <v>481</v>
      </c>
      <c r="C3988" s="179" t="s">
        <v>108</v>
      </c>
      <c r="D3988" s="181">
        <v>862.21</v>
      </c>
      <c r="E3988" s="181">
        <v>32.65</v>
      </c>
      <c r="F3988" s="181">
        <v>894.86</v>
      </c>
      <c r="G3988" s="172">
        <v>15</v>
      </c>
    </row>
    <row r="3989" spans="1:7">
      <c r="A3989" s="183" t="s">
        <v>480</v>
      </c>
      <c r="B3989" s="182" t="s">
        <v>479</v>
      </c>
      <c r="C3989" s="179"/>
      <c r="D3989" s="181"/>
      <c r="E3989" s="181"/>
      <c r="F3989" s="181"/>
    </row>
    <row r="3990" spans="1:7">
      <c r="A3990" s="183" t="s">
        <v>478</v>
      </c>
      <c r="B3990" s="182" t="s">
        <v>477</v>
      </c>
      <c r="C3990" s="179" t="s">
        <v>118</v>
      </c>
      <c r="D3990" s="181">
        <v>0.35</v>
      </c>
      <c r="E3990" s="181">
        <v>5.58</v>
      </c>
      <c r="F3990" s="181">
        <v>5.93</v>
      </c>
      <c r="G3990" s="172">
        <v>15</v>
      </c>
    </row>
    <row r="3991" spans="1:7">
      <c r="A3991" s="183" t="s">
        <v>476</v>
      </c>
      <c r="B3991" s="182" t="s">
        <v>135</v>
      </c>
      <c r="C3991" s="179" t="s">
        <v>108</v>
      </c>
      <c r="D3991" s="181">
        <v>5.98</v>
      </c>
      <c r="E3991" s="181">
        <v>11.16</v>
      </c>
      <c r="F3991" s="181">
        <v>17.14</v>
      </c>
      <c r="G3991" s="172">
        <v>15</v>
      </c>
    </row>
    <row r="3992" spans="1:7">
      <c r="A3992" s="183" t="s">
        <v>475</v>
      </c>
      <c r="B3992" s="182" t="s">
        <v>134</v>
      </c>
      <c r="C3992" s="179" t="s">
        <v>108</v>
      </c>
      <c r="D3992" s="181">
        <v>1.93</v>
      </c>
      <c r="E3992" s="181">
        <v>11.16</v>
      </c>
      <c r="F3992" s="181">
        <v>13.09</v>
      </c>
      <c r="G3992" s="172">
        <v>15</v>
      </c>
    </row>
    <row r="3993" spans="1:7" ht="30">
      <c r="A3993" s="183" t="s">
        <v>474</v>
      </c>
      <c r="B3993" s="182" t="s">
        <v>473</v>
      </c>
      <c r="C3993" s="179" t="s">
        <v>108</v>
      </c>
      <c r="D3993" s="181">
        <v>2.42</v>
      </c>
      <c r="E3993" s="181">
        <v>11.16</v>
      </c>
      <c r="F3993" s="181">
        <v>13.58</v>
      </c>
      <c r="G3993" s="172">
        <v>15</v>
      </c>
    </row>
    <row r="3994" spans="1:7">
      <c r="A3994" s="183" t="s">
        <v>472</v>
      </c>
      <c r="B3994" s="182" t="s">
        <v>471</v>
      </c>
      <c r="C3994" s="179" t="s">
        <v>108</v>
      </c>
      <c r="D3994" s="181">
        <v>290.95</v>
      </c>
      <c r="E3994" s="181">
        <v>12.39</v>
      </c>
      <c r="F3994" s="181">
        <v>303.33999999999997</v>
      </c>
      <c r="G3994" s="172">
        <v>15</v>
      </c>
    </row>
    <row r="3995" spans="1:7">
      <c r="A3995" s="183" t="s">
        <v>470</v>
      </c>
      <c r="B3995" s="182" t="s">
        <v>469</v>
      </c>
      <c r="C3995" s="179" t="s">
        <v>108</v>
      </c>
      <c r="D3995" s="181">
        <v>652.57000000000005</v>
      </c>
      <c r="E3995" s="181">
        <v>12.39</v>
      </c>
      <c r="F3995" s="181">
        <v>664.96</v>
      </c>
      <c r="G3995" s="172">
        <v>15</v>
      </c>
    </row>
    <row r="3996" spans="1:7">
      <c r="A3996" s="183" t="s">
        <v>468</v>
      </c>
      <c r="B3996" s="182" t="s">
        <v>467</v>
      </c>
      <c r="C3996" s="179" t="s">
        <v>108</v>
      </c>
      <c r="D3996" s="181">
        <v>7.24</v>
      </c>
      <c r="E3996" s="181">
        <v>19.64</v>
      </c>
      <c r="F3996" s="181">
        <v>26.88</v>
      </c>
      <c r="G3996" s="172">
        <v>15</v>
      </c>
    </row>
    <row r="3997" spans="1:7">
      <c r="A3997" s="183" t="s">
        <v>466</v>
      </c>
      <c r="B3997" s="182" t="s">
        <v>465</v>
      </c>
      <c r="C3997" s="179" t="s">
        <v>108</v>
      </c>
      <c r="D3997" s="181">
        <v>18.600000000000001</v>
      </c>
      <c r="E3997" s="181">
        <v>19.64</v>
      </c>
      <c r="F3997" s="181">
        <v>38.24</v>
      </c>
      <c r="G3997" s="172">
        <v>15</v>
      </c>
    </row>
    <row r="3998" spans="1:7">
      <c r="A3998" s="183" t="s">
        <v>464</v>
      </c>
      <c r="B3998" s="182" t="s">
        <v>463</v>
      </c>
      <c r="C3998" s="179" t="s">
        <v>108</v>
      </c>
      <c r="D3998" s="181">
        <v>79.239999999999995</v>
      </c>
      <c r="E3998" s="181">
        <v>2.27</v>
      </c>
      <c r="F3998" s="181">
        <v>81.510000000000005</v>
      </c>
      <c r="G3998" s="172">
        <v>15</v>
      </c>
    </row>
    <row r="3999" spans="1:7">
      <c r="A3999" s="183" t="s">
        <v>462</v>
      </c>
      <c r="B3999" s="182" t="s">
        <v>461</v>
      </c>
      <c r="C3999" s="179" t="s">
        <v>108</v>
      </c>
      <c r="D3999" s="181">
        <v>305</v>
      </c>
      <c r="E3999" s="181">
        <v>12.74</v>
      </c>
      <c r="F3999" s="181">
        <v>317.74</v>
      </c>
      <c r="G3999" s="172">
        <v>15</v>
      </c>
    </row>
    <row r="4000" spans="1:7">
      <c r="A4000" s="183" t="s">
        <v>460</v>
      </c>
      <c r="B4000" s="182" t="s">
        <v>143</v>
      </c>
      <c r="C4000" s="179" t="s">
        <v>108</v>
      </c>
      <c r="D4000" s="181">
        <v>90.48</v>
      </c>
      <c r="E4000" s="181">
        <v>8.1999999999999993</v>
      </c>
      <c r="F4000" s="181">
        <v>98.68</v>
      </c>
      <c r="G4000" s="172">
        <v>15</v>
      </c>
    </row>
    <row r="4001" spans="1:7">
      <c r="A4001" s="183" t="s">
        <v>459</v>
      </c>
      <c r="B4001" s="182" t="s">
        <v>458</v>
      </c>
      <c r="C4001" s="179" t="s">
        <v>108</v>
      </c>
      <c r="D4001" s="181">
        <v>119.36</v>
      </c>
      <c r="E4001" s="181">
        <v>8.1999999999999993</v>
      </c>
      <c r="F4001" s="181">
        <v>127.56</v>
      </c>
      <c r="G4001" s="172">
        <v>15</v>
      </c>
    </row>
    <row r="4002" spans="1:7">
      <c r="A4002" s="183" t="s">
        <v>457</v>
      </c>
      <c r="B4002" s="182" t="s">
        <v>142</v>
      </c>
      <c r="C4002" s="179" t="s">
        <v>108</v>
      </c>
      <c r="D4002" s="181">
        <v>179.87</v>
      </c>
      <c r="E4002" s="181">
        <v>8.1999999999999993</v>
      </c>
      <c r="F4002" s="181">
        <v>188.07</v>
      </c>
      <c r="G4002" s="172">
        <v>15</v>
      </c>
    </row>
    <row r="4003" spans="1:7">
      <c r="A4003" s="183" t="s">
        <v>456</v>
      </c>
      <c r="B4003" s="182" t="s">
        <v>455</v>
      </c>
      <c r="C4003" s="179" t="s">
        <v>108</v>
      </c>
      <c r="D4003" s="181">
        <v>95.79</v>
      </c>
      <c r="E4003" s="181">
        <v>2.27</v>
      </c>
      <c r="F4003" s="181">
        <v>98.06</v>
      </c>
      <c r="G4003" s="172">
        <v>15</v>
      </c>
    </row>
    <row r="4004" spans="1:7">
      <c r="A4004" s="183" t="s">
        <v>454</v>
      </c>
      <c r="B4004" s="182" t="s">
        <v>453</v>
      </c>
      <c r="C4004" s="179" t="s">
        <v>108</v>
      </c>
      <c r="D4004" s="181">
        <v>105.16</v>
      </c>
      <c r="E4004" s="181">
        <v>2.27</v>
      </c>
      <c r="F4004" s="181">
        <v>107.43</v>
      </c>
      <c r="G4004" s="172">
        <v>15</v>
      </c>
    </row>
    <row r="4005" spans="1:7">
      <c r="A4005" s="183" t="s">
        <v>452</v>
      </c>
      <c r="B4005" s="182" t="s">
        <v>451</v>
      </c>
      <c r="C4005" s="179" t="s">
        <v>108</v>
      </c>
      <c r="D4005" s="181">
        <v>9.6199999999999992</v>
      </c>
      <c r="E4005" s="181">
        <v>4.54</v>
      </c>
      <c r="F4005" s="181">
        <v>14.16</v>
      </c>
      <c r="G4005" s="172">
        <v>15</v>
      </c>
    </row>
    <row r="4006" spans="1:7">
      <c r="A4006" s="183" t="s">
        <v>450</v>
      </c>
      <c r="B4006" s="182" t="s">
        <v>449</v>
      </c>
      <c r="C4006" s="179" t="s">
        <v>108</v>
      </c>
      <c r="D4006" s="181">
        <v>14</v>
      </c>
      <c r="E4006" s="181">
        <v>4.54</v>
      </c>
      <c r="F4006" s="181">
        <v>18.54</v>
      </c>
      <c r="G4006" s="172">
        <v>15</v>
      </c>
    </row>
    <row r="4007" spans="1:7">
      <c r="A4007" s="183" t="s">
        <v>448</v>
      </c>
      <c r="B4007" s="182" t="s">
        <v>447</v>
      </c>
      <c r="C4007" s="179" t="s">
        <v>108</v>
      </c>
      <c r="D4007" s="181">
        <v>19.010000000000002</v>
      </c>
      <c r="E4007" s="181">
        <v>21.02</v>
      </c>
      <c r="F4007" s="181">
        <v>40.03</v>
      </c>
      <c r="G4007" s="172">
        <v>15</v>
      </c>
    </row>
    <row r="4008" spans="1:7">
      <c r="A4008" s="183" t="s">
        <v>446</v>
      </c>
      <c r="B4008" s="182" t="s">
        <v>445</v>
      </c>
      <c r="C4008" s="179" t="s">
        <v>108</v>
      </c>
      <c r="D4008" s="181">
        <v>10.24</v>
      </c>
      <c r="E4008" s="181">
        <v>12.74</v>
      </c>
      <c r="F4008" s="181">
        <v>22.98</v>
      </c>
      <c r="G4008" s="172">
        <v>15</v>
      </c>
    </row>
    <row r="4009" spans="1:7">
      <c r="A4009" s="183" t="s">
        <v>444</v>
      </c>
      <c r="B4009" s="182" t="s">
        <v>443</v>
      </c>
      <c r="C4009" s="179" t="s">
        <v>108</v>
      </c>
      <c r="D4009" s="181">
        <v>11.53</v>
      </c>
      <c r="E4009" s="181">
        <v>12.74</v>
      </c>
      <c r="F4009" s="181">
        <v>24.27</v>
      </c>
      <c r="G4009" s="172">
        <v>15</v>
      </c>
    </row>
    <row r="4010" spans="1:7" ht="30">
      <c r="A4010" s="183" t="s">
        <v>442</v>
      </c>
      <c r="B4010" s="182" t="s">
        <v>441</v>
      </c>
      <c r="C4010" s="179" t="s">
        <v>108</v>
      </c>
      <c r="D4010" s="181">
        <v>11.4</v>
      </c>
      <c r="E4010" s="181">
        <v>12.74</v>
      </c>
      <c r="F4010" s="181">
        <v>24.14</v>
      </c>
      <c r="G4010" s="172">
        <v>15</v>
      </c>
    </row>
    <row r="4011" spans="1:7">
      <c r="A4011" s="183" t="s">
        <v>440</v>
      </c>
      <c r="B4011" s="182" t="s">
        <v>439</v>
      </c>
      <c r="C4011" s="179" t="s">
        <v>108</v>
      </c>
      <c r="D4011" s="181">
        <v>11</v>
      </c>
      <c r="E4011" s="181">
        <v>21.61</v>
      </c>
      <c r="F4011" s="181">
        <v>32.61</v>
      </c>
      <c r="G4011" s="172">
        <v>15</v>
      </c>
    </row>
    <row r="4012" spans="1:7">
      <c r="A4012" s="183" t="s">
        <v>438</v>
      </c>
      <c r="B4012" s="182" t="s">
        <v>437</v>
      </c>
      <c r="C4012" s="179" t="s">
        <v>108</v>
      </c>
      <c r="D4012" s="181">
        <v>13.5</v>
      </c>
      <c r="E4012" s="181">
        <v>11.16</v>
      </c>
      <c r="F4012" s="181">
        <v>24.66</v>
      </c>
      <c r="G4012" s="172">
        <v>15</v>
      </c>
    </row>
    <row r="4013" spans="1:7" ht="30">
      <c r="A4013" s="183" t="s">
        <v>436</v>
      </c>
      <c r="B4013" s="182" t="s">
        <v>435</v>
      </c>
      <c r="C4013" s="179" t="s">
        <v>108</v>
      </c>
      <c r="D4013" s="181">
        <v>87.14</v>
      </c>
      <c r="E4013" s="181">
        <v>39.270000000000003</v>
      </c>
      <c r="F4013" s="181">
        <v>126.41</v>
      </c>
      <c r="G4013" s="172">
        <v>15</v>
      </c>
    </row>
    <row r="4014" spans="1:7">
      <c r="A4014" s="183" t="s">
        <v>434</v>
      </c>
      <c r="B4014" s="182" t="s">
        <v>433</v>
      </c>
      <c r="C4014" s="179"/>
      <c r="D4014" s="181"/>
      <c r="E4014" s="181"/>
      <c r="F4014" s="181"/>
    </row>
    <row r="4015" spans="1:7">
      <c r="A4015" s="183" t="s">
        <v>432</v>
      </c>
      <c r="B4015" s="182" t="s">
        <v>431</v>
      </c>
      <c r="C4015" s="179"/>
      <c r="D4015" s="181"/>
      <c r="E4015" s="181"/>
      <c r="F4015" s="181"/>
    </row>
    <row r="4016" spans="1:7" ht="30">
      <c r="A4016" s="183" t="s">
        <v>430</v>
      </c>
      <c r="B4016" s="182" t="s">
        <v>429</v>
      </c>
      <c r="C4016" s="179" t="s">
        <v>112</v>
      </c>
      <c r="D4016" s="181">
        <v>265.29000000000002</v>
      </c>
      <c r="E4016" s="181">
        <v>3.82</v>
      </c>
      <c r="F4016" s="181">
        <v>269.11</v>
      </c>
      <c r="G4016" s="172">
        <v>15</v>
      </c>
    </row>
    <row r="4017" spans="1:7" ht="30">
      <c r="A4017" s="183" t="s">
        <v>428</v>
      </c>
      <c r="B4017" s="182" t="s">
        <v>427</v>
      </c>
      <c r="C4017" s="179" t="s">
        <v>112</v>
      </c>
      <c r="D4017" s="181">
        <v>216.21</v>
      </c>
      <c r="E4017" s="181">
        <v>3.2</v>
      </c>
      <c r="F4017" s="181">
        <v>219.41</v>
      </c>
      <c r="G4017" s="172">
        <v>15</v>
      </c>
    </row>
    <row r="4018" spans="1:7" ht="30">
      <c r="A4018" s="183" t="s">
        <v>426</v>
      </c>
      <c r="B4018" s="182" t="s">
        <v>425</v>
      </c>
      <c r="C4018" s="179" t="s">
        <v>112</v>
      </c>
      <c r="D4018" s="181">
        <v>216.93</v>
      </c>
      <c r="E4018" s="181">
        <v>3.22</v>
      </c>
      <c r="F4018" s="181">
        <v>220.15</v>
      </c>
      <c r="G4018" s="172">
        <v>15</v>
      </c>
    </row>
    <row r="4019" spans="1:7">
      <c r="A4019" s="183" t="s">
        <v>424</v>
      </c>
      <c r="B4019" s="182" t="s">
        <v>423</v>
      </c>
      <c r="C4019" s="179" t="s">
        <v>118</v>
      </c>
      <c r="D4019" s="181">
        <v>417.42</v>
      </c>
      <c r="E4019" s="181">
        <v>15.92</v>
      </c>
      <c r="F4019" s="181">
        <v>433.34</v>
      </c>
      <c r="G4019" s="172">
        <v>15</v>
      </c>
    </row>
    <row r="4020" spans="1:7">
      <c r="A4020" s="183" t="s">
        <v>422</v>
      </c>
      <c r="B4020" s="182" t="s">
        <v>421</v>
      </c>
      <c r="C4020" s="179"/>
      <c r="D4020" s="181"/>
      <c r="E4020" s="181"/>
      <c r="F4020" s="181"/>
    </row>
    <row r="4021" spans="1:7">
      <c r="A4021" s="183" t="s">
        <v>420</v>
      </c>
      <c r="B4021" s="182" t="s">
        <v>186</v>
      </c>
      <c r="C4021" s="179" t="s">
        <v>112</v>
      </c>
      <c r="D4021" s="181">
        <v>81.03</v>
      </c>
      <c r="E4021" s="181"/>
      <c r="F4021" s="181">
        <v>81.03</v>
      </c>
      <c r="G4021" s="172">
        <v>15</v>
      </c>
    </row>
    <row r="4022" spans="1:7">
      <c r="A4022" s="183" t="s">
        <v>419</v>
      </c>
      <c r="B4022" s="182" t="s">
        <v>418</v>
      </c>
      <c r="C4022" s="179" t="s">
        <v>112</v>
      </c>
      <c r="D4022" s="181">
        <v>34.9</v>
      </c>
      <c r="E4022" s="181"/>
      <c r="F4022" s="181">
        <v>34.9</v>
      </c>
      <c r="G4022" s="172">
        <v>15</v>
      </c>
    </row>
    <row r="4023" spans="1:7" ht="30">
      <c r="A4023" s="183" t="s">
        <v>417</v>
      </c>
      <c r="B4023" s="182" t="s">
        <v>416</v>
      </c>
      <c r="C4023" s="179" t="s">
        <v>112</v>
      </c>
      <c r="D4023" s="181">
        <v>200.62</v>
      </c>
      <c r="E4023" s="181"/>
      <c r="F4023" s="181">
        <v>200.62</v>
      </c>
      <c r="G4023" s="172">
        <v>15</v>
      </c>
    </row>
    <row r="4024" spans="1:7" ht="30">
      <c r="A4024" s="183" t="s">
        <v>415</v>
      </c>
      <c r="B4024" s="182" t="s">
        <v>414</v>
      </c>
      <c r="C4024" s="179" t="s">
        <v>112</v>
      </c>
      <c r="D4024" s="181">
        <v>250.77</v>
      </c>
      <c r="E4024" s="181"/>
      <c r="F4024" s="181">
        <v>250.77</v>
      </c>
      <c r="G4024" s="172">
        <v>15</v>
      </c>
    </row>
    <row r="4025" spans="1:7" ht="30">
      <c r="A4025" s="183" t="s">
        <v>413</v>
      </c>
      <c r="B4025" s="182" t="s">
        <v>412</v>
      </c>
      <c r="C4025" s="179" t="s">
        <v>112</v>
      </c>
      <c r="D4025" s="181">
        <v>91.24</v>
      </c>
      <c r="E4025" s="181"/>
      <c r="F4025" s="181">
        <v>91.24</v>
      </c>
      <c r="G4025" s="172">
        <v>15</v>
      </c>
    </row>
    <row r="4026" spans="1:7" ht="30">
      <c r="A4026" s="183" t="s">
        <v>411</v>
      </c>
      <c r="B4026" s="182" t="s">
        <v>410</v>
      </c>
      <c r="C4026" s="179" t="s">
        <v>112</v>
      </c>
      <c r="D4026" s="181">
        <v>134.44</v>
      </c>
      <c r="E4026" s="181"/>
      <c r="F4026" s="181">
        <v>134.44</v>
      </c>
      <c r="G4026" s="172">
        <v>15</v>
      </c>
    </row>
    <row r="4027" spans="1:7" ht="30">
      <c r="A4027" s="183" t="s">
        <v>409</v>
      </c>
      <c r="B4027" s="182" t="s">
        <v>408</v>
      </c>
      <c r="C4027" s="179" t="s">
        <v>112</v>
      </c>
      <c r="D4027" s="181">
        <v>141.66999999999999</v>
      </c>
      <c r="E4027" s="181"/>
      <c r="F4027" s="181">
        <v>141.66999999999999</v>
      </c>
      <c r="G4027" s="172">
        <v>15</v>
      </c>
    </row>
    <row r="4028" spans="1:7">
      <c r="A4028" s="183" t="s">
        <v>407</v>
      </c>
      <c r="B4028" s="182" t="s">
        <v>406</v>
      </c>
      <c r="C4028" s="179" t="s">
        <v>112</v>
      </c>
      <c r="D4028" s="181">
        <v>257.52999999999997</v>
      </c>
      <c r="E4028" s="181"/>
      <c r="F4028" s="181">
        <v>257.52999999999997</v>
      </c>
      <c r="G4028" s="172">
        <v>15</v>
      </c>
    </row>
    <row r="4029" spans="1:7">
      <c r="A4029" s="183" t="s">
        <v>405</v>
      </c>
      <c r="B4029" s="182" t="s">
        <v>404</v>
      </c>
      <c r="C4029" s="179" t="s">
        <v>112</v>
      </c>
      <c r="D4029" s="181">
        <v>285.31</v>
      </c>
      <c r="E4029" s="181"/>
      <c r="F4029" s="181">
        <v>285.31</v>
      </c>
      <c r="G4029" s="172">
        <v>15</v>
      </c>
    </row>
    <row r="4030" spans="1:7" ht="30">
      <c r="A4030" s="183" t="s">
        <v>403</v>
      </c>
      <c r="B4030" s="182" t="s">
        <v>402</v>
      </c>
      <c r="C4030" s="179" t="s">
        <v>112</v>
      </c>
      <c r="D4030" s="181">
        <v>47.81</v>
      </c>
      <c r="E4030" s="181"/>
      <c r="F4030" s="181">
        <v>47.81</v>
      </c>
      <c r="G4030" s="172">
        <v>15</v>
      </c>
    </row>
    <row r="4031" spans="1:7">
      <c r="A4031" s="183" t="s">
        <v>401</v>
      </c>
      <c r="B4031" s="182" t="s">
        <v>400</v>
      </c>
      <c r="C4031" s="179"/>
      <c r="D4031" s="181"/>
      <c r="E4031" s="181"/>
      <c r="F4031" s="181"/>
    </row>
    <row r="4032" spans="1:7" ht="30">
      <c r="A4032" s="183" t="s">
        <v>399</v>
      </c>
      <c r="B4032" s="182" t="s">
        <v>398</v>
      </c>
      <c r="C4032" s="179" t="s">
        <v>112</v>
      </c>
      <c r="D4032" s="181">
        <v>1620.14</v>
      </c>
      <c r="E4032" s="181">
        <v>28.81</v>
      </c>
      <c r="F4032" s="181">
        <v>1648.95</v>
      </c>
      <c r="G4032" s="172">
        <v>15</v>
      </c>
    </row>
    <row r="4033" spans="1:7" ht="30">
      <c r="A4033" s="183" t="s">
        <v>397</v>
      </c>
      <c r="B4033" s="182" t="s">
        <v>396</v>
      </c>
      <c r="C4033" s="179" t="s">
        <v>112</v>
      </c>
      <c r="D4033" s="181">
        <v>1688.08</v>
      </c>
      <c r="E4033" s="181">
        <v>28.8</v>
      </c>
      <c r="F4033" s="181">
        <v>1716.88</v>
      </c>
      <c r="G4033" s="172">
        <v>15</v>
      </c>
    </row>
    <row r="4034" spans="1:7" ht="30">
      <c r="A4034" s="183" t="s">
        <v>395</v>
      </c>
      <c r="B4034" s="182" t="s">
        <v>394</v>
      </c>
      <c r="C4034" s="179" t="s">
        <v>112</v>
      </c>
      <c r="D4034" s="181">
        <v>1820.79</v>
      </c>
      <c r="E4034" s="181">
        <v>28.8</v>
      </c>
      <c r="F4034" s="181">
        <v>1849.59</v>
      </c>
      <c r="G4034" s="172">
        <v>15</v>
      </c>
    </row>
    <row r="4035" spans="1:7" ht="30">
      <c r="A4035" s="183" t="s">
        <v>393</v>
      </c>
      <c r="B4035" s="182" t="s">
        <v>392</v>
      </c>
      <c r="C4035" s="179" t="s">
        <v>112</v>
      </c>
      <c r="D4035" s="181">
        <v>1879.17</v>
      </c>
      <c r="E4035" s="181">
        <v>28.8</v>
      </c>
      <c r="F4035" s="181">
        <v>1907.97</v>
      </c>
      <c r="G4035" s="172">
        <v>15</v>
      </c>
    </row>
    <row r="4036" spans="1:7" ht="30">
      <c r="A4036" s="183" t="s">
        <v>391</v>
      </c>
      <c r="B4036" s="182" t="s">
        <v>390</v>
      </c>
      <c r="C4036" s="179" t="s">
        <v>112</v>
      </c>
      <c r="D4036" s="181">
        <v>2278.94</v>
      </c>
      <c r="E4036" s="181">
        <v>28.8</v>
      </c>
      <c r="F4036" s="181">
        <v>2307.7399999999998</v>
      </c>
      <c r="G4036" s="172">
        <v>15</v>
      </c>
    </row>
    <row r="4037" spans="1:7" ht="30">
      <c r="A4037" s="183" t="s">
        <v>389</v>
      </c>
      <c r="B4037" s="182" t="s">
        <v>388</v>
      </c>
      <c r="C4037" s="179" t="s">
        <v>112</v>
      </c>
      <c r="D4037" s="181">
        <v>1840.24</v>
      </c>
      <c r="E4037" s="181">
        <v>43.2</v>
      </c>
      <c r="F4037" s="181">
        <v>1883.44</v>
      </c>
      <c r="G4037" s="172">
        <v>15</v>
      </c>
    </row>
    <row r="4038" spans="1:7" ht="30">
      <c r="A4038" s="183" t="s">
        <v>387</v>
      </c>
      <c r="B4038" s="182" t="s">
        <v>386</v>
      </c>
      <c r="C4038" s="179" t="s">
        <v>112</v>
      </c>
      <c r="D4038" s="181">
        <v>1760.77</v>
      </c>
      <c r="E4038" s="181">
        <v>43.2</v>
      </c>
      <c r="F4038" s="181">
        <v>1803.97</v>
      </c>
      <c r="G4038" s="172">
        <v>15</v>
      </c>
    </row>
    <row r="4039" spans="1:7" ht="30">
      <c r="A4039" s="183" t="s">
        <v>385</v>
      </c>
      <c r="B4039" s="182" t="s">
        <v>384</v>
      </c>
      <c r="C4039" s="179" t="s">
        <v>112</v>
      </c>
      <c r="D4039" s="181">
        <v>2072.75</v>
      </c>
      <c r="E4039" s="181">
        <v>43.2</v>
      </c>
      <c r="F4039" s="181">
        <v>2115.9499999999998</v>
      </c>
      <c r="G4039" s="172">
        <v>15</v>
      </c>
    </row>
    <row r="4040" spans="1:7">
      <c r="A4040" s="183" t="s">
        <v>383</v>
      </c>
      <c r="B4040" s="182" t="s">
        <v>382</v>
      </c>
      <c r="C4040" s="179"/>
      <c r="D4040" s="181"/>
      <c r="E4040" s="181"/>
      <c r="F4040" s="181"/>
    </row>
    <row r="4041" spans="1:7" ht="30">
      <c r="A4041" s="183" t="s">
        <v>381</v>
      </c>
      <c r="B4041" s="182" t="s">
        <v>380</v>
      </c>
      <c r="C4041" s="179" t="s">
        <v>108</v>
      </c>
      <c r="D4041" s="181">
        <v>1213.6400000000001</v>
      </c>
      <c r="E4041" s="181">
        <v>126.15</v>
      </c>
      <c r="F4041" s="181">
        <v>1339.79</v>
      </c>
      <c r="G4041" s="172">
        <v>15</v>
      </c>
    </row>
    <row r="4042" spans="1:7">
      <c r="A4042" s="183" t="s">
        <v>379</v>
      </c>
      <c r="B4042" s="182" t="s">
        <v>378</v>
      </c>
      <c r="C4042" s="179" t="s">
        <v>108</v>
      </c>
      <c r="D4042" s="181">
        <v>3545.08</v>
      </c>
      <c r="E4042" s="181">
        <v>126.15</v>
      </c>
      <c r="F4042" s="181">
        <v>3671.23</v>
      </c>
      <c r="G4042" s="172">
        <v>15</v>
      </c>
    </row>
    <row r="4043" spans="1:7">
      <c r="A4043" s="183" t="s">
        <v>377</v>
      </c>
      <c r="B4043" s="182" t="s">
        <v>376</v>
      </c>
      <c r="C4043" s="179" t="s">
        <v>108</v>
      </c>
      <c r="D4043" s="181">
        <v>6025.72</v>
      </c>
      <c r="E4043" s="181">
        <v>215.77</v>
      </c>
      <c r="F4043" s="181">
        <v>6241.49</v>
      </c>
      <c r="G4043" s="172">
        <v>15</v>
      </c>
    </row>
    <row r="4044" spans="1:7" ht="30">
      <c r="A4044" s="183" t="s">
        <v>375</v>
      </c>
      <c r="B4044" s="182" t="s">
        <v>374</v>
      </c>
      <c r="C4044" s="179" t="s">
        <v>108</v>
      </c>
      <c r="D4044" s="181">
        <v>6047.7</v>
      </c>
      <c r="E4044" s="181">
        <v>126.15</v>
      </c>
      <c r="F4044" s="181">
        <v>6173.85</v>
      </c>
      <c r="G4044" s="172">
        <v>15</v>
      </c>
    </row>
    <row r="4045" spans="1:7">
      <c r="A4045" s="183" t="s">
        <v>373</v>
      </c>
      <c r="B4045" s="182" t="s">
        <v>372</v>
      </c>
      <c r="C4045" s="179" t="s">
        <v>108</v>
      </c>
      <c r="D4045" s="181">
        <v>2970.55</v>
      </c>
      <c r="E4045" s="181">
        <v>78.540000000000006</v>
      </c>
      <c r="F4045" s="181">
        <v>3049.09</v>
      </c>
      <c r="G4045" s="172">
        <v>15</v>
      </c>
    </row>
    <row r="4046" spans="1:7" ht="30">
      <c r="A4046" s="183" t="s">
        <v>371</v>
      </c>
      <c r="B4046" s="182" t="s">
        <v>370</v>
      </c>
      <c r="C4046" s="179" t="s">
        <v>108</v>
      </c>
      <c r="D4046" s="181">
        <v>2000.75</v>
      </c>
      <c r="E4046" s="181">
        <v>126.15</v>
      </c>
      <c r="F4046" s="181">
        <v>2126.9</v>
      </c>
      <c r="G4046" s="172">
        <v>15</v>
      </c>
    </row>
    <row r="4047" spans="1:7">
      <c r="A4047" s="183" t="s">
        <v>369</v>
      </c>
      <c r="B4047" s="182" t="s">
        <v>171</v>
      </c>
      <c r="C4047" s="179" t="s">
        <v>108</v>
      </c>
      <c r="D4047" s="181">
        <v>2929.05</v>
      </c>
      <c r="E4047" s="181">
        <v>126.15</v>
      </c>
      <c r="F4047" s="181">
        <v>3055.2</v>
      </c>
      <c r="G4047" s="172">
        <v>15</v>
      </c>
    </row>
    <row r="4048" spans="1:7">
      <c r="A4048" s="183" t="s">
        <v>368</v>
      </c>
      <c r="B4048" s="182" t="s">
        <v>367</v>
      </c>
      <c r="C4048" s="179"/>
      <c r="D4048" s="181"/>
      <c r="E4048" s="181"/>
      <c r="F4048" s="181"/>
    </row>
    <row r="4049" spans="1:7">
      <c r="A4049" s="183" t="s">
        <v>366</v>
      </c>
      <c r="B4049" s="182" t="s">
        <v>365</v>
      </c>
      <c r="C4049" s="179" t="s">
        <v>108</v>
      </c>
      <c r="D4049" s="181">
        <v>458.91</v>
      </c>
      <c r="E4049" s="181">
        <v>26.45</v>
      </c>
      <c r="F4049" s="181">
        <v>485.36</v>
      </c>
      <c r="G4049" s="172">
        <v>15</v>
      </c>
    </row>
    <row r="4050" spans="1:7">
      <c r="A4050" s="183" t="s">
        <v>364</v>
      </c>
      <c r="B4050" s="182" t="s">
        <v>363</v>
      </c>
      <c r="C4050" s="179" t="s">
        <v>108</v>
      </c>
      <c r="D4050" s="181">
        <v>3192.34</v>
      </c>
      <c r="E4050" s="181">
        <v>58.77</v>
      </c>
      <c r="F4050" s="181">
        <v>3251.11</v>
      </c>
      <c r="G4050" s="172">
        <v>15</v>
      </c>
    </row>
    <row r="4051" spans="1:7">
      <c r="A4051" s="183" t="s">
        <v>362</v>
      </c>
      <c r="B4051" s="182" t="s">
        <v>361</v>
      </c>
      <c r="C4051" s="179" t="s">
        <v>108</v>
      </c>
      <c r="D4051" s="181">
        <v>1555.29</v>
      </c>
      <c r="E4051" s="181">
        <v>39.270000000000003</v>
      </c>
      <c r="F4051" s="181">
        <v>1594.56</v>
      </c>
      <c r="G4051" s="172">
        <v>15</v>
      </c>
    </row>
    <row r="4052" spans="1:7" ht="30">
      <c r="A4052" s="183" t="s">
        <v>360</v>
      </c>
      <c r="B4052" s="182" t="s">
        <v>359</v>
      </c>
      <c r="C4052" s="179" t="s">
        <v>108</v>
      </c>
      <c r="D4052" s="181">
        <v>3259.93</v>
      </c>
      <c r="E4052" s="181">
        <v>671.85</v>
      </c>
      <c r="F4052" s="181">
        <v>3931.78</v>
      </c>
      <c r="G4052" s="172">
        <v>15</v>
      </c>
    </row>
    <row r="4053" spans="1:7" ht="30">
      <c r="A4053" s="183" t="s">
        <v>358</v>
      </c>
      <c r="B4053" s="182" t="s">
        <v>357</v>
      </c>
      <c r="C4053" s="179" t="s">
        <v>108</v>
      </c>
      <c r="D4053" s="181">
        <v>8519.7999999999993</v>
      </c>
      <c r="E4053" s="181">
        <v>783.51</v>
      </c>
      <c r="F4053" s="181">
        <v>9303.31</v>
      </c>
      <c r="G4053" s="172">
        <v>15</v>
      </c>
    </row>
    <row r="4054" spans="1:7">
      <c r="A4054" s="183" t="s">
        <v>356</v>
      </c>
      <c r="B4054" s="182" t="s">
        <v>355</v>
      </c>
      <c r="C4054" s="179"/>
      <c r="D4054" s="181"/>
      <c r="E4054" s="181"/>
      <c r="F4054" s="181"/>
    </row>
    <row r="4055" spans="1:7">
      <c r="A4055" s="183" t="s">
        <v>354</v>
      </c>
      <c r="B4055" s="182" t="s">
        <v>353</v>
      </c>
      <c r="C4055" s="179" t="s">
        <v>108</v>
      </c>
      <c r="D4055" s="181">
        <v>103.1</v>
      </c>
      <c r="E4055" s="181">
        <v>12.73</v>
      </c>
      <c r="F4055" s="181">
        <v>115.83</v>
      </c>
      <c r="G4055" s="172">
        <v>15</v>
      </c>
    </row>
    <row r="4056" spans="1:7">
      <c r="A4056" s="183" t="s">
        <v>352</v>
      </c>
      <c r="B4056" s="182" t="s">
        <v>351</v>
      </c>
      <c r="C4056" s="179" t="s">
        <v>108</v>
      </c>
      <c r="D4056" s="181">
        <v>24.75</v>
      </c>
      <c r="E4056" s="181">
        <v>9.56</v>
      </c>
      <c r="F4056" s="181">
        <v>34.31</v>
      </c>
      <c r="G4056" s="172">
        <v>15</v>
      </c>
    </row>
    <row r="4057" spans="1:7">
      <c r="A4057" s="183" t="s">
        <v>350</v>
      </c>
      <c r="B4057" s="182" t="s">
        <v>349</v>
      </c>
      <c r="C4057" s="179" t="s">
        <v>108</v>
      </c>
      <c r="D4057" s="181">
        <v>20.97</v>
      </c>
      <c r="E4057" s="181">
        <v>9.56</v>
      </c>
      <c r="F4057" s="181">
        <v>30.53</v>
      </c>
      <c r="G4057" s="172">
        <v>15</v>
      </c>
    </row>
    <row r="4058" spans="1:7">
      <c r="A4058" s="183" t="s">
        <v>348</v>
      </c>
      <c r="B4058" s="182" t="s">
        <v>347</v>
      </c>
      <c r="C4058" s="179" t="s">
        <v>108</v>
      </c>
      <c r="D4058" s="181">
        <v>28.34</v>
      </c>
      <c r="E4058" s="181">
        <v>9.56</v>
      </c>
      <c r="F4058" s="181">
        <v>37.9</v>
      </c>
      <c r="G4058" s="172">
        <v>15</v>
      </c>
    </row>
    <row r="4059" spans="1:7">
      <c r="A4059" s="183" t="s">
        <v>346</v>
      </c>
      <c r="B4059" s="182" t="s">
        <v>345</v>
      </c>
      <c r="C4059" s="179" t="s">
        <v>108</v>
      </c>
      <c r="D4059" s="181">
        <v>25.53</v>
      </c>
      <c r="E4059" s="181">
        <v>9.56</v>
      </c>
      <c r="F4059" s="181">
        <v>35.090000000000003</v>
      </c>
      <c r="G4059" s="172">
        <v>15</v>
      </c>
    </row>
    <row r="4060" spans="1:7">
      <c r="A4060" s="183" t="s">
        <v>344</v>
      </c>
      <c r="B4060" s="182" t="s">
        <v>343</v>
      </c>
      <c r="C4060" s="179" t="s">
        <v>108</v>
      </c>
      <c r="D4060" s="181">
        <v>66.3</v>
      </c>
      <c r="E4060" s="181">
        <v>10.69</v>
      </c>
      <c r="F4060" s="181">
        <v>76.989999999999995</v>
      </c>
      <c r="G4060" s="172">
        <v>15</v>
      </c>
    </row>
    <row r="4061" spans="1:7">
      <c r="A4061" s="183" t="s">
        <v>342</v>
      </c>
      <c r="B4061" s="182" t="s">
        <v>341</v>
      </c>
      <c r="C4061" s="179" t="s">
        <v>108</v>
      </c>
      <c r="D4061" s="181">
        <v>64.06</v>
      </c>
      <c r="E4061" s="181">
        <v>10.69</v>
      </c>
      <c r="F4061" s="181">
        <v>74.75</v>
      </c>
      <c r="G4061" s="172">
        <v>15</v>
      </c>
    </row>
    <row r="4062" spans="1:7">
      <c r="A4062" s="183" t="s">
        <v>340</v>
      </c>
      <c r="B4062" s="182" t="s">
        <v>339</v>
      </c>
      <c r="C4062" s="179" t="s">
        <v>108</v>
      </c>
      <c r="D4062" s="181">
        <v>55.85</v>
      </c>
      <c r="E4062" s="181">
        <v>9.56</v>
      </c>
      <c r="F4062" s="181">
        <v>65.41</v>
      </c>
      <c r="G4062" s="172">
        <v>15</v>
      </c>
    </row>
    <row r="4063" spans="1:7">
      <c r="A4063" s="183" t="s">
        <v>338</v>
      </c>
      <c r="B4063" s="182" t="s">
        <v>337</v>
      </c>
      <c r="C4063" s="179" t="s">
        <v>108</v>
      </c>
      <c r="D4063" s="181">
        <v>33.03</v>
      </c>
      <c r="E4063" s="181">
        <v>9.56</v>
      </c>
      <c r="F4063" s="181">
        <v>42.59</v>
      </c>
      <c r="G4063" s="172">
        <v>15</v>
      </c>
    </row>
    <row r="4064" spans="1:7">
      <c r="A4064" s="183" t="s">
        <v>336</v>
      </c>
      <c r="B4064" s="182" t="s">
        <v>335</v>
      </c>
      <c r="C4064" s="179" t="s">
        <v>108</v>
      </c>
      <c r="D4064" s="181">
        <v>40.14</v>
      </c>
      <c r="E4064" s="181">
        <v>9.56</v>
      </c>
      <c r="F4064" s="181">
        <v>49.7</v>
      </c>
      <c r="G4064" s="172">
        <v>15</v>
      </c>
    </row>
    <row r="4065" spans="1:7">
      <c r="A4065" s="183" t="s">
        <v>334</v>
      </c>
      <c r="B4065" s="182" t="s">
        <v>333</v>
      </c>
      <c r="C4065" s="179" t="s">
        <v>108</v>
      </c>
      <c r="D4065" s="181">
        <v>40.14</v>
      </c>
      <c r="E4065" s="181">
        <v>9.56</v>
      </c>
      <c r="F4065" s="181">
        <v>49.7</v>
      </c>
      <c r="G4065" s="172">
        <v>15</v>
      </c>
    </row>
    <row r="4066" spans="1:7">
      <c r="A4066" s="183" t="s">
        <v>332</v>
      </c>
      <c r="B4066" s="182" t="s">
        <v>331</v>
      </c>
      <c r="C4066" s="179" t="s">
        <v>108</v>
      </c>
      <c r="D4066" s="181">
        <v>56.41</v>
      </c>
      <c r="E4066" s="181">
        <v>10.69</v>
      </c>
      <c r="F4066" s="181">
        <v>67.099999999999994</v>
      </c>
      <c r="G4066" s="172">
        <v>15</v>
      </c>
    </row>
    <row r="4067" spans="1:7">
      <c r="A4067" s="183" t="s">
        <v>330</v>
      </c>
      <c r="B4067" s="182" t="s">
        <v>329</v>
      </c>
      <c r="C4067" s="179" t="s">
        <v>108</v>
      </c>
      <c r="D4067" s="181">
        <v>54.45</v>
      </c>
      <c r="E4067" s="181">
        <v>10.69</v>
      </c>
      <c r="F4067" s="181">
        <v>65.14</v>
      </c>
      <c r="G4067" s="172">
        <v>15</v>
      </c>
    </row>
    <row r="4068" spans="1:7">
      <c r="A4068" s="183" t="s">
        <v>328</v>
      </c>
      <c r="B4068" s="182" t="s">
        <v>327</v>
      </c>
      <c r="C4068" s="179"/>
      <c r="D4068" s="181"/>
      <c r="E4068" s="181"/>
      <c r="F4068" s="181"/>
    </row>
    <row r="4069" spans="1:7" ht="45">
      <c r="A4069" s="183" t="s">
        <v>326</v>
      </c>
      <c r="B4069" s="182" t="s">
        <v>325</v>
      </c>
      <c r="C4069" s="179" t="s">
        <v>112</v>
      </c>
      <c r="D4069" s="181">
        <v>341.48</v>
      </c>
      <c r="E4069" s="181">
        <v>15.31</v>
      </c>
      <c r="F4069" s="181">
        <v>356.79</v>
      </c>
      <c r="G4069" s="172">
        <v>15</v>
      </c>
    </row>
    <row r="4070" spans="1:7" ht="30">
      <c r="A4070" s="183" t="s">
        <v>324</v>
      </c>
      <c r="B4070" s="182" t="s">
        <v>323</v>
      </c>
      <c r="C4070" s="179" t="s">
        <v>112</v>
      </c>
      <c r="D4070" s="181">
        <v>248.95</v>
      </c>
      <c r="E4070" s="181">
        <v>14.13</v>
      </c>
      <c r="F4070" s="181">
        <v>263.08</v>
      </c>
      <c r="G4070" s="172">
        <v>15</v>
      </c>
    </row>
    <row r="4071" spans="1:7" ht="30">
      <c r="A4071" s="183" t="s">
        <v>322</v>
      </c>
      <c r="B4071" s="182" t="s">
        <v>321</v>
      </c>
      <c r="C4071" s="179" t="s">
        <v>112</v>
      </c>
      <c r="D4071" s="181">
        <v>250.59</v>
      </c>
      <c r="E4071" s="181">
        <v>14.22</v>
      </c>
      <c r="F4071" s="181">
        <v>264.81</v>
      </c>
      <c r="G4071" s="172">
        <v>15</v>
      </c>
    </row>
    <row r="4072" spans="1:7" ht="30">
      <c r="A4072" s="183" t="s">
        <v>320</v>
      </c>
      <c r="B4072" s="182" t="s">
        <v>319</v>
      </c>
      <c r="C4072" s="179" t="s">
        <v>318</v>
      </c>
      <c r="D4072" s="181">
        <v>8.39</v>
      </c>
      <c r="E4072" s="181">
        <v>2.4500000000000002</v>
      </c>
      <c r="F4072" s="181">
        <v>10.84</v>
      </c>
      <c r="G4072" s="172">
        <v>15</v>
      </c>
    </row>
    <row r="4073" spans="1:7">
      <c r="A4073" s="183" t="s">
        <v>317</v>
      </c>
      <c r="B4073" s="182" t="s">
        <v>316</v>
      </c>
      <c r="C4073" s="179" t="s">
        <v>315</v>
      </c>
      <c r="D4073" s="181">
        <v>560.29</v>
      </c>
      <c r="E4073" s="181">
        <v>1512.24</v>
      </c>
      <c r="F4073" s="181">
        <v>2072.5300000000002</v>
      </c>
      <c r="G4073" s="172">
        <v>15</v>
      </c>
    </row>
    <row r="4074" spans="1:7">
      <c r="A4074" s="183" t="s">
        <v>314</v>
      </c>
      <c r="B4074" s="182" t="s">
        <v>313</v>
      </c>
      <c r="C4074" s="179"/>
      <c r="D4074" s="181"/>
      <c r="E4074" s="181"/>
      <c r="F4074" s="181"/>
    </row>
    <row r="4075" spans="1:7">
      <c r="A4075" s="183" t="s">
        <v>312</v>
      </c>
      <c r="B4075" s="182" t="s">
        <v>311</v>
      </c>
      <c r="C4075" s="179"/>
      <c r="D4075" s="181"/>
      <c r="E4075" s="181"/>
      <c r="F4075" s="181"/>
    </row>
    <row r="4076" spans="1:7">
      <c r="A4076" s="183" t="s">
        <v>310</v>
      </c>
      <c r="B4076" s="182" t="s">
        <v>309</v>
      </c>
      <c r="C4076" s="179" t="s">
        <v>112</v>
      </c>
      <c r="D4076" s="181">
        <v>8911.41</v>
      </c>
      <c r="E4076" s="181">
        <v>100.7</v>
      </c>
      <c r="F4076" s="181">
        <v>9012.11</v>
      </c>
      <c r="G4076" s="172">
        <v>15</v>
      </c>
    </row>
    <row r="4077" spans="1:7">
      <c r="A4077" s="183" t="s">
        <v>308</v>
      </c>
      <c r="B4077" s="182" t="s">
        <v>307</v>
      </c>
      <c r="C4077" s="179" t="s">
        <v>112</v>
      </c>
      <c r="D4077" s="181">
        <v>247.07</v>
      </c>
      <c r="E4077" s="181">
        <v>100.7</v>
      </c>
      <c r="F4077" s="181">
        <v>347.77</v>
      </c>
      <c r="G4077" s="172">
        <v>15</v>
      </c>
    </row>
    <row r="4078" spans="1:7">
      <c r="A4078" s="183" t="s">
        <v>306</v>
      </c>
      <c r="B4078" s="182" t="s">
        <v>305</v>
      </c>
      <c r="C4078" s="179" t="s">
        <v>112</v>
      </c>
      <c r="D4078" s="181">
        <v>1689.81</v>
      </c>
      <c r="E4078" s="181">
        <v>100.7</v>
      </c>
      <c r="F4078" s="181">
        <v>1790.51</v>
      </c>
      <c r="G4078" s="172">
        <v>15</v>
      </c>
    </row>
    <row r="4079" spans="1:7" ht="45">
      <c r="A4079" s="183" t="s">
        <v>304</v>
      </c>
      <c r="B4079" s="182" t="s">
        <v>303</v>
      </c>
      <c r="C4079" s="179" t="s">
        <v>108</v>
      </c>
      <c r="D4079" s="181">
        <v>15.66</v>
      </c>
      <c r="E4079" s="181">
        <v>7.3</v>
      </c>
      <c r="F4079" s="181">
        <v>22.96</v>
      </c>
      <c r="G4079" s="172">
        <v>15</v>
      </c>
    </row>
    <row r="4080" spans="1:7" ht="45">
      <c r="A4080" s="183" t="s">
        <v>302</v>
      </c>
      <c r="B4080" s="182" t="s">
        <v>301</v>
      </c>
      <c r="C4080" s="179" t="s">
        <v>108</v>
      </c>
      <c r="D4080" s="181">
        <v>11.48</v>
      </c>
      <c r="E4080" s="181">
        <v>7.3</v>
      </c>
      <c r="F4080" s="181">
        <v>18.78</v>
      </c>
      <c r="G4080" s="172">
        <v>15</v>
      </c>
    </row>
    <row r="4081" spans="1:7" ht="30">
      <c r="A4081" s="183" t="s">
        <v>300</v>
      </c>
      <c r="B4081" s="182" t="s">
        <v>299</v>
      </c>
      <c r="C4081" s="179" t="s">
        <v>108</v>
      </c>
      <c r="D4081" s="181">
        <v>19.88</v>
      </c>
      <c r="E4081" s="181">
        <v>7.3</v>
      </c>
      <c r="F4081" s="181">
        <v>27.18</v>
      </c>
      <c r="G4081" s="172">
        <v>15</v>
      </c>
    </row>
    <row r="4082" spans="1:7" ht="30">
      <c r="A4082" s="183" t="s">
        <v>298</v>
      </c>
      <c r="B4082" s="182" t="s">
        <v>297</v>
      </c>
      <c r="C4082" s="179" t="s">
        <v>108</v>
      </c>
      <c r="D4082" s="181">
        <v>12.25</v>
      </c>
      <c r="E4082" s="181">
        <v>7.3</v>
      </c>
      <c r="F4082" s="181">
        <v>19.55</v>
      </c>
      <c r="G4082" s="172">
        <v>15</v>
      </c>
    </row>
    <row r="4083" spans="1:7">
      <c r="A4083" s="183" t="s">
        <v>296</v>
      </c>
      <c r="B4083" s="182" t="s">
        <v>295</v>
      </c>
      <c r="C4083" s="179" t="s">
        <v>108</v>
      </c>
      <c r="D4083" s="181">
        <v>24.33</v>
      </c>
      <c r="E4083" s="181">
        <v>7.3</v>
      </c>
      <c r="F4083" s="181">
        <v>31.63</v>
      </c>
      <c r="G4083" s="172">
        <v>15</v>
      </c>
    </row>
    <row r="4084" spans="1:7" ht="30">
      <c r="A4084" s="183" t="s">
        <v>294</v>
      </c>
      <c r="B4084" s="182" t="s">
        <v>293</v>
      </c>
      <c r="C4084" s="179" t="s">
        <v>108</v>
      </c>
      <c r="D4084" s="181">
        <v>9</v>
      </c>
      <c r="E4084" s="181">
        <v>7.3</v>
      </c>
      <c r="F4084" s="181">
        <v>16.3</v>
      </c>
      <c r="G4084" s="172">
        <v>15</v>
      </c>
    </row>
    <row r="4085" spans="1:7">
      <c r="A4085" s="183" t="s">
        <v>292</v>
      </c>
      <c r="B4085" s="182" t="s">
        <v>291</v>
      </c>
      <c r="C4085" s="179" t="s">
        <v>108</v>
      </c>
      <c r="D4085" s="181">
        <v>265.3</v>
      </c>
      <c r="E4085" s="181">
        <v>4.1500000000000004</v>
      </c>
      <c r="F4085" s="181">
        <v>269.45</v>
      </c>
      <c r="G4085" s="172">
        <v>15</v>
      </c>
    </row>
    <row r="4086" spans="1:7">
      <c r="A4086" s="183" t="s">
        <v>290</v>
      </c>
      <c r="B4086" s="182" t="s">
        <v>289</v>
      </c>
      <c r="C4086" s="179"/>
      <c r="D4086" s="181"/>
      <c r="E4086" s="181"/>
      <c r="F4086" s="181"/>
    </row>
    <row r="4087" spans="1:7">
      <c r="A4087" s="183" t="s">
        <v>288</v>
      </c>
      <c r="B4087" s="182" t="s">
        <v>287</v>
      </c>
      <c r="C4087" s="179" t="s">
        <v>108</v>
      </c>
      <c r="D4087" s="181">
        <v>12.2</v>
      </c>
      <c r="E4087" s="181">
        <v>63.68</v>
      </c>
      <c r="F4087" s="181">
        <v>75.88</v>
      </c>
      <c r="G4087" s="172">
        <v>15</v>
      </c>
    </row>
    <row r="4088" spans="1:7">
      <c r="A4088" s="183" t="s">
        <v>286</v>
      </c>
      <c r="B4088" s="182" t="s">
        <v>285</v>
      </c>
      <c r="C4088" s="179"/>
      <c r="D4088" s="181"/>
      <c r="E4088" s="181"/>
      <c r="F4088" s="181"/>
    </row>
    <row r="4089" spans="1:7" ht="45">
      <c r="A4089" s="183" t="s">
        <v>284</v>
      </c>
      <c r="B4089" s="182" t="s">
        <v>283</v>
      </c>
      <c r="C4089" s="179" t="s">
        <v>108</v>
      </c>
      <c r="D4089" s="181">
        <v>90.88</v>
      </c>
      <c r="E4089" s="181">
        <v>8.56</v>
      </c>
      <c r="F4089" s="181">
        <v>99.44</v>
      </c>
      <c r="G4089" s="172">
        <v>15</v>
      </c>
    </row>
    <row r="4090" spans="1:7" ht="30">
      <c r="A4090" s="183" t="s">
        <v>282</v>
      </c>
      <c r="B4090" s="182" t="s">
        <v>281</v>
      </c>
      <c r="C4090" s="179" t="s">
        <v>108</v>
      </c>
      <c r="D4090" s="181">
        <v>32.64</v>
      </c>
      <c r="E4090" s="181">
        <v>1.76</v>
      </c>
      <c r="F4090" s="181">
        <v>34.4</v>
      </c>
      <c r="G4090" s="172">
        <v>15</v>
      </c>
    </row>
    <row r="4091" spans="1:7">
      <c r="A4091" s="183" t="s">
        <v>280</v>
      </c>
      <c r="B4091" s="182" t="s">
        <v>125</v>
      </c>
      <c r="C4091" s="179" t="s">
        <v>112</v>
      </c>
      <c r="D4091" s="181">
        <v>70.930000000000007</v>
      </c>
      <c r="E4091" s="181"/>
      <c r="F4091" s="181">
        <v>70.930000000000007</v>
      </c>
      <c r="G4091" s="172">
        <v>15</v>
      </c>
    </row>
    <row r="4092" spans="1:7">
      <c r="A4092" s="183" t="s">
        <v>279</v>
      </c>
      <c r="B4092" s="182" t="s">
        <v>107</v>
      </c>
      <c r="C4092" s="179" t="s">
        <v>106</v>
      </c>
      <c r="D4092" s="181">
        <v>30.83</v>
      </c>
      <c r="E4092" s="181"/>
      <c r="F4092" s="181">
        <v>30.83</v>
      </c>
      <c r="G4092" s="172">
        <v>15</v>
      </c>
    </row>
    <row r="4093" spans="1:7">
      <c r="A4093" s="183" t="s">
        <v>278</v>
      </c>
      <c r="B4093" s="182" t="s">
        <v>277</v>
      </c>
      <c r="C4093" s="179"/>
      <c r="D4093" s="181"/>
      <c r="E4093" s="181"/>
      <c r="F4093" s="181"/>
    </row>
    <row r="4094" spans="1:7">
      <c r="A4094" s="183" t="s">
        <v>276</v>
      </c>
      <c r="B4094" s="182" t="s">
        <v>275</v>
      </c>
      <c r="C4094" s="179"/>
      <c r="D4094" s="181"/>
      <c r="E4094" s="181"/>
      <c r="F4094" s="181"/>
    </row>
    <row r="4095" spans="1:7">
      <c r="A4095" s="183" t="s">
        <v>274</v>
      </c>
      <c r="B4095" s="182" t="s">
        <v>273</v>
      </c>
      <c r="C4095" s="179" t="s">
        <v>108</v>
      </c>
      <c r="D4095" s="181">
        <v>848.65</v>
      </c>
      <c r="E4095" s="181"/>
      <c r="F4095" s="181">
        <v>848.65</v>
      </c>
      <c r="G4095" s="172">
        <v>15</v>
      </c>
    </row>
  </sheetData>
  <sheetProtection algorithmName="SHA-512" hashValue="fTTy7JQtRIlw3dHQGMuVm9fg3sxTlus6W5qqSJ19K+hHPOBUbSumOIT5t04EVFJTojixQyGLEdIjSLLDjWiaxw==" saltValue="fM55qbozhNjS3iiePYApIQ==" spinCount="100000" sheet="1" objects="1" scenarios="1"/>
  <mergeCells count="4">
    <mergeCell ref="B1:F1"/>
    <mergeCell ref="A2:F2"/>
    <mergeCell ref="A3:F3"/>
    <mergeCell ref="A4:F4"/>
  </mergeCells>
  <conditionalFormatting sqref="A9:A4095">
    <cfRule type="expression" dxfId="5" priority="6" stopIfTrue="1">
      <formula>G9&lt;6</formula>
    </cfRule>
  </conditionalFormatting>
  <conditionalFormatting sqref="B9:B4095">
    <cfRule type="expression" dxfId="4" priority="5" stopIfTrue="1">
      <formula>G9&lt;6</formula>
    </cfRule>
  </conditionalFormatting>
  <conditionalFormatting sqref="C9:C4095">
    <cfRule type="expression" dxfId="3" priority="4" stopIfTrue="1">
      <formula>G9&lt;6</formula>
    </cfRule>
  </conditionalFormatting>
  <conditionalFormatting sqref="D9:D4095">
    <cfRule type="expression" dxfId="2" priority="3" stopIfTrue="1">
      <formula>G9&lt;6</formula>
    </cfRule>
  </conditionalFormatting>
  <conditionalFormatting sqref="E9:E4095">
    <cfRule type="expression" dxfId="1" priority="2" stopIfTrue="1">
      <formula>G9&lt;6</formula>
    </cfRule>
  </conditionalFormatting>
  <conditionalFormatting sqref="F9:F4095">
    <cfRule type="expression" dxfId="0" priority="1" stopIfTrue="1">
      <formula>G9&lt;6</formula>
    </cfRule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headerFooter>
    <oddFooter>&amp;CPagina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PEIC</vt:lpstr>
      <vt:lpstr>CRONOGRAMA</vt:lpstr>
      <vt:lpstr>COMPOSIÇÃO</vt:lpstr>
      <vt:lpstr>BDI</vt:lpstr>
      <vt:lpstr>M.C.</vt:lpstr>
      <vt:lpstr>CDHU 200 - SERVIÇOS</vt:lpstr>
      <vt:lpstr>BDI!Area_de_impressao</vt:lpstr>
      <vt:lpstr>COMPOSIÇÃO!Area_de_impressao</vt:lpstr>
      <vt:lpstr>PEIC!Area_de_impressao</vt:lpstr>
      <vt:lpstr>'CDHU 200 - SERVIÇOS'!Titulos_de_impressao</vt:lpstr>
      <vt:lpstr>PEIC!Titulos_de_impressao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brunosa</dc:creator>
  <cp:lastModifiedBy>Mauro Ivo Martins Quaresma Filho</cp:lastModifiedBy>
  <cp:lastPrinted>2026-02-20T18:26:29Z</cp:lastPrinted>
  <dcterms:created xsi:type="dcterms:W3CDTF">2019-01-03T17:36:26Z</dcterms:created>
  <dcterms:modified xsi:type="dcterms:W3CDTF">2026-04-13T11:44:14Z</dcterms:modified>
</cp:coreProperties>
</file>