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icitacoes\LICITAÇÕES 2026\CONCORRÊNCIA\262.000075572025-75 - CONSTRUÇÃO DE ESCADA NA BARRA DO UNA\"/>
    </mc:Choice>
  </mc:AlternateContent>
  <xr:revisionPtr revIDLastSave="0" documentId="8_{5FB51AFE-8DF3-4A6C-848E-8ED3A1FA2B1C}" xr6:coauthVersionLast="47" xr6:coauthVersionMax="47" xr10:uidLastSave="{00000000-0000-0000-0000-000000000000}"/>
  <bookViews>
    <workbookView xWindow="-120" yWindow="-120" windowWidth="29040" windowHeight="15720" xr2:uid="{2C21E507-F449-4AB1-9D2A-762B7DD1C4F2}"/>
  </bookViews>
  <sheets>
    <sheet name="CRONOGRAMA" sheetId="17" r:id="rId1"/>
    <sheet name="BDI - CONST EDIF" sheetId="13" r:id="rId2"/>
    <sheet name="ORÇAMENTO" sheetId="6" r:id="rId3"/>
    <sheet name="LEVANTAMENTOS" sheetId="30" state="hidden" r:id="rId4"/>
    <sheet name="MERCADO" sheetId="35" state="hidden" r:id="rId5"/>
    <sheet name="COMPOSIÇÃO" sheetId="22" state="hidden" r:id="rId6"/>
    <sheet name="CDHU 199 - INSUMOS" sheetId="25" state="hidden" r:id="rId7"/>
    <sheet name="CDHU 199 - SERVIÇOS" sheetId="26" state="hidden" r:id="rId8"/>
  </sheets>
  <externalReferences>
    <externalReference r:id="rId9"/>
  </externalReferences>
  <definedNames>
    <definedName name="___OI152" localSheetId="5">#REF!</definedName>
    <definedName name="___OI152" localSheetId="4">#REF!</definedName>
    <definedName name="___OI152">#REF!</definedName>
    <definedName name="__OI152" localSheetId="5">#REF!</definedName>
    <definedName name="__OI152" localSheetId="4">#REF!</definedName>
    <definedName name="__OI152">#REF!</definedName>
    <definedName name="_xlnm._FilterDatabase" localSheetId="6" hidden="1">'CDHU 199 - INSUMOS'!$A$8:$D$3236</definedName>
    <definedName name="_xlnm._FilterDatabase" localSheetId="7" hidden="1">'CDHU 199 - SERVIÇOS'!$A$8:$F$4094</definedName>
    <definedName name="_xlnm._FilterDatabase" localSheetId="2" hidden="1">ORÇAMENTO!$A$6:$J$30</definedName>
    <definedName name="_OI152" localSheetId="5">#REF!</definedName>
    <definedName name="_OI152" localSheetId="4">#REF!</definedName>
    <definedName name="_OI152">#REF!</definedName>
    <definedName name="A">#REF!</definedName>
    <definedName name="ABC">#REF!</definedName>
    <definedName name="AIR">#REF!</definedName>
    <definedName name="_xlnm.Print_Area" localSheetId="1">'BDI - CONST EDIF'!$A$1:$C$36</definedName>
    <definedName name="_xlnm.Print_Area" localSheetId="5">COMPOSIÇÃO!$A$1:$I$26</definedName>
    <definedName name="_xlnm.Print_Area" localSheetId="0">CRONOGRAMA!$B$1:$K$19</definedName>
    <definedName name="_xlnm.Print_Area" localSheetId="4">MERCADO!$A$1:$F$70</definedName>
    <definedName name="_xlnm.Print_Area" localSheetId="2">ORÇAMENTO!$A$1:$J$30</definedName>
    <definedName name="_xlnm.Database">[1]BOLETIM!$A$1:$F$2150</definedName>
    <definedName name="BILLING" localSheetId="5">#REF!</definedName>
    <definedName name="BILLING" localSheetId="4">#REF!</definedName>
    <definedName name="BILLING">#REF!</definedName>
    <definedName name="BOMPRINT" localSheetId="5">#REF!</definedName>
    <definedName name="BOMPRINT" localSheetId="4">#REF!</definedName>
    <definedName name="BOMPRINT">#REF!</definedName>
    <definedName name="CalcReferencia" localSheetId="5">OFFSET(Lst.Top,#REF!,-1,1,1)</definedName>
    <definedName name="CalcReferencia" localSheetId="4">OFFSET([0]!Lst.Top,#REF!,-1,1,1)</definedName>
    <definedName name="CalcReferencia">OFFSET(Lst.Top,#REF!,-1,1,1)</definedName>
    <definedName name="CalcReferencia1" localSheetId="5">OFFSET(Lst.Top1,#REF!,-1,1,1)</definedName>
    <definedName name="CalcReferencia1" localSheetId="4">OFFSET([0]!Lst.Top1,#REF!,-1,1,1)</definedName>
    <definedName name="CalcReferencia1">OFFSET(Lst.Top1,#REF!,-1,1,1)</definedName>
    <definedName name="CHECKBOM" localSheetId="5">#REF!</definedName>
    <definedName name="CHECKBOM" localSheetId="4">#REF!</definedName>
    <definedName name="CHECKBOM">#REF!</definedName>
    <definedName name="_xlnm.Criteria" localSheetId="5">#REF!</definedName>
    <definedName name="_xlnm.Criteria" localSheetId="4">#REF!</definedName>
    <definedName name="_xlnm.Criteria">#REF!</definedName>
    <definedName name="CRONOGRMA">#N/A</definedName>
    <definedName name="DELETE1" localSheetId="5">#REF!</definedName>
    <definedName name="DELETE1" localSheetId="4">#REF!</definedName>
    <definedName name="DELETE1">#REF!</definedName>
    <definedName name="DELETE2" localSheetId="5">#REF!</definedName>
    <definedName name="DELETE2" localSheetId="4">#REF!</definedName>
    <definedName name="DELETE2">#REF!</definedName>
    <definedName name="DESCONTO" localSheetId="5">#REF!</definedName>
    <definedName name="DESCONTO" localSheetId="4">#REF!</definedName>
    <definedName name="DESCONTO">#REF!</definedName>
    <definedName name="DÓLAR">#REF!</definedName>
    <definedName name="E">#REF!</definedName>
    <definedName name="ENC.FINANC">#REF!</definedName>
    <definedName name="EWO">#REF!</definedName>
    <definedName name="FIND.PART">#REF!</definedName>
    <definedName name="FINSOCIAL">#REF!</definedName>
    <definedName name="FRETE">#REF!</definedName>
    <definedName name="IBO">#REF!</definedName>
    <definedName name="INFO">#REF!</definedName>
    <definedName name="insert1">#REF!</definedName>
    <definedName name="insert2">#REF!</definedName>
    <definedName name="IR">#REF!</definedName>
    <definedName name="ISS">#REF!</definedName>
    <definedName name="ITC_D_379">#REF!</definedName>
    <definedName name="IWO">#REF!</definedName>
    <definedName name="K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ARGEM">#REF!</definedName>
    <definedName name="MARGEM_37">#REF!</definedName>
    <definedName name="MARGEM01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NOV">#REF!</definedName>
    <definedName name="NOVO">#REF!</definedName>
    <definedName name="nylon" localSheetId="5">OFFSET(Lst.Top1,#REF!,-1,1,1)</definedName>
    <definedName name="nylon" localSheetId="4">OFFSET([0]!Lst.Top1,#REF!,-1,1,1)</definedName>
    <definedName name="nylon">OFFSET(Lst.Top1,#REF!,-1,1,1)</definedName>
    <definedName name="Ó" localSheetId="5">#REF!</definedName>
    <definedName name="Ó" localSheetId="4">#REF!</definedName>
    <definedName name="Ó">#REF!</definedName>
    <definedName name="OI" localSheetId="5">#REF!</definedName>
    <definedName name="OI" localSheetId="4">#REF!</definedName>
    <definedName name="OI">#REF!</definedName>
    <definedName name="Optico" localSheetId="5">OFFSET(Lst.Top,#REF!,-1,1,1)</definedName>
    <definedName name="Optico" localSheetId="4">OFFSET([0]!Lst.Top,#REF!,-1,1,1)</definedName>
    <definedName name="Optico">OFFSET(Lst.Top,#REF!,-1,1,1)</definedName>
    <definedName name="paste1" localSheetId="5">#REF!</definedName>
    <definedName name="paste1" localSheetId="4">#REF!</definedName>
    <definedName name="paste1">#REF!</definedName>
    <definedName name="paste2" localSheetId="5">#REF!</definedName>
    <definedName name="paste2" localSheetId="4">#REF!</definedName>
    <definedName name="paste2">#REF!</definedName>
    <definedName name="paste3" localSheetId="5">#REF!</definedName>
    <definedName name="paste3" localSheetId="4">#REF!</definedName>
    <definedName name="paste3">#REF!</definedName>
    <definedName name="paste4">#REF!</definedName>
    <definedName name="PIS">#REF!</definedName>
    <definedName name="RecalcMatriz">#REF!</definedName>
    <definedName name="RESUMO">#REF!</definedName>
    <definedName name="RMA">#REF!</definedName>
    <definedName name="S">#REF!</definedName>
    <definedName name="Serviços">#REF!</definedName>
    <definedName name="sound1">#REF!</definedName>
    <definedName name="sound2">#REF!</definedName>
    <definedName name="start">#REF!</definedName>
    <definedName name="T">#REF!</definedName>
    <definedName name="TABSERBO">#REF!</definedName>
    <definedName name="temp">#REF!</definedName>
    <definedName name="temp2">#REF!</definedName>
    <definedName name="_xlnm.Print_Titles" localSheetId="2">ORÇAMENTO!$1:$5</definedName>
    <definedName name="X" localSheetId="5">#REF!</definedName>
    <definedName name="X" localSheetId="4">#REF!</definedName>
    <definedName name="X">#REF!</definedName>
    <definedName name="Y" localSheetId="5">#REF!</definedName>
    <definedName name="Y" localSheetId="4">#REF!</definedName>
    <definedName name="Y">#REF!</definedName>
  </definedNames>
  <calcPr calcId="191029"/>
</workbook>
</file>

<file path=xl/calcChain.xml><?xml version="1.0" encoding="utf-8"?>
<calcChain xmlns="http://schemas.openxmlformats.org/spreadsheetml/2006/main">
  <c r="G19" i="17" l="1"/>
  <c r="C13" i="17"/>
  <c r="C12" i="17"/>
  <c r="C11" i="17"/>
  <c r="C10" i="17"/>
  <c r="H26" i="22" l="1"/>
  <c r="H9" i="22"/>
  <c r="H11" i="22"/>
  <c r="H10" i="22"/>
  <c r="F25" i="22"/>
  <c r="H25" i="22" s="1"/>
  <c r="I25" i="22" s="1"/>
  <c r="D25" i="22"/>
  <c r="E11" i="22"/>
  <c r="H8" i="22"/>
  <c r="I8" i="30"/>
  <c r="E20" i="6"/>
  <c r="D20" i="6"/>
  <c r="B10" i="35"/>
  <c r="B9" i="35"/>
  <c r="B8" i="35"/>
  <c r="B70" i="35"/>
  <c r="B69" i="35"/>
  <c r="B68" i="35"/>
  <c r="B64" i="35"/>
  <c r="B63" i="35"/>
  <c r="B62" i="35"/>
  <c r="B58" i="35"/>
  <c r="B57" i="35"/>
  <c r="B56" i="35"/>
  <c r="B52" i="35"/>
  <c r="B51" i="35"/>
  <c r="B50" i="35"/>
  <c r="B46" i="35"/>
  <c r="B45" i="35"/>
  <c r="B44" i="35"/>
  <c r="B40" i="35"/>
  <c r="B39" i="35"/>
  <c r="B38" i="35"/>
  <c r="B34" i="35"/>
  <c r="B33" i="35"/>
  <c r="B32" i="35"/>
  <c r="B28" i="35"/>
  <c r="B27" i="35"/>
  <c r="B26" i="35"/>
  <c r="B22" i="35"/>
  <c r="B21" i="35"/>
  <c r="B20" i="35"/>
  <c r="B16" i="35"/>
  <c r="B15" i="35"/>
  <c r="B14" i="35"/>
  <c r="E67" i="35"/>
  <c r="E61" i="35"/>
  <c r="E55" i="35"/>
  <c r="E49" i="35"/>
  <c r="E43" i="35"/>
  <c r="E37" i="35"/>
  <c r="D12" i="30"/>
  <c r="I4" i="30"/>
  <c r="I11" i="22" l="1"/>
  <c r="D13" i="30"/>
  <c r="D3" i="30"/>
  <c r="D9" i="30"/>
  <c r="D8" i="30"/>
  <c r="D7" i="30"/>
  <c r="F19" i="6"/>
  <c r="F20" i="6" s="1"/>
  <c r="J20" i="6" s="1"/>
  <c r="F18" i="6"/>
  <c r="F17" i="6"/>
  <c r="Q4" i="30"/>
  <c r="P4" i="30"/>
  <c r="O4" i="30"/>
  <c r="Y4" i="30"/>
  <c r="Y3" i="30"/>
  <c r="Y5" i="30"/>
  <c r="V3" i="30"/>
  <c r="W3" i="30" s="1"/>
  <c r="X3" i="30" s="1"/>
  <c r="V4" i="30"/>
  <c r="J9" i="6"/>
  <c r="E9" i="6"/>
  <c r="D9" i="6"/>
  <c r="K14" i="22"/>
  <c r="K15" i="22" s="1"/>
  <c r="Q3" i="30"/>
  <c r="F16" i="6" s="1"/>
  <c r="D4" i="30"/>
  <c r="D26" i="6"/>
  <c r="D14" i="6"/>
  <c r="D13" i="6"/>
  <c r="D12" i="6"/>
  <c r="D11" i="6"/>
  <c r="W4" i="30" l="1"/>
  <c r="D24" i="6"/>
  <c r="D23" i="6"/>
  <c r="D19" i="6"/>
  <c r="D18" i="6"/>
  <c r="D17" i="6"/>
  <c r="D16" i="6"/>
  <c r="D10" i="6"/>
  <c r="I7" i="30"/>
  <c r="I6" i="30"/>
  <c r="I5" i="30"/>
  <c r="E23" i="6"/>
  <c r="E31" i="35"/>
  <c r="E25" i="35"/>
  <c r="E19" i="35"/>
  <c r="E13" i="35"/>
  <c r="E7" i="35"/>
  <c r="A1" i="35"/>
  <c r="F16" i="22" l="1"/>
  <c r="H16" i="22" s="1"/>
  <c r="I16" i="22" s="1"/>
  <c r="F23" i="22"/>
  <c r="H23" i="22" s="1"/>
  <c r="I23" i="22" s="1"/>
  <c r="F22" i="22"/>
  <c r="H22" i="22" s="1"/>
  <c r="I22" i="22" s="1"/>
  <c r="D23" i="22"/>
  <c r="F20" i="22"/>
  <c r="H20" i="22" s="1"/>
  <c r="I20" i="22" s="1"/>
  <c r="D22" i="22"/>
  <c r="F19" i="22"/>
  <c r="H19" i="22" s="1"/>
  <c r="I19" i="22" s="1"/>
  <c r="D21" i="22"/>
  <c r="F18" i="22"/>
  <c r="H18" i="22" s="1"/>
  <c r="I18" i="22" s="1"/>
  <c r="F17" i="22"/>
  <c r="H17" i="22" s="1"/>
  <c r="I17" i="22" s="1"/>
  <c r="D19" i="22"/>
  <c r="F15" i="22"/>
  <c r="H15" i="22" s="1"/>
  <c r="I15" i="22" s="1"/>
  <c r="F14" i="22"/>
  <c r="H14" i="22" s="1"/>
  <c r="I14" i="22" s="1"/>
  <c r="D17" i="22"/>
  <c r="C24" i="22"/>
  <c r="C23" i="22"/>
  <c r="D15" i="22"/>
  <c r="D14" i="22"/>
  <c r="C20" i="22"/>
  <c r="C17" i="22"/>
  <c r="D24" i="22"/>
  <c r="F21" i="22"/>
  <c r="H21" i="22" s="1"/>
  <c r="I21" i="22" s="1"/>
  <c r="D16" i="22"/>
  <c r="C22" i="22"/>
  <c r="C21" i="22"/>
  <c r="C19" i="22"/>
  <c r="C18" i="22"/>
  <c r="C16" i="22"/>
  <c r="C15" i="22"/>
  <c r="F24" i="22"/>
  <c r="H24" i="22" s="1"/>
  <c r="I24" i="22" s="1"/>
  <c r="D20" i="22"/>
  <c r="D18" i="22"/>
  <c r="X4" i="30"/>
  <c r="C14" i="22"/>
  <c r="H13" i="22"/>
  <c r="H12" i="22"/>
  <c r="G8" i="30" l="1"/>
  <c r="J8" i="30" s="1"/>
  <c r="G7" i="30"/>
  <c r="J7" i="30" s="1"/>
  <c r="G6" i="30"/>
  <c r="J6" i="30" s="1"/>
  <c r="G5" i="30"/>
  <c r="J5" i="30" s="1"/>
  <c r="B1" i="22"/>
  <c r="J21" i="6"/>
  <c r="J19" i="6"/>
  <c r="E19" i="6"/>
  <c r="J18" i="6"/>
  <c r="E18" i="6"/>
  <c r="G4" i="30" l="1"/>
  <c r="J4" i="30" s="1"/>
  <c r="E10" i="22"/>
  <c r="I10" i="22" s="1"/>
  <c r="E9" i="22"/>
  <c r="I9" i="22" s="1"/>
  <c r="E8" i="22"/>
  <c r="J26" i="6"/>
  <c r="E26" i="6"/>
  <c r="E24" i="6"/>
  <c r="J17" i="6"/>
  <c r="J15" i="6" s="1"/>
  <c r="E17" i="6"/>
  <c r="J16" i="6"/>
  <c r="E16" i="6"/>
  <c r="J14" i="6"/>
  <c r="E14" i="6"/>
  <c r="J13" i="6"/>
  <c r="E13" i="6"/>
  <c r="J12" i="6"/>
  <c r="E12" i="6"/>
  <c r="J11" i="6"/>
  <c r="E11" i="6"/>
  <c r="J10" i="6"/>
  <c r="E10" i="6"/>
  <c r="E26" i="22" l="1"/>
  <c r="I26" i="22" s="1"/>
  <c r="E13" i="22"/>
  <c r="I13" i="22" s="1"/>
  <c r="E12" i="22"/>
  <c r="I12" i="22" s="1"/>
  <c r="I8" i="22"/>
  <c r="J8" i="6"/>
  <c r="J9" i="30"/>
  <c r="J25" i="6"/>
  <c r="F24" i="6" l="1"/>
  <c r="J24" i="6" s="1"/>
  <c r="I7" i="22" l="1"/>
  <c r="J23" i="6" l="1"/>
  <c r="J22" i="6" s="1"/>
  <c r="C26" i="13" l="1"/>
  <c r="C10" i="13"/>
  <c r="C14" i="13"/>
  <c r="C15" i="13"/>
  <c r="C12" i="13"/>
  <c r="C8" i="13"/>
  <c r="C36" i="13"/>
  <c r="C1" i="17"/>
  <c r="D28" i="6" l="1"/>
  <c r="D29" i="6"/>
  <c r="C16" i="17"/>
  <c r="H9" i="17" s="1"/>
  <c r="C17" i="17" l="1"/>
  <c r="I9" i="17" s="1"/>
  <c r="H15" i="17" l="1"/>
  <c r="I15" i="17" l="1"/>
  <c r="J15" i="17" s="1"/>
  <c r="K15" i="17" l="1"/>
  <c r="J27" i="6" l="1"/>
  <c r="J28" i="6" l="1"/>
  <c r="J29" i="6" s="1"/>
  <c r="J30" i="6" s="1"/>
</calcChain>
</file>

<file path=xl/sharedStrings.xml><?xml version="1.0" encoding="utf-8"?>
<sst xmlns="http://schemas.openxmlformats.org/spreadsheetml/2006/main" count="21815" uniqueCount="14705">
  <si>
    <t>Item</t>
  </si>
  <si>
    <t>Total</t>
  </si>
  <si>
    <t>Un</t>
  </si>
  <si>
    <t>Qt</t>
  </si>
  <si>
    <t>Valores (R$)</t>
  </si>
  <si>
    <t>PUMat</t>
  </si>
  <si>
    <t>PUMO</t>
  </si>
  <si>
    <t>PServ</t>
  </si>
  <si>
    <t>2.1</t>
  </si>
  <si>
    <t>TOTAL</t>
  </si>
  <si>
    <t>TOTAL +BDI</t>
  </si>
  <si>
    <t>1.1</t>
  </si>
  <si>
    <t>DEMONSTRATIVO DE COMPOSIÇÃO DO BDI</t>
  </si>
  <si>
    <t>Quartil a ser adotado</t>
  </si>
  <si>
    <t>Descrição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</si>
  <si>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</si>
  <si>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</si>
  <si>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</si>
  <si>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</si>
  <si>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</si>
  <si>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</si>
  <si>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3.1</t>
  </si>
  <si>
    <t>Despesas Financeiras</t>
  </si>
  <si>
    <t>PARCELAS RELATIVAS A SEGUROS, RISCOS E GARANTIAS DE OBRA</t>
  </si>
  <si>
    <t>4.1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</si>
  <si>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</si>
  <si>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</si>
  <si>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</si>
  <si>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</si>
  <si>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</si>
  <si>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</si>
  <si>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</si>
  <si>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</si>
  <si>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</si>
  <si>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</si>
  <si>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</si>
  <si>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</si>
  <si>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t>(1-("5.1"+"5.2"+"5.3"+"5.4"))</t>
  </si>
  <si>
    <t>DEMONSTRATIVO DE COMPOSIÇÃO DA ADMINISTRAÇÃO LOCAL</t>
  </si>
  <si>
    <t>Quartil Adotado</t>
  </si>
  <si>
    <r>
      <rPr>
        <b/>
        <sz val="14"/>
        <color indexed="8"/>
        <rFont val="Calibri"/>
        <family val="2"/>
      </rPr>
      <t>BDI</t>
    </r>
    <r>
      <rPr>
        <sz val="11"/>
        <color theme="1"/>
        <rFont val="Calibri"/>
        <family val="2"/>
        <scheme val="minor"/>
      </rPr>
      <t xml:space="preserve"> adotado</t>
    </r>
  </si>
  <si>
    <r>
      <rPr>
        <b/>
        <sz val="14"/>
        <color indexed="8"/>
        <rFont val="Calibri"/>
        <family val="2"/>
      </rPr>
      <t>Taxa Administração local</t>
    </r>
    <r>
      <rPr>
        <sz val="11"/>
        <color theme="1"/>
        <rFont val="Calibri"/>
        <family val="2"/>
        <scheme val="minor"/>
      </rPr>
      <t xml:space="preserve"> adotada</t>
    </r>
  </si>
  <si>
    <t xml:space="preserve">SERVIÇO </t>
  </si>
  <si>
    <t>VALORES EM R$</t>
  </si>
  <si>
    <t xml:space="preserve"> Mês 1</t>
  </si>
  <si>
    <t>Subtotal</t>
  </si>
  <si>
    <t>% Total</t>
  </si>
  <si>
    <t>Subtotal desembolso mensal</t>
  </si>
  <si>
    <t>Subtotal com ADM e BDI</t>
  </si>
  <si>
    <t>Percentual sobre total</t>
  </si>
  <si>
    <t>BOLETINS DE REFERÊNCIA</t>
  </si>
  <si>
    <t>04.03.020</t>
  </si>
  <si>
    <t>Retirada de telhamento em barro</t>
  </si>
  <si>
    <t>04.03.040</t>
  </si>
  <si>
    <t>Retirada de telhamento perfil e material qualquer, exceto barro</t>
  </si>
  <si>
    <t>04.02.050</t>
  </si>
  <si>
    <t>04.02.070</t>
  </si>
  <si>
    <t>04.02.090</t>
  </si>
  <si>
    <t>04.02.110</t>
  </si>
  <si>
    <t>Retirada de peças lineares em madeira com seção até 60 cm²</t>
  </si>
  <si>
    <t>04.02.020</t>
  </si>
  <si>
    <t>05.04.060</t>
  </si>
  <si>
    <t>05.07.040</t>
  </si>
  <si>
    <t>05.08.140</t>
  </si>
  <si>
    <t>Transporte de entulho, para distâncias superiores ao 20° km</t>
  </si>
  <si>
    <t>03.02.040</t>
  </si>
  <si>
    <t>03.01.040</t>
  </si>
  <si>
    <t>Demolição manual de concreto armado</t>
  </si>
  <si>
    <t>04.08.020</t>
  </si>
  <si>
    <t>Retirada de folha de esquadria em madeira</t>
  </si>
  <si>
    <t>04.08.040</t>
  </si>
  <si>
    <t>Retirada de guarnição, moldura e peças lineares em madeira, fixadas</t>
  </si>
  <si>
    <t>Coeficiente de Adm. Local indicado pelo Acordão TCU-Plenario nº2622/2013 para obras de "CONSTRUÇÃO DE EDIFÍCIOS"</t>
  </si>
  <si>
    <t>Componentes do BDI indicado pelo Acordão TCU-Plenario nº2622/2013 para obras de "CONSTRUÇÃO DE EDIFÍCIOS"</t>
  </si>
  <si>
    <r>
      <t xml:space="preserve">BDI = </t>
    </r>
    <r>
      <rPr>
        <u/>
        <sz val="11"/>
        <color indexed="8"/>
        <rFont val="Calibri"/>
        <family val="2"/>
      </rPr>
      <t>(1+("2.1"+"4.1"+"4.2"))x(1+"3.1")x(1+"1.1")</t>
    </r>
    <r>
      <rPr>
        <sz val="11"/>
        <color theme="1"/>
        <rFont val="Calibri"/>
        <family val="2"/>
        <scheme val="minor"/>
      </rPr>
      <t xml:space="preserve"> -1</t>
    </r>
  </si>
  <si>
    <t>Tabela</t>
  </si>
  <si>
    <t>Código</t>
  </si>
  <si>
    <t>COMPANHIA DE DESENVOLVIMENTO HABITACIONAL E URBANO</t>
  </si>
  <si>
    <t>DO ESTADO DE SÃO PAULO</t>
  </si>
  <si>
    <t>BOLETIM REFERENCIAL DE CUSTOS - TABELA DE SERVIÇOS</t>
  </si>
  <si>
    <t>SEM DESONERAÇÃO</t>
  </si>
  <si>
    <t>Data Base:</t>
  </si>
  <si>
    <t>BDI :</t>
  </si>
  <si>
    <t>L.S.:</t>
  </si>
  <si>
    <t>Referência</t>
  </si>
  <si>
    <t xml:space="preserve"> Descrição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</si>
  <si>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</si>
  <si>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</si>
  <si>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</si>
  <si>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</si>
  <si>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</si>
  <si>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</si>
  <si>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</si>
  <si>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</si>
  <si>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</si>
  <si>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</si>
  <si>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</si>
  <si>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</si>
  <si>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</si>
  <si>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</si>
  <si>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</si>
  <si>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</si>
  <si>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</si>
  <si>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</si>
  <si>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</si>
  <si>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</si>
  <si>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</si>
  <si>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</si>
  <si>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</si>
  <si>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</si>
  <si>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</si>
  <si>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</si>
  <si>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</si>
  <si>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</si>
  <si>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</si>
  <si>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</si>
  <si>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</si>
  <si>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</si>
  <si>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</si>
  <si>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</si>
  <si>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</si>
  <si>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</si>
  <si>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</si>
  <si>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</si>
  <si>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</si>
  <si>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</si>
  <si>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</si>
  <si>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</si>
  <si>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</si>
  <si>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</si>
  <si>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</si>
  <si>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</si>
  <si>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</si>
  <si>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</si>
  <si>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</si>
  <si>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</si>
  <si>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</si>
  <si>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</si>
  <si>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</si>
  <si>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</si>
  <si>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</si>
  <si>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</si>
  <si>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</si>
  <si>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</si>
  <si>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</si>
  <si>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</si>
  <si>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</si>
  <si>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</si>
  <si>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</si>
  <si>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</si>
  <si>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</si>
  <si>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</si>
  <si>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</si>
  <si>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</si>
  <si>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</si>
  <si>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</si>
  <si>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</si>
  <si>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</si>
  <si>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</si>
  <si>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</si>
  <si>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</si>
  <si>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</si>
  <si>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</si>
  <si>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</si>
  <si>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</si>
  <si>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</si>
  <si>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</si>
  <si>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</si>
  <si>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</si>
  <si>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</si>
  <si>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</si>
  <si>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</si>
  <si>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</si>
  <si>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</si>
  <si>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</si>
  <si>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</si>
  <si>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</si>
  <si>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</si>
  <si>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</si>
  <si>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</si>
  <si>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</si>
  <si>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</si>
  <si>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</si>
  <si>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</si>
  <si>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</si>
  <si>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</si>
  <si>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</si>
  <si>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</si>
  <si>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</si>
  <si>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</si>
  <si>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</si>
  <si>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</si>
  <si>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</si>
  <si>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</si>
  <si>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</si>
  <si>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</si>
  <si>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</si>
  <si>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</si>
  <si>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</si>
  <si>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</si>
  <si>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</si>
  <si>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</si>
  <si>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</si>
  <si>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</si>
  <si>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</si>
  <si>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</si>
  <si>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</si>
  <si>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</si>
  <si>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</si>
  <si>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</si>
  <si>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</si>
  <si>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</si>
  <si>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</si>
  <si>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</si>
  <si>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</si>
  <si>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</si>
  <si>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</si>
  <si>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</si>
  <si>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</si>
  <si>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</si>
  <si>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</si>
  <si>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</si>
  <si>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</si>
  <si>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</si>
  <si>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</si>
  <si>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</si>
  <si>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</si>
  <si>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</si>
  <si>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</si>
  <si>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</si>
  <si>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</si>
  <si>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</si>
  <si>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</si>
  <si>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</si>
  <si>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</si>
  <si>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</si>
  <si>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</si>
  <si>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</si>
  <si>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</si>
  <si>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</si>
  <si>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</si>
  <si>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</si>
  <si>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</si>
  <si>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</si>
  <si>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</si>
  <si>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</si>
  <si>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</si>
  <si>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</si>
  <si>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</si>
  <si>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</si>
  <si>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</si>
  <si>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</si>
  <si>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</si>
  <si>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</si>
  <si>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</si>
  <si>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</si>
  <si>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</si>
  <si>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</si>
  <si>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</si>
  <si>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</si>
  <si>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</si>
  <si>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</si>
  <si>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</si>
  <si>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</si>
  <si>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</si>
  <si>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</si>
  <si>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</si>
  <si>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</si>
  <si>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</si>
  <si>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</si>
  <si>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</si>
  <si>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</si>
  <si>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</si>
  <si>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</si>
  <si>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</si>
  <si>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</si>
  <si>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</si>
  <si>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</si>
  <si>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</si>
  <si>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</si>
  <si>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</si>
  <si>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</si>
  <si>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</si>
  <si>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</si>
  <si>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</si>
  <si>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</si>
  <si>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</si>
  <si>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</si>
  <si>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</si>
  <si>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</si>
  <si>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</si>
  <si>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</si>
  <si>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</si>
  <si>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</si>
  <si>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</si>
  <si>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</si>
  <si>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</si>
  <si>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</si>
  <si>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</si>
  <si>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</si>
  <si>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</si>
  <si>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</si>
  <si>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</si>
  <si>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</si>
  <si>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</si>
  <si>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</si>
  <si>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</si>
  <si>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</si>
  <si>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</si>
  <si>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</si>
  <si>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</si>
  <si>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</si>
  <si>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</si>
  <si>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</si>
  <si>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</si>
  <si>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</si>
  <si>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</si>
  <si>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</si>
  <si>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</si>
  <si>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</si>
  <si>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</si>
  <si>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</si>
  <si>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</si>
  <si>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</si>
  <si>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</si>
  <si>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</si>
  <si>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</si>
  <si>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</si>
  <si>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</si>
  <si>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</si>
  <si>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</si>
  <si>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</si>
  <si>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</si>
  <si>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</si>
  <si>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</si>
  <si>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</si>
  <si>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</si>
  <si>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</si>
  <si>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</si>
  <si>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</si>
  <si>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</si>
  <si>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</si>
  <si>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</si>
  <si>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</si>
  <si>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</si>
  <si>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</si>
  <si>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</si>
  <si>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</si>
  <si>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</si>
  <si>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</si>
  <si>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</si>
  <si>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</si>
  <si>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</si>
  <si>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</si>
  <si>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</si>
  <si>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</si>
  <si>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</si>
  <si>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</si>
  <si>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</si>
  <si>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</si>
  <si>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</si>
  <si>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</si>
  <si>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</si>
  <si>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</si>
  <si>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</si>
  <si>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</si>
  <si>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</si>
  <si>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</si>
  <si>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</si>
  <si>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</si>
  <si>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</si>
  <si>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</si>
  <si>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</si>
  <si>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</si>
  <si>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</si>
  <si>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</si>
  <si>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</si>
  <si>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</si>
  <si>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</si>
  <si>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</si>
  <si>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</si>
  <si>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</si>
  <si>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</si>
  <si>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</si>
  <si>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</si>
  <si>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</si>
  <si>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</si>
  <si>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</si>
  <si>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</si>
  <si>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</si>
  <si>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</si>
  <si>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</si>
  <si>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</si>
  <si>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</si>
  <si>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</si>
  <si>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</si>
  <si>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</si>
  <si>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</si>
  <si>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</si>
  <si>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</si>
  <si>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</si>
  <si>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</si>
  <si>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</si>
  <si>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</si>
  <si>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</si>
  <si>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</si>
  <si>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</si>
  <si>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</si>
  <si>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</si>
  <si>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</si>
  <si>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</si>
  <si>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</si>
  <si>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</si>
  <si>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</si>
  <si>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</si>
  <si>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</si>
  <si>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</si>
  <si>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</si>
  <si>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</si>
  <si>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</si>
  <si>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</si>
  <si>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</si>
  <si>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</si>
  <si>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</si>
  <si>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</si>
  <si>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</si>
  <si>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</si>
  <si>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</si>
  <si>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</si>
  <si>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</si>
  <si>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</si>
  <si>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</si>
  <si>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</si>
  <si>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</si>
  <si>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</si>
  <si>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</si>
  <si>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</si>
  <si>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</si>
  <si>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</si>
  <si>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</si>
  <si>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</si>
  <si>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</si>
  <si>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</si>
  <si>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</si>
  <si>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</si>
  <si>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</si>
  <si>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</si>
  <si>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</si>
  <si>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</si>
  <si>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</si>
  <si>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</si>
  <si>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</si>
  <si>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</si>
  <si>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</si>
  <si>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</si>
  <si>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</si>
  <si>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</si>
  <si>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</si>
  <si>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</si>
  <si>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</si>
  <si>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</si>
  <si>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</si>
  <si>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</si>
  <si>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</si>
  <si>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</si>
  <si>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</si>
  <si>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</si>
  <si>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</si>
  <si>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</si>
  <si>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</si>
  <si>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</si>
  <si>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</si>
  <si>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</si>
  <si>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</si>
  <si>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</si>
  <si>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</si>
  <si>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</si>
  <si>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</si>
  <si>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</si>
  <si>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</si>
  <si>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</si>
  <si>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</si>
  <si>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</si>
  <si>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</si>
  <si>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</si>
  <si>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</si>
  <si>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</si>
  <si>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</si>
  <si>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</si>
  <si>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</si>
  <si>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</si>
  <si>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</si>
  <si>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</si>
  <si>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</si>
  <si>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</si>
  <si>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</si>
  <si>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</si>
  <si>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</si>
  <si>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</si>
  <si>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</si>
  <si>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</si>
  <si>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</si>
  <si>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</si>
  <si>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</si>
  <si>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</si>
  <si>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</si>
  <si>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</si>
  <si>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</si>
  <si>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</si>
  <si>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</si>
  <si>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</si>
  <si>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</si>
  <si>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</si>
  <si>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</si>
  <si>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</si>
  <si>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</si>
  <si>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</si>
  <si>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</si>
  <si>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</si>
  <si>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</si>
  <si>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</si>
  <si>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</si>
  <si>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</si>
  <si>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</si>
  <si>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</si>
  <si>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</si>
  <si>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</si>
  <si>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</si>
  <si>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</si>
  <si>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</si>
  <si>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</si>
  <si>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</si>
  <si>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</si>
  <si>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</si>
  <si>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</si>
  <si>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</si>
  <si>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</si>
  <si>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</si>
  <si>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</si>
  <si>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</si>
  <si>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</si>
  <si>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</si>
  <si>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</si>
  <si>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</si>
  <si>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</si>
  <si>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</si>
  <si>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</si>
  <si>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</si>
  <si>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</si>
  <si>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</si>
  <si>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</si>
  <si>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</si>
  <si>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</si>
  <si>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</si>
  <si>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</si>
  <si>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</si>
  <si>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</si>
  <si>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</si>
  <si>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</si>
  <si>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</si>
  <si>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</si>
  <si>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</si>
  <si>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</si>
  <si>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</si>
  <si>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</si>
  <si>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</si>
  <si>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</si>
  <si>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</si>
  <si>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</si>
  <si>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</si>
  <si>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</si>
  <si>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</si>
  <si>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</si>
  <si>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</si>
  <si>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</si>
  <si>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</si>
  <si>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</si>
  <si>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</si>
  <si>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</si>
  <si>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</si>
  <si>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</si>
  <si>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</si>
  <si>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</si>
  <si>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</si>
  <si>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</si>
  <si>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</si>
  <si>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</si>
  <si>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</si>
  <si>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</si>
  <si>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</si>
  <si>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</si>
  <si>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</si>
  <si>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</si>
  <si>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</si>
  <si>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</si>
  <si>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</si>
  <si>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</si>
  <si>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</si>
  <si>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</si>
  <si>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</si>
  <si>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</si>
  <si>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</si>
  <si>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</si>
  <si>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</si>
  <si>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</si>
  <si>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</si>
  <si>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</si>
  <si>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</si>
  <si>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</si>
  <si>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</si>
  <si>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</si>
  <si>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</si>
  <si>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</si>
  <si>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</si>
  <si>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</si>
  <si>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</si>
  <si>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</si>
  <si>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</si>
  <si>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</si>
  <si>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</si>
  <si>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</si>
  <si>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</si>
  <si>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</si>
  <si>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</si>
  <si>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</si>
  <si>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</si>
  <si>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</si>
  <si>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</si>
  <si>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</si>
  <si>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</si>
  <si>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</si>
  <si>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</si>
  <si>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</si>
  <si>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</si>
  <si>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</si>
  <si>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</si>
  <si>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</si>
  <si>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</si>
  <si>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</si>
  <si>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</si>
  <si>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</si>
  <si>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</si>
  <si>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</si>
  <si>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</si>
  <si>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</si>
  <si>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</si>
  <si>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</si>
  <si>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04.02.030</t>
  </si>
  <si>
    <t>Retirada de peças lineares em madeira com seção superior a 60 cm²</t>
  </si>
  <si>
    <t>Retirada de estrutura em madeira tesoura - telhas de barro</t>
  </si>
  <si>
    <t>Retirada de estrutura em madeira tesoura - telhas perfil qualquer</t>
  </si>
  <si>
    <t>Retirada de estrutura em madeira pontaletada - telhas de barro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</si>
  <si>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</si>
  <si>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</si>
  <si>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</si>
  <si>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</si>
  <si>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</si>
  <si>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</si>
  <si>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</si>
  <si>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</si>
  <si>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</si>
  <si>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</si>
  <si>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</si>
  <si>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</si>
  <si>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</si>
  <si>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</si>
  <si>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</si>
  <si>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</si>
  <si>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</si>
  <si>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</si>
  <si>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</si>
  <si>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</si>
  <si>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</si>
  <si>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</si>
  <si>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</si>
  <si>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</si>
  <si>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</si>
  <si>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</si>
  <si>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</si>
  <si>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</si>
  <si>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</si>
  <si>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</si>
  <si>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</si>
  <si>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</si>
  <si>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</si>
  <si>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</si>
  <si>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</si>
  <si>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</si>
  <si>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</si>
  <si>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</si>
  <si>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</si>
  <si>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</si>
  <si>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</si>
  <si>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</si>
  <si>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</si>
  <si>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</si>
  <si>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</si>
  <si>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</si>
  <si>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</si>
  <si>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</si>
  <si>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</si>
  <si>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</si>
  <si>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</si>
  <si>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</si>
  <si>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</si>
  <si>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</si>
  <si>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</si>
  <si>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</si>
  <si>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</si>
  <si>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</si>
  <si>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</si>
  <si>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</si>
  <si>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</si>
  <si>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</si>
  <si>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</si>
  <si>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</si>
  <si>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</si>
  <si>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</si>
  <si>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</si>
  <si>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</si>
  <si>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</si>
  <si>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</si>
  <si>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</si>
  <si>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</si>
  <si>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</si>
  <si>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</si>
  <si>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</si>
  <si>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</si>
  <si>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</si>
  <si>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</si>
  <si>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</si>
  <si>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</si>
  <si>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</si>
  <si>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</si>
  <si>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</si>
  <si>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</si>
  <si>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</si>
  <si>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</si>
  <si>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</si>
  <si>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</si>
  <si>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</si>
  <si>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</si>
  <si>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</si>
  <si>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</si>
  <si>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</si>
  <si>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</si>
  <si>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</si>
  <si>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</si>
  <si>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</si>
  <si>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</si>
  <si>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</si>
  <si>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</si>
  <si>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</si>
  <si>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</si>
  <si>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</si>
  <si>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</si>
  <si>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</si>
  <si>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</si>
  <si>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</si>
  <si>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</si>
  <si>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</si>
  <si>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</si>
  <si>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</si>
  <si>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</si>
  <si>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</si>
  <si>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</si>
  <si>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</si>
  <si>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</si>
  <si>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</si>
  <si>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</si>
  <si>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</si>
  <si>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</si>
  <si>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</si>
  <si>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</si>
  <si>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</si>
  <si>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</si>
  <si>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</si>
  <si>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</si>
  <si>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</si>
  <si>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</si>
  <si>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</si>
  <si>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</si>
  <si>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</si>
  <si>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</si>
  <si>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</si>
  <si>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</si>
  <si>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</si>
  <si>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</si>
  <si>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</si>
  <si>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</si>
  <si>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</si>
  <si>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</si>
  <si>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</si>
  <si>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</si>
  <si>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</si>
  <si>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</si>
  <si>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</si>
  <si>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</si>
  <si>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</si>
  <si>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</si>
  <si>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</si>
  <si>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</si>
  <si>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</si>
  <si>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</si>
  <si>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</si>
  <si>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</si>
  <si>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</si>
  <si>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</si>
  <si>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</si>
  <si>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</si>
  <si>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</si>
  <si>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</si>
  <si>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</si>
  <si>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</si>
  <si>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</si>
  <si>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</si>
  <si>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</si>
  <si>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</si>
  <si>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</si>
  <si>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</si>
  <si>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</si>
  <si>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</si>
  <si>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</si>
  <si>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</si>
  <si>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</si>
  <si>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</si>
  <si>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</si>
  <si>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</si>
  <si>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</si>
  <si>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</si>
  <si>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</si>
  <si>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</si>
  <si>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</si>
  <si>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</si>
  <si>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</si>
  <si>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</si>
  <si>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</si>
  <si>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</si>
  <si>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</si>
  <si>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</si>
  <si>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</si>
  <si>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</si>
  <si>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</si>
  <si>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</si>
  <si>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</si>
  <si>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</si>
  <si>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</si>
  <si>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</si>
  <si>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</si>
  <si>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</si>
  <si>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</si>
  <si>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</si>
  <si>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</si>
  <si>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</si>
  <si>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</si>
  <si>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</si>
  <si>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</si>
  <si>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</si>
  <si>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</si>
  <si>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</si>
  <si>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</si>
  <si>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</si>
  <si>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</si>
  <si>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</si>
  <si>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</si>
  <si>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</si>
  <si>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</si>
  <si>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</si>
  <si>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</si>
  <si>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</si>
  <si>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</si>
  <si>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</si>
  <si>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</si>
  <si>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</si>
  <si>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</si>
  <si>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</si>
  <si>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</si>
  <si>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</si>
  <si>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</si>
  <si>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</si>
  <si>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</si>
  <si>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</si>
  <si>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</si>
  <si>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</si>
  <si>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</si>
  <si>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</si>
  <si>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</si>
  <si>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</si>
  <si>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</si>
  <si>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</si>
  <si>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</si>
  <si>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</si>
  <si>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</si>
  <si>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</si>
  <si>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</si>
  <si>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</si>
  <si>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</si>
  <si>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</si>
  <si>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</si>
  <si>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</si>
  <si>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</si>
  <si>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</si>
  <si>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</si>
  <si>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</si>
  <si>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</si>
  <si>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</si>
  <si>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</si>
  <si>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</si>
  <si>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</si>
  <si>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</si>
  <si>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</si>
  <si>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</si>
  <si>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</si>
  <si>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</si>
  <si>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</si>
  <si>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</si>
  <si>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</si>
  <si>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</si>
  <si>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</si>
  <si>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</si>
  <si>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</si>
  <si>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</si>
  <si>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</si>
  <si>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</si>
  <si>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</si>
  <si>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</si>
  <si>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</si>
  <si>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</si>
  <si>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</si>
  <si>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</si>
  <si>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</si>
  <si>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</si>
  <si>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</si>
  <si>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</si>
  <si>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</si>
  <si>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</si>
  <si>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</si>
  <si>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</si>
  <si>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</si>
  <si>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</si>
  <si>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</si>
  <si>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</si>
  <si>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</si>
  <si>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</si>
  <si>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</si>
  <si>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</si>
  <si>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</si>
  <si>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</si>
  <si>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</si>
  <si>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</si>
  <si>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</si>
  <si>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</si>
  <si>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</si>
  <si>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</si>
  <si>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</si>
  <si>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</si>
  <si>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</si>
  <si>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</si>
  <si>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</si>
  <si>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</si>
  <si>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</si>
  <si>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</si>
  <si>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</si>
  <si>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</si>
  <si>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</si>
  <si>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</si>
  <si>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</si>
  <si>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</si>
  <si>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</si>
  <si>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</si>
  <si>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</si>
  <si>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</si>
  <si>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</si>
  <si>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</si>
  <si>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</si>
  <si>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</si>
  <si>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</si>
  <si>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</si>
  <si>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</si>
  <si>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</si>
  <si>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</si>
  <si>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</si>
  <si>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</si>
  <si>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</si>
  <si>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</si>
  <si>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</si>
  <si>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</si>
  <si>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</si>
  <si>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</si>
  <si>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</si>
  <si>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</si>
  <si>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</si>
  <si>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</si>
  <si>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</si>
  <si>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</si>
  <si>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</si>
  <si>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</si>
  <si>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</si>
  <si>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</si>
  <si>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</si>
  <si>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</si>
  <si>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</si>
  <si>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</si>
  <si>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Transporte manual horizontal e/ou vertical de entulho até o local de despejo - ensacado</t>
  </si>
  <si>
    <t>05.07</t>
  </si>
  <si>
    <t>Transporte comercial, carreteiro e aluguel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</si>
  <si>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</si>
  <si>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</si>
  <si>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</si>
  <si>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</si>
  <si>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</si>
  <si>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</si>
  <si>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</si>
  <si>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</si>
  <si>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</si>
  <si>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</si>
  <si>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</si>
  <si>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</si>
  <si>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</si>
  <si>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</si>
  <si>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</si>
  <si>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</si>
  <si>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</si>
  <si>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</si>
  <si>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</si>
  <si>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</si>
  <si>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</si>
  <si>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</si>
  <si>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</si>
  <si>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</si>
  <si>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</si>
  <si>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</si>
  <si>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</si>
  <si>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</si>
  <si>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</si>
  <si>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</si>
  <si>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</si>
  <si>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</si>
  <si>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</si>
  <si>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</si>
  <si>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</si>
  <si>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</si>
  <si>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</si>
  <si>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</si>
  <si>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</si>
  <si>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</si>
  <si>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</si>
  <si>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</si>
  <si>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</si>
  <si>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</si>
  <si>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</si>
  <si>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</si>
  <si>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</si>
  <si>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</si>
  <si>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</si>
  <si>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</si>
  <si>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</si>
  <si>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</si>
  <si>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</si>
  <si>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</si>
  <si>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</si>
  <si>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</si>
  <si>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</si>
  <si>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</si>
  <si>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</si>
  <si>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</si>
  <si>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</si>
  <si>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</si>
  <si>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</si>
  <si>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</si>
  <si>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</si>
  <si>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</si>
  <si>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</si>
  <si>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</si>
  <si>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</si>
  <si>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</si>
  <si>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</si>
  <si>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</si>
  <si>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</si>
  <si>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</si>
  <si>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</si>
  <si>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</si>
  <si>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</si>
  <si>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</si>
  <si>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</si>
  <si>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</si>
  <si>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</si>
  <si>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</si>
  <si>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</si>
  <si>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</si>
  <si>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</si>
  <si>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</si>
  <si>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</si>
  <si>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</si>
  <si>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</si>
  <si>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</si>
  <si>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</si>
  <si>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</si>
  <si>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</si>
  <si>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</si>
  <si>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</si>
  <si>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</si>
  <si>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</si>
  <si>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</si>
  <si>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</si>
  <si>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</si>
  <si>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</si>
  <si>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</si>
  <si>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</si>
  <si>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</si>
  <si>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</si>
  <si>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</si>
  <si>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</si>
  <si>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</si>
  <si>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</si>
  <si>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</si>
  <si>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</si>
  <si>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</si>
  <si>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</si>
  <si>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</si>
  <si>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</si>
  <si>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</si>
  <si>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</si>
  <si>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</si>
  <si>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</si>
  <si>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</si>
  <si>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</si>
  <si>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</si>
  <si>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</si>
  <si>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</si>
  <si>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</si>
  <si>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</si>
  <si>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</si>
  <si>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</si>
  <si>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</si>
  <si>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</si>
  <si>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</si>
  <si>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</si>
  <si>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</si>
  <si>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</si>
  <si>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</si>
  <si>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</si>
  <si>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</si>
  <si>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</si>
  <si>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</si>
  <si>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</si>
  <si>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</si>
  <si>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</si>
  <si>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</si>
  <si>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</si>
  <si>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</si>
  <si>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</si>
  <si>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</si>
  <si>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</si>
  <si>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</si>
  <si>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</si>
  <si>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</si>
  <si>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</si>
  <si>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</si>
  <si>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</si>
  <si>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</si>
  <si>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</si>
  <si>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</si>
  <si>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</si>
  <si>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</si>
  <si>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</si>
  <si>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</si>
  <si>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</si>
  <si>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</si>
  <si>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</si>
  <si>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</si>
  <si>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</si>
  <si>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</si>
  <si>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</si>
  <si>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</si>
  <si>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</si>
  <si>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</si>
  <si>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</si>
  <si>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</si>
  <si>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</si>
  <si>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</si>
  <si>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</si>
  <si>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</si>
  <si>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</si>
  <si>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</si>
  <si>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</si>
  <si>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</si>
  <si>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</si>
  <si>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</si>
  <si>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</si>
  <si>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</si>
  <si>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</si>
  <si>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</si>
  <si>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</si>
  <si>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</si>
  <si>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</si>
  <si>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</si>
  <si>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</si>
  <si>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</si>
  <si>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</si>
  <si>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</si>
  <si>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</si>
  <si>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</si>
  <si>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</si>
  <si>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</si>
  <si>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</si>
  <si>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</si>
  <si>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</si>
  <si>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</si>
  <si>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</si>
  <si>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</si>
  <si>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</si>
  <si>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</si>
  <si>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</si>
  <si>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</si>
  <si>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</si>
  <si>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</si>
  <si>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</si>
  <si>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</si>
  <si>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</si>
  <si>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</si>
  <si>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</si>
  <si>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</si>
  <si>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</si>
  <si>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</si>
  <si>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</si>
  <si>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</si>
  <si>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</si>
  <si>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</si>
  <si>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</si>
  <si>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</si>
  <si>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</si>
  <si>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</si>
  <si>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</si>
  <si>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</si>
  <si>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</si>
  <si>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</si>
  <si>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</si>
  <si>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</si>
  <si>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</si>
  <si>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</si>
  <si>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</si>
  <si>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</si>
  <si>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</si>
  <si>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</si>
  <si>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</si>
  <si>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</si>
  <si>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</si>
  <si>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</si>
  <si>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</si>
  <si>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</si>
  <si>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</si>
  <si>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</si>
  <si>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</si>
  <si>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</si>
  <si>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</si>
  <si>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</si>
  <si>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</si>
  <si>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</si>
  <si>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</si>
  <si>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</si>
  <si>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</si>
  <si>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</si>
  <si>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</si>
  <si>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</si>
  <si>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</si>
  <si>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</si>
  <si>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</si>
  <si>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</si>
  <si>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</si>
  <si>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</si>
  <si>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</si>
  <si>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</si>
  <si>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</si>
  <si>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</si>
  <si>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</si>
  <si>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</si>
  <si>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</si>
  <si>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</si>
  <si>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</si>
  <si>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</si>
  <si>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</si>
  <si>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</si>
  <si>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</si>
  <si>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</si>
  <si>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</si>
  <si>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</si>
  <si>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</si>
  <si>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</si>
  <si>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</si>
  <si>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</si>
  <si>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</si>
  <si>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</si>
  <si>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</si>
  <si>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</si>
  <si>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</si>
  <si>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</si>
  <si>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</si>
  <si>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</si>
  <si>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</si>
  <si>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</si>
  <si>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</si>
  <si>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</si>
  <si>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</si>
  <si>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</si>
  <si>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</si>
  <si>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</si>
  <si>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</si>
  <si>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</si>
  <si>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</si>
  <si>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</si>
  <si>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</si>
  <si>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</si>
  <si>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</si>
  <si>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</si>
  <si>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</si>
  <si>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</si>
  <si>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</si>
  <si>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</si>
  <si>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</si>
  <si>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</si>
  <si>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</si>
  <si>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</si>
  <si>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</si>
  <si>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</si>
  <si>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</si>
  <si>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</si>
  <si>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</si>
  <si>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</si>
  <si>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</si>
  <si>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</si>
  <si>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</si>
  <si>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</si>
  <si>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</si>
  <si>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</si>
  <si>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</si>
  <si>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</si>
  <si>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</si>
  <si>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</si>
  <si>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</si>
  <si>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</si>
  <si>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</si>
  <si>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</si>
  <si>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</si>
  <si>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</si>
  <si>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</si>
  <si>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</si>
  <si>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</si>
  <si>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</si>
  <si>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</si>
  <si>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</si>
  <si>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</si>
  <si>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</si>
  <si>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</si>
  <si>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</si>
  <si>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</si>
  <si>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</si>
  <si>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</si>
  <si>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</si>
  <si>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</si>
  <si>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</si>
  <si>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</si>
  <si>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</si>
  <si>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</si>
  <si>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</si>
  <si>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</si>
  <si>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</si>
  <si>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</si>
  <si>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</si>
  <si>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</si>
  <si>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</si>
  <si>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</si>
  <si>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</si>
  <si>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</si>
  <si>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</si>
  <si>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</si>
  <si>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</si>
  <si>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</si>
  <si>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</si>
  <si>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</si>
  <si>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</si>
  <si>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</si>
  <si>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</si>
  <si>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</si>
  <si>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</si>
  <si>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</si>
  <si>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</si>
  <si>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</si>
  <si>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</si>
  <si>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</si>
  <si>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</si>
  <si>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</si>
  <si>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</si>
  <si>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</si>
  <si>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</si>
  <si>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</si>
  <si>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</si>
  <si>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</si>
  <si>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</si>
  <si>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</si>
  <si>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</si>
  <si>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</si>
  <si>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</si>
  <si>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</si>
  <si>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</si>
  <si>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</si>
  <si>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</si>
  <si>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</si>
  <si>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</si>
  <si>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</si>
  <si>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</si>
  <si>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</si>
  <si>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</si>
  <si>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</si>
  <si>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</si>
  <si>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</si>
  <si>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</si>
  <si>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</si>
  <si>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</si>
  <si>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</si>
  <si>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</si>
  <si>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</si>
  <si>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</si>
  <si>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</si>
  <si>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</si>
  <si>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</si>
  <si>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</si>
  <si>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</si>
  <si>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</si>
  <si>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</si>
  <si>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</si>
  <si>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</si>
  <si>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</si>
  <si>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</si>
  <si>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</si>
  <si>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</si>
  <si>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</si>
  <si>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</si>
  <si>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</si>
  <si>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</si>
  <si>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</si>
  <si>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</si>
  <si>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</si>
  <si>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</si>
  <si>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</si>
  <si>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</si>
  <si>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</si>
  <si>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</si>
  <si>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</si>
  <si>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</si>
  <si>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</si>
  <si>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</si>
  <si>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</si>
  <si>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</si>
  <si>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</si>
  <si>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</si>
  <si>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</si>
  <si>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</si>
  <si>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</si>
  <si>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</si>
  <si>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</si>
  <si>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</si>
  <si>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</si>
  <si>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</si>
  <si>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</si>
  <si>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</si>
  <si>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</si>
  <si>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</si>
  <si>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</si>
  <si>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</si>
  <si>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</si>
  <si>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</si>
  <si>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</si>
  <si>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</si>
  <si>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</si>
  <si>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</si>
  <si>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</si>
  <si>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</si>
  <si>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</si>
  <si>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</si>
  <si>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</si>
  <si>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</si>
  <si>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</si>
  <si>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</si>
  <si>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</si>
  <si>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</si>
  <si>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</si>
  <si>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</si>
  <si>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</si>
  <si>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</si>
  <si>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</si>
  <si>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</si>
  <si>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</si>
  <si>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</si>
  <si>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</si>
  <si>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</si>
  <si>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</si>
  <si>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</si>
  <si>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</si>
  <si>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</si>
  <si>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</si>
  <si>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</si>
  <si>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</si>
  <si>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</si>
  <si>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</si>
  <si>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</si>
  <si>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</si>
  <si>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</si>
  <si>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</si>
  <si>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</si>
  <si>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</si>
  <si>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</si>
  <si>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</si>
  <si>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</si>
  <si>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</si>
  <si>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</si>
  <si>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</si>
  <si>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</si>
  <si>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</si>
  <si>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</si>
  <si>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</si>
  <si>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</si>
  <si>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</si>
  <si>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</si>
  <si>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</si>
  <si>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</si>
  <si>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</si>
  <si>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</si>
  <si>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</si>
  <si>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</si>
  <si>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</si>
  <si>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</si>
  <si>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</si>
  <si>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</si>
  <si>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</si>
  <si>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</si>
  <si>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</si>
  <si>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</si>
  <si>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</si>
  <si>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</si>
  <si>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</si>
  <si>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</si>
  <si>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</si>
  <si>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</si>
  <si>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</si>
  <si>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</si>
  <si>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</si>
  <si>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</si>
  <si>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</si>
  <si>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</si>
  <si>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</si>
  <si>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</si>
  <si>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</si>
  <si>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</si>
  <si>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</si>
  <si>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</si>
  <si>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</si>
  <si>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</si>
  <si>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</si>
  <si>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</si>
  <si>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</si>
  <si>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</si>
  <si>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</si>
  <si>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</si>
  <si>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</si>
  <si>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</si>
  <si>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</si>
  <si>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</si>
  <si>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</si>
  <si>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</si>
  <si>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</si>
  <si>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</si>
  <si>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</si>
  <si>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</si>
  <si>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</si>
  <si>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</si>
  <si>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</si>
  <si>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</si>
  <si>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</si>
  <si>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</si>
  <si>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</si>
  <si>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</si>
  <si>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</si>
  <si>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</si>
  <si>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</si>
  <si>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</si>
  <si>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</si>
  <si>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</si>
  <si>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</si>
  <si>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</si>
  <si>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</si>
  <si>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</si>
  <si>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</si>
  <si>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</si>
  <si>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</si>
  <si>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</si>
  <si>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</si>
  <si>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</si>
  <si>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</si>
  <si>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</si>
  <si>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</si>
  <si>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</si>
  <si>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</si>
  <si>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</si>
  <si>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</si>
  <si>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</si>
  <si>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</si>
  <si>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</si>
  <si>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</si>
  <si>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</si>
  <si>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</si>
  <si>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</si>
  <si>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</si>
  <si>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</si>
  <si>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</si>
  <si>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</si>
  <si>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</si>
  <si>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</si>
  <si>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</si>
  <si>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</si>
  <si>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</si>
  <si>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</si>
  <si>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</si>
  <si>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</si>
  <si>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</si>
  <si>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</si>
  <si>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</si>
  <si>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</si>
  <si>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</si>
  <si>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</si>
  <si>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</si>
  <si>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</si>
  <si>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</si>
  <si>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</si>
  <si>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</si>
  <si>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</si>
  <si>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</si>
  <si>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</si>
  <si>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</si>
  <si>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</si>
  <si>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</si>
  <si>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</si>
  <si>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</si>
  <si>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</si>
  <si>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</si>
  <si>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</si>
  <si>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</si>
  <si>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</si>
  <si>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</si>
  <si>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</si>
  <si>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</si>
  <si>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</si>
  <si>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</si>
  <si>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</si>
  <si>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</si>
  <si>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</si>
  <si>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</si>
  <si>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</si>
  <si>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</si>
  <si>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</si>
  <si>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</si>
  <si>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</si>
  <si>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</si>
  <si>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</si>
  <si>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</si>
  <si>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</si>
  <si>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</si>
  <si>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</si>
  <si>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</si>
  <si>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</si>
  <si>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</si>
  <si>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</si>
  <si>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</si>
  <si>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</si>
  <si>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</si>
  <si>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</si>
  <si>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</si>
  <si>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</si>
  <si>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</si>
  <si>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</si>
  <si>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</si>
  <si>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</si>
  <si>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</si>
  <si>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</si>
  <si>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</si>
  <si>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</si>
  <si>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</si>
  <si>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</si>
  <si>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</si>
  <si>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</si>
  <si>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</si>
  <si>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</si>
  <si>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</si>
  <si>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</si>
  <si>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</si>
  <si>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</si>
  <si>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</si>
  <si>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</si>
  <si>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</si>
  <si>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</si>
  <si>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</si>
  <si>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</si>
  <si>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</si>
  <si>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</si>
  <si>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</si>
  <si>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</si>
  <si>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</si>
  <si>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</si>
  <si>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</si>
  <si>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</si>
  <si>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</si>
  <si>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</si>
  <si>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</si>
  <si>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</si>
  <si>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</si>
  <si>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</si>
  <si>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</si>
  <si>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</si>
  <si>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</si>
  <si>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</si>
  <si>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</si>
  <si>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</si>
  <si>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</si>
  <si>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</si>
  <si>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</si>
  <si>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</si>
  <si>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</si>
  <si>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</si>
  <si>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</si>
  <si>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</si>
  <si>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</si>
  <si>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</si>
  <si>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</si>
  <si>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</si>
  <si>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</si>
  <si>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</si>
  <si>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</si>
  <si>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</si>
  <si>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</si>
  <si>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</si>
  <si>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</si>
  <si>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</si>
  <si>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</si>
  <si>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</si>
  <si>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</si>
  <si>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</si>
  <si>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</si>
  <si>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</si>
  <si>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</si>
  <si>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</si>
  <si>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</si>
  <si>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</si>
  <si>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</si>
  <si>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</si>
  <si>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</si>
  <si>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</si>
  <si>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</si>
  <si>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</si>
  <si>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</si>
  <si>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</si>
  <si>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</si>
  <si>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</si>
  <si>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</si>
  <si>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</si>
  <si>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</si>
  <si>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</si>
  <si>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</si>
  <si>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</si>
  <si>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</si>
  <si>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</si>
  <si>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</si>
  <si>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</si>
  <si>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</si>
  <si>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</si>
  <si>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</si>
  <si>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</si>
  <si>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</si>
  <si>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</si>
  <si>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</si>
  <si>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</si>
  <si>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</si>
  <si>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</si>
  <si>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</si>
  <si>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</si>
  <si>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</si>
  <si>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</si>
  <si>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</si>
  <si>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</si>
  <si>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</si>
  <si>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</si>
  <si>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</si>
  <si>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</si>
  <si>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</si>
  <si>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</si>
  <si>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</si>
  <si>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</si>
  <si>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</si>
  <si>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</si>
  <si>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</si>
  <si>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</si>
  <si>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</si>
  <si>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</si>
  <si>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</si>
  <si>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</si>
  <si>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</si>
  <si>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</si>
  <si>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</si>
  <si>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</si>
  <si>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</si>
  <si>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</si>
  <si>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</si>
  <si>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</si>
  <si>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</si>
  <si>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</si>
  <si>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</si>
  <si>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</si>
  <si>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</si>
  <si>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</si>
  <si>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</si>
  <si>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</si>
  <si>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</si>
  <si>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</si>
  <si>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</si>
  <si>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</si>
  <si>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</si>
  <si>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</si>
  <si>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</si>
  <si>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</si>
  <si>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</si>
  <si>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</si>
  <si>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</si>
  <si>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</si>
  <si>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</si>
  <si>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</si>
  <si>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</si>
  <si>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</si>
  <si>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</si>
  <si>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</si>
  <si>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</si>
  <si>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</si>
  <si>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</si>
  <si>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</si>
  <si>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</si>
  <si>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</si>
  <si>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</si>
  <si>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</si>
  <si>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</si>
  <si>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</si>
  <si>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</si>
  <si>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</si>
  <si>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</si>
  <si>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</si>
  <si>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</si>
  <si>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</si>
  <si>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</si>
  <si>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</si>
  <si>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</si>
  <si>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</si>
  <si>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</si>
  <si>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</si>
  <si>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</si>
  <si>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</si>
  <si>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</si>
  <si>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</si>
  <si>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</si>
  <si>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</si>
  <si>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</si>
  <si>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</si>
  <si>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</si>
  <si>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</si>
  <si>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</si>
  <si>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</si>
  <si>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</si>
  <si>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</si>
  <si>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</si>
  <si>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</si>
  <si>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</si>
  <si>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</si>
  <si>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</si>
  <si>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</si>
  <si>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</si>
  <si>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</si>
  <si>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</si>
  <si>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</si>
  <si>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</si>
  <si>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</si>
  <si>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</si>
  <si>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</si>
  <si>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</si>
  <si>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</si>
  <si>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</si>
  <si>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</si>
  <si>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</si>
  <si>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</si>
  <si>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</si>
  <si>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</si>
  <si>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</si>
  <si>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</si>
  <si>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</si>
  <si>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</si>
  <si>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</si>
  <si>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</si>
  <si>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</si>
  <si>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</si>
  <si>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</si>
  <si>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</si>
  <si>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</si>
  <si>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</si>
  <si>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</si>
  <si>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</si>
  <si>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</si>
  <si>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</si>
  <si>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</si>
  <si>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</si>
  <si>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</si>
  <si>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</si>
  <si>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</si>
  <si>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</si>
  <si>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</si>
  <si>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</si>
  <si>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</si>
  <si>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</si>
  <si>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</si>
  <si>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</si>
  <si>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</si>
  <si>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</si>
  <si>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</si>
  <si>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</si>
  <si>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</si>
  <si>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</si>
  <si>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</si>
  <si>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</si>
  <si>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</si>
  <si>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</si>
  <si>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</si>
  <si>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</si>
  <si>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</si>
  <si>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</si>
  <si>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</si>
  <si>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</si>
  <si>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</si>
  <si>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</si>
  <si>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</si>
  <si>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</si>
  <si>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</si>
  <si>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</si>
  <si>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</si>
  <si>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</si>
  <si>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</si>
  <si>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</si>
  <si>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</si>
  <si>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</si>
  <si>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</si>
  <si>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</si>
  <si>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</si>
  <si>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</si>
  <si>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</si>
  <si>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</si>
  <si>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</si>
  <si>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</si>
  <si>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</si>
  <si>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</si>
  <si>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</si>
  <si>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</si>
  <si>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</si>
  <si>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</si>
  <si>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</si>
  <si>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</si>
  <si>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</si>
  <si>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</si>
  <si>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</si>
  <si>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</si>
  <si>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</si>
  <si>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</si>
  <si>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</si>
  <si>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</si>
  <si>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</si>
  <si>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</si>
  <si>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</si>
  <si>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</si>
  <si>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</si>
  <si>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</si>
  <si>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</si>
  <si>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</si>
  <si>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</si>
  <si>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</si>
  <si>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</si>
  <si>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</si>
  <si>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</si>
  <si>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</si>
  <si>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</si>
  <si>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</si>
  <si>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</si>
  <si>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</si>
  <si>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</si>
  <si>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</si>
  <si>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</si>
  <si>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</si>
  <si>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</si>
  <si>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</si>
  <si>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</si>
  <si>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</si>
  <si>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</si>
  <si>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</si>
  <si>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</si>
  <si>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</si>
  <si>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</si>
  <si>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</si>
  <si>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</si>
  <si>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</si>
  <si>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</si>
  <si>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</si>
  <si>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</si>
  <si>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</si>
  <si>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</si>
  <si>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</si>
  <si>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</si>
  <si>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</si>
  <si>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</si>
  <si>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</si>
  <si>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</si>
  <si>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</si>
  <si>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</si>
  <si>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</si>
  <si>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</si>
  <si>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</si>
  <si>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</si>
  <si>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</si>
  <si>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</si>
  <si>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</si>
  <si>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</si>
  <si>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</si>
  <si>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</si>
  <si>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</si>
  <si>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</si>
  <si>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</si>
  <si>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</si>
  <si>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</si>
  <si>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</si>
  <si>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</si>
  <si>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</si>
  <si>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</si>
  <si>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</si>
  <si>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</si>
  <si>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</si>
  <si>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</si>
  <si>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</si>
  <si>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</si>
  <si>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</si>
  <si>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</si>
  <si>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</si>
  <si>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</si>
  <si>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</si>
  <si>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</si>
  <si>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</si>
  <si>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</si>
  <si>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</si>
  <si>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</si>
  <si>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</si>
  <si>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</si>
  <si>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</si>
  <si>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</si>
  <si>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</si>
  <si>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</si>
  <si>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</si>
  <si>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</si>
  <si>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</si>
  <si>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</si>
  <si>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</si>
  <si>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</si>
  <si>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</si>
  <si>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</si>
  <si>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</si>
  <si>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</si>
  <si>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</si>
  <si>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</si>
  <si>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</si>
  <si>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</si>
  <si>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</si>
  <si>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</si>
  <si>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</si>
  <si>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</si>
  <si>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</si>
  <si>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</si>
  <si>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</si>
  <si>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</si>
  <si>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</si>
  <si>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</si>
  <si>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</si>
  <si>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</si>
  <si>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</si>
  <si>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</si>
  <si>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</si>
  <si>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</si>
  <si>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</si>
  <si>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</si>
  <si>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</si>
  <si>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</si>
  <si>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</si>
  <si>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</si>
  <si>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</si>
  <si>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</si>
  <si>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</si>
  <si>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</si>
  <si>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</si>
  <si>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</si>
  <si>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</si>
  <si>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</si>
  <si>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</si>
  <si>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</si>
  <si>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</si>
  <si>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</si>
  <si>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</si>
  <si>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</si>
  <si>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</si>
  <si>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</si>
  <si>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</si>
  <si>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</si>
  <si>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</si>
  <si>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</si>
  <si>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</si>
  <si>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</si>
  <si>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</si>
  <si>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</si>
  <si>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</si>
  <si>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</si>
  <si>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</si>
  <si>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</si>
  <si>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</si>
  <si>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</si>
  <si>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</si>
  <si>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</si>
  <si>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</si>
  <si>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</si>
  <si>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</si>
  <si>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</si>
  <si>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</si>
  <si>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</si>
  <si>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</si>
  <si>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</si>
  <si>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</si>
  <si>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</si>
  <si>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</si>
  <si>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</si>
  <si>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</si>
  <si>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</si>
  <si>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</si>
  <si>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</si>
  <si>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</si>
  <si>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</si>
  <si>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</si>
  <si>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</si>
  <si>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</si>
  <si>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</si>
  <si>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</si>
  <si>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</si>
  <si>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</si>
  <si>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</si>
  <si>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</si>
  <si>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</si>
  <si>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</si>
  <si>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</si>
  <si>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</si>
  <si>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</si>
  <si>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</si>
  <si>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</si>
  <si>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</si>
  <si>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</si>
  <si>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</si>
  <si>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</si>
  <si>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</si>
  <si>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</si>
  <si>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</si>
  <si>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</si>
  <si>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</si>
  <si>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</si>
  <si>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</si>
  <si>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</si>
  <si>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</si>
  <si>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</si>
  <si>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</si>
  <si>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</si>
  <si>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</si>
  <si>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</si>
  <si>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</si>
  <si>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</si>
  <si>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</si>
  <si>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</si>
  <si>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</si>
  <si>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</si>
  <si>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</si>
  <si>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</si>
  <si>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</si>
  <si>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</si>
  <si>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</si>
  <si>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</si>
  <si>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</si>
  <si>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</si>
  <si>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</si>
  <si>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</si>
  <si>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</si>
  <si>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</si>
  <si>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</si>
  <si>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</si>
  <si>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</si>
  <si>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</si>
  <si>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</si>
  <si>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</si>
  <si>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</si>
  <si>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</si>
  <si>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</si>
  <si>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</si>
  <si>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</si>
  <si>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</si>
  <si>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</si>
  <si>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</si>
  <si>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</si>
  <si>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</si>
  <si>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</si>
  <si>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</si>
  <si>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</si>
  <si>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</si>
  <si>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</si>
  <si>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</si>
  <si>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</si>
  <si>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</si>
  <si>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</si>
  <si>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</si>
  <si>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</si>
  <si>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</si>
  <si>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</si>
  <si>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</si>
  <si>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</si>
  <si>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</si>
  <si>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</si>
  <si>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</si>
  <si>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</si>
  <si>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</si>
  <si>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</si>
  <si>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</si>
  <si>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</si>
  <si>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</si>
  <si>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</si>
  <si>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</si>
  <si>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</si>
  <si>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</si>
  <si>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</si>
  <si>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</si>
  <si>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</si>
  <si>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</si>
  <si>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</si>
  <si>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</si>
  <si>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</si>
  <si>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</si>
  <si>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</si>
  <si>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</si>
  <si>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</si>
  <si>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</si>
  <si>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</si>
  <si>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</si>
  <si>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</si>
  <si>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</si>
  <si>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</si>
  <si>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</si>
  <si>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</si>
  <si>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</si>
  <si>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</si>
  <si>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</si>
  <si>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</si>
  <si>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</si>
  <si>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</si>
  <si>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</si>
  <si>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</si>
  <si>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</si>
  <si>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</si>
  <si>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</si>
  <si>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</si>
  <si>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</si>
  <si>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</si>
  <si>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</si>
  <si>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</si>
  <si>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</si>
  <si>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</si>
  <si>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</si>
  <si>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</si>
  <si>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</si>
  <si>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</si>
  <si>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</si>
  <si>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</si>
  <si>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</si>
  <si>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</si>
  <si>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</si>
  <si>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</si>
  <si>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</si>
  <si>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</si>
  <si>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</si>
  <si>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</si>
  <si>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</si>
  <si>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</si>
  <si>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</si>
  <si>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</si>
  <si>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</si>
  <si>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</si>
  <si>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</si>
  <si>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</si>
  <si>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</si>
  <si>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</si>
  <si>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</si>
  <si>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</si>
  <si>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</si>
  <si>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</si>
  <si>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</si>
  <si>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</si>
  <si>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</si>
  <si>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</si>
  <si>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</si>
  <si>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</si>
  <si>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</si>
  <si>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</si>
  <si>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</si>
  <si>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</si>
  <si>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</si>
  <si>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</si>
  <si>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</si>
  <si>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</si>
  <si>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</si>
  <si>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</si>
  <si>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</si>
  <si>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</si>
  <si>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</si>
  <si>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</si>
  <si>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</si>
  <si>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</si>
  <si>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</si>
  <si>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</si>
  <si>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</si>
  <si>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</si>
  <si>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</si>
  <si>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</si>
  <si>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</si>
  <si>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</si>
  <si>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</si>
  <si>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</si>
  <si>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</si>
  <si>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</si>
  <si>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</si>
  <si>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</si>
  <si>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</si>
  <si>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</si>
  <si>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</si>
  <si>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</si>
  <si>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</si>
  <si>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</si>
  <si>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</si>
  <si>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</si>
  <si>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</si>
  <si>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</si>
  <si>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</si>
  <si>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</si>
  <si>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</si>
  <si>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</si>
  <si>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</si>
  <si>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</si>
  <si>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</si>
  <si>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</si>
  <si>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</si>
  <si>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</si>
  <si>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</si>
  <si>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</si>
  <si>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</si>
  <si>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</si>
  <si>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</si>
  <si>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</si>
  <si>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</si>
  <si>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</si>
  <si>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</si>
  <si>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</si>
  <si>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</si>
  <si>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</si>
  <si>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</si>
  <si>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</si>
  <si>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</si>
  <si>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</si>
  <si>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</si>
  <si>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</si>
  <si>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</si>
  <si>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</si>
  <si>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</si>
  <si>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</si>
  <si>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</si>
  <si>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</si>
  <si>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</si>
  <si>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</si>
  <si>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</si>
  <si>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</si>
  <si>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</si>
  <si>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</si>
  <si>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</si>
  <si>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</si>
  <si>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</si>
  <si>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</si>
  <si>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</si>
  <si>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</si>
  <si>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</si>
  <si>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</si>
  <si>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</si>
  <si>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</si>
  <si>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</si>
  <si>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</si>
  <si>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</si>
  <si>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</si>
  <si>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</si>
  <si>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</si>
  <si>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</si>
  <si>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</si>
  <si>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</si>
  <si>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</si>
  <si>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</si>
  <si>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</si>
  <si>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</si>
  <si>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</si>
  <si>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</si>
  <si>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</si>
  <si>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</si>
  <si>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</si>
  <si>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</si>
  <si>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</si>
  <si>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</si>
  <si>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</si>
  <si>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</si>
  <si>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</si>
  <si>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</si>
  <si>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</si>
  <si>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</si>
  <si>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</si>
  <si>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</si>
  <si>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</si>
  <si>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</si>
  <si>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</si>
  <si>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</si>
  <si>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</si>
  <si>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</si>
  <si>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</si>
  <si>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</si>
  <si>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</si>
  <si>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</si>
  <si>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</si>
  <si>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</si>
  <si>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</si>
  <si>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</si>
  <si>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</si>
  <si>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</si>
  <si>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</si>
  <si>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</si>
  <si>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</si>
  <si>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</si>
  <si>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</si>
  <si>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</si>
  <si>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</si>
  <si>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</si>
  <si>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</si>
  <si>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</si>
  <si>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</si>
  <si>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</si>
  <si>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</si>
  <si>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</si>
  <si>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</si>
  <si>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</si>
  <si>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</si>
  <si>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</si>
  <si>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</si>
  <si>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</si>
  <si>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</si>
  <si>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</si>
  <si>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</si>
  <si>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</si>
  <si>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</si>
  <si>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</si>
  <si>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</si>
  <si>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</si>
  <si>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</si>
  <si>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</si>
  <si>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</si>
  <si>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</si>
  <si>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</si>
  <si>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</si>
  <si>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</si>
  <si>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</si>
  <si>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</si>
  <si>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</si>
  <si>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</si>
  <si>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</si>
  <si>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</si>
  <si>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</si>
  <si>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</si>
  <si>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</si>
  <si>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</si>
  <si>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</si>
  <si>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</si>
  <si>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</si>
  <si>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</si>
  <si>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</si>
  <si>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</si>
  <si>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</si>
  <si>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</si>
  <si>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</si>
  <si>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</si>
  <si>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</si>
  <si>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</si>
  <si>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</si>
  <si>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</si>
  <si>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</si>
  <si>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</si>
  <si>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</si>
  <si>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</si>
  <si>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</si>
  <si>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</si>
  <si>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</si>
  <si>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</si>
  <si>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</si>
  <si>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</si>
  <si>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</si>
  <si>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</si>
  <si>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</si>
  <si>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</si>
  <si>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</si>
  <si>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</si>
  <si>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</si>
  <si>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</si>
  <si>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</si>
  <si>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</si>
  <si>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</si>
  <si>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</si>
  <si>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</si>
  <si>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</si>
  <si>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</si>
  <si>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</si>
  <si>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</si>
  <si>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</si>
  <si>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</si>
  <si>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</si>
  <si>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</si>
  <si>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</si>
  <si>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</si>
  <si>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</si>
  <si>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</si>
  <si>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</si>
  <si>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</si>
  <si>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</si>
  <si>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</si>
  <si>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</si>
  <si>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</si>
  <si>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</si>
  <si>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</si>
  <si>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</si>
  <si>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</si>
  <si>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</si>
  <si>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</si>
  <si>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</si>
  <si>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</si>
  <si>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</si>
  <si>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</si>
  <si>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</si>
  <si>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</si>
  <si>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</si>
  <si>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</si>
  <si>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</si>
  <si>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</si>
  <si>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</si>
  <si>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</si>
  <si>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</si>
  <si>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</si>
  <si>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</si>
  <si>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</si>
  <si>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</si>
  <si>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</si>
  <si>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</si>
  <si>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</si>
  <si>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</si>
  <si>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</si>
  <si>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</si>
  <si>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</si>
  <si>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</si>
  <si>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</si>
  <si>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</si>
  <si>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</si>
  <si>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</si>
  <si>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</si>
  <si>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</si>
  <si>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</si>
  <si>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</si>
  <si>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</si>
  <si>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</si>
  <si>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</si>
  <si>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</si>
  <si>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</si>
  <si>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</si>
  <si>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</si>
  <si>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</si>
  <si>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</si>
  <si>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</si>
  <si>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</si>
  <si>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</si>
  <si>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</si>
  <si>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</si>
  <si>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</si>
  <si>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</si>
  <si>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</si>
  <si>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</si>
  <si>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</si>
  <si>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</si>
  <si>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</si>
  <si>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</si>
  <si>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</si>
  <si>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</si>
  <si>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</si>
  <si>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</si>
  <si>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</si>
  <si>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</si>
  <si>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</si>
  <si>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</si>
  <si>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</si>
  <si>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</si>
  <si>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</si>
  <si>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</si>
  <si>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</si>
  <si>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</si>
  <si>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</si>
  <si>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</si>
  <si>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</si>
  <si>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</si>
  <si>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</si>
  <si>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</si>
  <si>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</si>
  <si>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</si>
  <si>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</si>
  <si>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</si>
  <si>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</si>
  <si>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</si>
  <si>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</si>
  <si>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</si>
  <si>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</si>
  <si>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</si>
  <si>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</si>
  <si>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</si>
  <si>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</si>
  <si>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</si>
  <si>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</si>
  <si>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</si>
  <si>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</si>
  <si>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</si>
  <si>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</si>
  <si>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</si>
  <si>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</si>
  <si>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</si>
  <si>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</si>
  <si>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</si>
  <si>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</si>
  <si>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</si>
  <si>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</si>
  <si>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</si>
  <si>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</si>
  <si>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</si>
  <si>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</si>
  <si>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</si>
  <si>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</si>
  <si>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</si>
  <si>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</si>
  <si>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</si>
  <si>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</si>
  <si>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</si>
  <si>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</si>
  <si>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</si>
  <si>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</si>
  <si>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</si>
  <si>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</si>
  <si>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</si>
  <si>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</si>
  <si>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</si>
  <si>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</si>
  <si>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</si>
  <si>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</si>
  <si>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</si>
  <si>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</si>
  <si>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</si>
  <si>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</si>
  <si>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</si>
  <si>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</si>
  <si>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</si>
  <si>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</si>
  <si>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</si>
  <si>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</si>
  <si>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</si>
  <si>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</si>
  <si>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</si>
  <si>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</si>
  <si>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</si>
  <si>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</si>
  <si>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</si>
  <si>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</si>
  <si>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</si>
  <si>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</si>
  <si>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</si>
  <si>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</si>
  <si>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</si>
  <si>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</si>
  <si>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</si>
  <si>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</si>
  <si>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</si>
  <si>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</si>
  <si>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</si>
  <si>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</si>
  <si>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</si>
  <si>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</si>
  <si>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</si>
  <si>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</si>
  <si>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</si>
  <si>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</si>
  <si>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</si>
  <si>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</si>
  <si>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</si>
  <si>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</si>
  <si>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</si>
  <si>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</si>
  <si>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</si>
  <si>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</si>
  <si>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</si>
  <si>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</si>
  <si>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</si>
  <si>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</si>
  <si>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</si>
  <si>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</si>
  <si>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</si>
  <si>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</si>
  <si>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</si>
  <si>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</si>
  <si>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</si>
  <si>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</si>
  <si>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</si>
  <si>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</si>
  <si>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</si>
  <si>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</si>
  <si>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</si>
  <si>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</si>
  <si>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</si>
  <si>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</si>
  <si>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</si>
  <si>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</si>
  <si>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</si>
  <si>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</si>
  <si>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</si>
  <si>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</si>
  <si>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</si>
  <si>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</si>
  <si>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</si>
  <si>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</si>
  <si>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</si>
  <si>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</si>
  <si>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</si>
  <si>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</si>
  <si>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</si>
  <si>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</si>
  <si>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</si>
  <si>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</si>
  <si>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</si>
  <si>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</si>
  <si>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</si>
  <si>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</si>
  <si>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</si>
  <si>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</si>
  <si>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</si>
  <si>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</si>
  <si>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</si>
  <si>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</si>
  <si>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</si>
  <si>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</si>
  <si>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</si>
  <si>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</si>
  <si>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</si>
  <si>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</si>
  <si>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</si>
  <si>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</si>
  <si>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</si>
  <si>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</si>
  <si>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</si>
  <si>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</si>
  <si>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</si>
  <si>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</si>
  <si>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</si>
  <si>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</si>
  <si>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</si>
  <si>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</si>
  <si>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</si>
  <si>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</si>
  <si>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</si>
  <si>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</si>
  <si>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</si>
  <si>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</si>
  <si>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</si>
  <si>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</si>
  <si>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</si>
  <si>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</si>
  <si>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</si>
  <si>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</si>
  <si>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</si>
  <si>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</si>
  <si>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</si>
  <si>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</si>
  <si>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</si>
  <si>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</si>
  <si>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</si>
  <si>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</si>
  <si>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</si>
  <si>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</si>
  <si>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</si>
  <si>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</si>
  <si>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</si>
  <si>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</si>
  <si>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</si>
  <si>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</si>
  <si>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</si>
  <si>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</si>
  <si>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</si>
  <si>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</si>
  <si>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</si>
  <si>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</si>
  <si>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</si>
  <si>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</si>
  <si>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</si>
  <si>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</si>
  <si>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</si>
  <si>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</si>
  <si>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</si>
  <si>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</si>
  <si>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</si>
  <si>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</si>
  <si>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</si>
  <si>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</si>
  <si>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</si>
  <si>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</si>
  <si>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</si>
  <si>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</si>
  <si>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</si>
  <si>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</si>
  <si>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</si>
  <si>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</si>
  <si>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</si>
  <si>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</si>
  <si>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</si>
  <si>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</si>
  <si>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</si>
  <si>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</si>
  <si>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</si>
  <si>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</si>
  <si>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</si>
  <si>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</si>
  <si>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</si>
  <si>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</si>
  <si>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</si>
  <si>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</si>
  <si>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</si>
  <si>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</si>
  <si>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</si>
  <si>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</si>
  <si>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</si>
  <si>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</si>
  <si>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</si>
  <si>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</si>
  <si>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</si>
  <si>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</si>
  <si>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</si>
  <si>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</si>
  <si>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</si>
  <si>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</si>
  <si>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</si>
  <si>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</si>
  <si>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</si>
  <si>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</si>
  <si>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</si>
  <si>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</si>
  <si>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</si>
  <si>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</si>
  <si>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</si>
  <si>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</si>
  <si>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</si>
  <si>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</si>
  <si>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</si>
  <si>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</si>
  <si>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</si>
  <si>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</si>
  <si>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</si>
  <si>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</si>
  <si>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</si>
  <si>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</si>
  <si>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</si>
  <si>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</si>
  <si>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</si>
  <si>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</si>
  <si>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</si>
  <si>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</si>
  <si>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</si>
  <si>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</si>
  <si>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</si>
  <si>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</si>
  <si>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</si>
  <si>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</si>
  <si>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</si>
  <si>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</si>
  <si>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</si>
  <si>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</si>
  <si>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</si>
  <si>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</si>
  <si>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</si>
  <si>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</si>
  <si>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</si>
  <si>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</si>
  <si>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</si>
  <si>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</si>
  <si>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</si>
  <si>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</si>
  <si>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</si>
  <si>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</si>
  <si>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</si>
  <si>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</si>
  <si>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</si>
  <si>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</si>
  <si>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</si>
  <si>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</si>
  <si>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</si>
  <si>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</si>
  <si>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</si>
  <si>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</si>
  <si>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</si>
  <si>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</si>
  <si>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</si>
  <si>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</si>
  <si>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</si>
  <si>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</si>
  <si>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</si>
  <si>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</si>
  <si>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</si>
  <si>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</si>
  <si>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</si>
  <si>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</si>
  <si>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</si>
  <si>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</si>
  <si>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</si>
  <si>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</si>
  <si>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</si>
  <si>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</si>
  <si>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</si>
  <si>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</si>
  <si>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</si>
  <si>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</si>
  <si>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</si>
  <si>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</si>
  <si>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</si>
  <si>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</si>
  <si>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</si>
  <si>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</si>
  <si>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</si>
  <si>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</si>
  <si>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</si>
  <si>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</si>
  <si>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</si>
  <si>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</si>
  <si>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</si>
  <si>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</si>
  <si>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</si>
  <si>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</si>
  <si>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</si>
  <si>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</si>
  <si>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</si>
  <si>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</si>
  <si>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</si>
  <si>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</si>
  <si>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</si>
  <si>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</si>
  <si>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</si>
  <si>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</si>
  <si>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</si>
  <si>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</si>
  <si>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</si>
  <si>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</si>
  <si>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</si>
  <si>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</si>
  <si>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</si>
  <si>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</si>
  <si>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</si>
  <si>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</si>
  <si>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</si>
  <si>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</si>
  <si>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</si>
  <si>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</si>
  <si>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</si>
  <si>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</si>
  <si>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</si>
  <si>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</si>
  <si>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</si>
  <si>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</si>
  <si>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</si>
  <si>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</si>
  <si>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</si>
  <si>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</si>
  <si>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</si>
  <si>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</si>
  <si>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</si>
  <si>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</si>
  <si>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</si>
  <si>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</si>
  <si>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</si>
  <si>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</si>
  <si>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</si>
  <si>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</si>
  <si>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</si>
  <si>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</si>
  <si>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</si>
  <si>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</si>
  <si>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</si>
  <si>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</si>
  <si>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</si>
  <si>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</si>
  <si>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</si>
  <si>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</si>
  <si>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</si>
  <si>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</si>
  <si>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</si>
  <si>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</si>
  <si>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</si>
  <si>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</si>
  <si>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</si>
  <si>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</si>
  <si>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</si>
  <si>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</si>
  <si>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</si>
  <si>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</si>
  <si>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</si>
  <si>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</si>
  <si>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</si>
  <si>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</si>
  <si>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</si>
  <si>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</si>
  <si>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</si>
  <si>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</si>
  <si>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</si>
  <si>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</si>
  <si>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</si>
  <si>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</si>
  <si>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</si>
  <si>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</si>
  <si>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</si>
  <si>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</si>
  <si>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</si>
  <si>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</si>
  <si>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</si>
  <si>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</si>
  <si>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</si>
  <si>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</si>
  <si>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</si>
  <si>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</si>
  <si>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</si>
  <si>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</si>
  <si>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</si>
  <si>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</si>
  <si>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</si>
  <si>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</si>
  <si>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</si>
  <si>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</si>
  <si>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</si>
  <si>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</si>
  <si>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</si>
  <si>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</si>
  <si>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</si>
  <si>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</si>
  <si>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</si>
  <si>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</si>
  <si>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</si>
  <si>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</si>
  <si>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</si>
  <si>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</si>
  <si>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</si>
  <si>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</si>
  <si>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</si>
  <si>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</si>
  <si>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</si>
  <si>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</si>
  <si>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</si>
  <si>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</si>
  <si>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</si>
  <si>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</si>
  <si>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</si>
  <si>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</si>
  <si>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</si>
  <si>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</si>
  <si>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</si>
  <si>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</si>
  <si>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</si>
  <si>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</si>
  <si>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</si>
  <si>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</si>
  <si>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</si>
  <si>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</si>
  <si>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</si>
  <si>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</si>
  <si>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</si>
  <si>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</si>
  <si>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</si>
  <si>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</si>
  <si>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</si>
  <si>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</si>
  <si>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</si>
  <si>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</si>
  <si>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</si>
  <si>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</si>
  <si>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</si>
  <si>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</si>
  <si>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</si>
  <si>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</si>
  <si>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</si>
  <si>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</si>
  <si>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</si>
  <si>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</si>
  <si>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</si>
  <si>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</si>
  <si>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</si>
  <si>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</si>
  <si>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</si>
  <si>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</si>
  <si>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</si>
  <si>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</si>
  <si>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</si>
  <si>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</si>
  <si>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</si>
  <si>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</si>
  <si>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</si>
  <si>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</si>
  <si>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</si>
  <si>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</si>
  <si>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</si>
  <si>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</si>
  <si>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</si>
  <si>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</si>
  <si>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</si>
  <si>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</si>
  <si>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</si>
  <si>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</si>
  <si>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</si>
  <si>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</si>
  <si>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</si>
  <si>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</si>
  <si>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</si>
  <si>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</si>
  <si>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</si>
  <si>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</si>
  <si>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</si>
  <si>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</si>
  <si>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</si>
  <si>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</si>
  <si>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</si>
  <si>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</si>
  <si>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</si>
  <si>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</si>
  <si>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</si>
  <si>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</si>
  <si>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</si>
  <si>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</si>
  <si>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</si>
  <si>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</si>
  <si>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</si>
  <si>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</si>
  <si>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</si>
  <si>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</si>
  <si>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</si>
  <si>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</si>
  <si>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</si>
  <si>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</si>
  <si>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</si>
  <si>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</si>
  <si>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</si>
  <si>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</si>
  <si>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</si>
  <si>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</si>
  <si>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</si>
  <si>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</si>
  <si>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</si>
  <si>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</si>
  <si>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</si>
  <si>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</si>
  <si>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</si>
  <si>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</si>
  <si>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</si>
  <si>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</si>
  <si>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</si>
  <si>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</si>
  <si>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</si>
  <si>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</si>
  <si>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</si>
  <si>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</si>
  <si>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</si>
  <si>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</si>
  <si>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</si>
  <si>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</si>
  <si>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</si>
  <si>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</si>
  <si>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</si>
  <si>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</si>
  <si>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</si>
  <si>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</si>
  <si>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</si>
  <si>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</si>
  <si>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</si>
  <si>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</si>
  <si>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</si>
  <si>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</si>
  <si>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</si>
  <si>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</si>
  <si>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</si>
  <si>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</si>
  <si>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</si>
  <si>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</si>
  <si>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</si>
  <si>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</si>
  <si>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</si>
  <si>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</si>
  <si>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</si>
  <si>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</si>
  <si>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</si>
  <si>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</si>
  <si>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</si>
  <si>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</si>
  <si>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</si>
  <si>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</si>
  <si>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</si>
  <si>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</si>
  <si>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</si>
  <si>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</si>
  <si>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</si>
  <si>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</si>
  <si>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</si>
  <si>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</si>
  <si>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</si>
  <si>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</si>
  <si>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</si>
  <si>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</si>
  <si>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</si>
  <si>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</si>
  <si>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</si>
  <si>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</si>
  <si>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</si>
  <si>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</si>
  <si>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</si>
  <si>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</si>
  <si>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</si>
  <si>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</si>
  <si>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</si>
  <si>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</si>
  <si>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</si>
  <si>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</si>
  <si>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</si>
  <si>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</si>
  <si>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</si>
  <si>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</si>
  <si>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</si>
  <si>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</si>
  <si>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</si>
  <si>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</si>
  <si>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</si>
  <si>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</si>
  <si>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</si>
  <si>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</si>
  <si>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</si>
  <si>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</si>
  <si>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</si>
  <si>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</si>
  <si>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</si>
  <si>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</si>
  <si>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</si>
  <si>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</si>
  <si>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</si>
  <si>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</si>
  <si>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</si>
  <si>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</si>
  <si>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</si>
  <si>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</si>
  <si>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</si>
  <si>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</si>
  <si>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</si>
  <si>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</si>
  <si>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</si>
  <si>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</si>
  <si>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</si>
  <si>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</si>
  <si>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</si>
  <si>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</si>
  <si>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</si>
  <si>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</si>
  <si>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</si>
  <si>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</si>
  <si>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</si>
  <si>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</si>
  <si>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</si>
  <si>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</si>
  <si>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</si>
  <si>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</si>
  <si>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</si>
  <si>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</si>
  <si>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</si>
  <si>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</si>
  <si>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</si>
  <si>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</si>
  <si>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</si>
  <si>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</si>
  <si>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</si>
  <si>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</si>
  <si>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</si>
  <si>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</si>
  <si>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</si>
  <si>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</si>
  <si>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</si>
  <si>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</si>
  <si>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</si>
  <si>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</si>
  <si>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</si>
  <si>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</si>
  <si>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</si>
  <si>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</si>
  <si>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</si>
  <si>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</si>
  <si>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</si>
  <si>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</si>
  <si>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</si>
  <si>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</si>
  <si>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</si>
  <si>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</si>
  <si>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</si>
  <si>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</si>
  <si>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</si>
  <si>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</si>
  <si>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</si>
  <si>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</si>
  <si>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</si>
  <si>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</si>
  <si>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</si>
  <si>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</si>
  <si>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</si>
  <si>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</si>
  <si>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</si>
  <si>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</si>
  <si>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</si>
  <si>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</si>
  <si>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</si>
  <si>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</si>
  <si>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</si>
  <si>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</si>
  <si>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</si>
  <si>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</si>
  <si>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</si>
  <si>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</si>
  <si>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</si>
  <si>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</si>
  <si>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</si>
  <si>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</si>
  <si>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</si>
  <si>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</si>
  <si>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</si>
  <si>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</si>
  <si>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</si>
  <si>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</si>
  <si>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</si>
  <si>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</si>
  <si>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</si>
  <si>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</si>
  <si>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</si>
  <si>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</si>
  <si>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</si>
  <si>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</si>
  <si>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</si>
  <si>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</si>
  <si>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</si>
  <si>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</si>
  <si>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</si>
  <si>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</si>
  <si>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</si>
  <si>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</si>
  <si>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</si>
  <si>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</si>
  <si>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</si>
  <si>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</si>
  <si>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</si>
  <si>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</si>
  <si>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</si>
  <si>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</si>
  <si>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</si>
  <si>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</si>
  <si>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</si>
  <si>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</si>
  <si>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</si>
  <si>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</si>
  <si>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</si>
  <si>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</si>
  <si>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</si>
  <si>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</si>
  <si>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</si>
  <si>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</si>
  <si>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</si>
  <si>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</si>
  <si>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</si>
  <si>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</si>
  <si>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</si>
  <si>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</si>
  <si>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</si>
  <si>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</si>
  <si>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</si>
  <si>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</si>
  <si>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</si>
  <si>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</si>
  <si>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</si>
  <si>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</si>
  <si>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</si>
  <si>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</si>
  <si>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</si>
  <si>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</si>
  <si>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</si>
  <si>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</si>
  <si>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</si>
  <si>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</si>
  <si>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</si>
  <si>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</si>
  <si>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</si>
  <si>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</si>
  <si>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</si>
  <si>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</si>
  <si>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</si>
  <si>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</si>
  <si>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</si>
  <si>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</si>
  <si>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</si>
  <si>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</si>
  <si>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</si>
  <si>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</si>
  <si>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</si>
  <si>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</si>
  <si>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</si>
  <si>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</si>
  <si>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</si>
  <si>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</si>
  <si>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</si>
  <si>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</si>
  <si>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</si>
  <si>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</si>
  <si>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</si>
  <si>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</si>
  <si>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</si>
  <si>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</si>
  <si>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</si>
  <si>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</si>
  <si>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</si>
  <si>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</si>
  <si>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</si>
  <si>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</si>
  <si>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</si>
  <si>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</si>
  <si>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</si>
  <si>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</si>
  <si>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</si>
  <si>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</si>
  <si>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</si>
  <si>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</si>
  <si>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</si>
  <si>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</si>
  <si>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</si>
  <si>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</si>
  <si>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</si>
  <si>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</si>
  <si>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</si>
  <si>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</si>
  <si>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</si>
  <si>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</si>
  <si>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</si>
  <si>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</si>
  <si>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</si>
  <si>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</si>
  <si>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</si>
  <si>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</si>
  <si>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</si>
  <si>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</si>
  <si>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</si>
  <si>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</si>
  <si>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</si>
  <si>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</si>
  <si>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</si>
  <si>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</si>
  <si>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</si>
  <si>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</si>
  <si>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</si>
  <si>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</si>
  <si>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</si>
  <si>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</si>
  <si>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</si>
  <si>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</si>
  <si>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</si>
  <si>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</si>
  <si>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</si>
  <si>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</si>
  <si>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</si>
  <si>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</si>
  <si>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</si>
  <si>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</si>
  <si>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</si>
  <si>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</si>
  <si>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</si>
  <si>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</si>
  <si>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</si>
  <si>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</si>
  <si>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</si>
  <si>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</si>
  <si>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</si>
  <si>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</si>
  <si>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</si>
  <si>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</si>
  <si>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</si>
  <si>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</si>
  <si>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</si>
  <si>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</si>
  <si>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</si>
  <si>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</si>
  <si>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</si>
  <si>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</si>
  <si>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</si>
  <si>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</si>
  <si>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</si>
  <si>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</si>
  <si>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</si>
  <si>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</si>
  <si>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</si>
  <si>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</si>
  <si>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</si>
  <si>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</si>
  <si>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</si>
  <si>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</si>
  <si>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</si>
  <si>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</si>
  <si>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</si>
  <si>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</si>
  <si>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</si>
  <si>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</si>
  <si>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</si>
  <si>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</si>
  <si>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</si>
  <si>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</si>
  <si>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</si>
  <si>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</si>
  <si>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</si>
  <si>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</si>
  <si>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</si>
  <si>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</si>
  <si>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</si>
  <si>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</si>
  <si>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</si>
  <si>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</si>
  <si>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</si>
  <si>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</si>
  <si>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</si>
  <si>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</si>
  <si>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</si>
  <si>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</si>
  <si>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</si>
  <si>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</si>
  <si>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</si>
  <si>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</si>
  <si>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</si>
  <si>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</si>
  <si>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</si>
  <si>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</si>
  <si>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</si>
  <si>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</si>
  <si>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</si>
  <si>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</si>
  <si>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</si>
  <si>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</si>
  <si>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</si>
  <si>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</si>
  <si>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</si>
  <si>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</si>
  <si>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</si>
  <si>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</si>
  <si>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</si>
  <si>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</si>
  <si>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</si>
  <si>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</si>
  <si>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</si>
  <si>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</si>
  <si>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</si>
  <si>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</si>
  <si>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</si>
  <si>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</si>
  <si>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</si>
  <si>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</si>
  <si>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</si>
  <si>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</si>
  <si>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</si>
  <si>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</si>
  <si>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</si>
  <si>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</si>
  <si>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</si>
  <si>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</si>
  <si>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</si>
  <si>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</si>
  <si>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</si>
  <si>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</si>
  <si>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</si>
  <si>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</si>
  <si>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</si>
  <si>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</si>
  <si>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</si>
  <si>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</si>
  <si>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</si>
  <si>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</si>
  <si>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</si>
  <si>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</si>
  <si>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</si>
  <si>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</si>
  <si>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</si>
  <si>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</si>
  <si>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</si>
  <si>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</si>
  <si>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</si>
  <si>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</si>
  <si>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</si>
  <si>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</si>
  <si>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</si>
  <si>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</si>
  <si>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</si>
  <si>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</si>
  <si>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</si>
  <si>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</si>
  <si>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</si>
  <si>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</si>
  <si>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</si>
  <si>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</si>
  <si>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</si>
  <si>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</si>
  <si>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</si>
  <si>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</si>
  <si>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</si>
  <si>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</si>
  <si>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</si>
  <si>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</si>
  <si>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</si>
  <si>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</si>
  <si>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</si>
  <si>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</si>
  <si>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</si>
  <si>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</si>
  <si>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</si>
  <si>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</si>
  <si>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</si>
  <si>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</si>
  <si>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</si>
  <si>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</si>
  <si>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</si>
  <si>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</si>
  <si>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</si>
  <si>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</si>
  <si>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</si>
  <si>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</si>
  <si>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</si>
  <si>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</si>
  <si>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</si>
  <si>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</si>
  <si>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</si>
  <si>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</si>
  <si>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</si>
  <si>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</si>
  <si>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</si>
  <si>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</si>
  <si>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</si>
  <si>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</si>
  <si>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</si>
  <si>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</si>
  <si>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</si>
  <si>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</si>
  <si>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</si>
  <si>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</si>
  <si>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</si>
  <si>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</si>
  <si>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</si>
  <si>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</si>
  <si>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</si>
  <si>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</si>
  <si>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</si>
  <si>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</si>
  <si>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</si>
  <si>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</si>
  <si>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</si>
  <si>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</si>
  <si>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</si>
  <si>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</si>
  <si>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</si>
  <si>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</si>
  <si>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</si>
  <si>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</si>
  <si>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</si>
  <si>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</si>
  <si>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</si>
  <si>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</si>
  <si>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</si>
  <si>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</si>
  <si>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</si>
  <si>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</si>
  <si>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</si>
  <si>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</si>
  <si>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</si>
  <si>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</si>
  <si>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</si>
  <si>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</si>
  <si>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</si>
  <si>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</si>
  <si>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</si>
  <si>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</si>
  <si>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</si>
  <si>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</si>
  <si>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</si>
  <si>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</si>
  <si>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</si>
  <si>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</si>
  <si>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</si>
  <si>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</si>
  <si>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</si>
  <si>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</si>
  <si>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</si>
  <si>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</si>
  <si>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</si>
  <si>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</si>
  <si>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</si>
  <si>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</si>
  <si>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</si>
  <si>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</si>
  <si>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</si>
  <si>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</si>
  <si>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</si>
  <si>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</si>
  <si>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</si>
  <si>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</si>
  <si>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</si>
  <si>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</si>
  <si>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</si>
  <si>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</si>
  <si>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</si>
  <si>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</si>
  <si>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</si>
  <si>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</si>
  <si>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</si>
  <si>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</si>
  <si>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</si>
  <si>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</si>
  <si>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</si>
  <si>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</si>
  <si>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</si>
  <si>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</si>
  <si>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</si>
  <si>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</si>
  <si>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</si>
  <si>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</si>
  <si>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</si>
  <si>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</si>
  <si>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</si>
  <si>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</si>
  <si>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</si>
  <si>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</si>
  <si>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</si>
  <si>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</si>
  <si>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</si>
  <si>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</si>
  <si>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</si>
  <si>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</si>
  <si>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</si>
  <si>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</si>
  <si>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</si>
  <si>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</si>
  <si>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</si>
  <si>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</si>
  <si>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</si>
  <si>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</si>
  <si>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</si>
  <si>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</si>
  <si>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</si>
  <si>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</si>
  <si>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</si>
  <si>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</si>
  <si>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</si>
  <si>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</si>
  <si>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</si>
  <si>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</si>
  <si>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</si>
  <si>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</si>
  <si>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</si>
  <si>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</si>
  <si>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</si>
  <si>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</si>
  <si>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</si>
  <si>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</si>
  <si>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</si>
  <si>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</si>
  <si>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</si>
  <si>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</si>
  <si>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</si>
  <si>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</si>
  <si>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</si>
  <si>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</si>
  <si>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</si>
  <si>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</si>
  <si>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</si>
  <si>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</si>
  <si>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</si>
  <si>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</si>
  <si>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</si>
  <si>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</si>
  <si>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</si>
  <si>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</si>
  <si>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</si>
  <si>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</si>
  <si>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</si>
  <si>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</si>
  <si>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</si>
  <si>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</si>
  <si>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</si>
  <si>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</si>
  <si>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</si>
  <si>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</si>
  <si>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</si>
  <si>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</si>
  <si>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</si>
  <si>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</si>
  <si>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</si>
  <si>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</si>
  <si>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</si>
  <si>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</si>
  <si>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</si>
  <si>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</si>
  <si>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</si>
  <si>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</si>
  <si>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</si>
  <si>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</si>
  <si>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</si>
  <si>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</si>
  <si>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</si>
  <si>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</si>
  <si>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</si>
  <si>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</si>
  <si>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</si>
  <si>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</si>
  <si>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</si>
  <si>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</si>
  <si>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</si>
  <si>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</si>
  <si>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</si>
  <si>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</si>
  <si>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</si>
  <si>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</si>
  <si>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</si>
  <si>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</si>
  <si>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</si>
  <si>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</si>
  <si>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</si>
  <si>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</si>
  <si>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</si>
  <si>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</si>
  <si>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</si>
  <si>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</si>
  <si>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</si>
  <si>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</si>
  <si>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</si>
  <si>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</si>
  <si>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</si>
  <si>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</si>
  <si>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</si>
  <si>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</si>
  <si>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</si>
  <si>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</si>
  <si>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</si>
  <si>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</si>
  <si>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</si>
  <si>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</si>
  <si>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</si>
  <si>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</si>
  <si>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</si>
  <si>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</si>
  <si>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</si>
  <si>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</si>
  <si>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</si>
  <si>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</si>
  <si>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</si>
  <si>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</si>
  <si>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</si>
  <si>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</si>
  <si>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</si>
  <si>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</si>
  <si>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</si>
  <si>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</si>
  <si>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</si>
  <si>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</si>
  <si>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</si>
  <si>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</si>
  <si>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</si>
  <si>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</si>
  <si>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</si>
  <si>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</si>
  <si>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</si>
  <si>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</si>
  <si>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</si>
  <si>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</si>
  <si>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</si>
  <si>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</si>
  <si>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</si>
  <si>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</si>
  <si>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</si>
  <si>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</si>
  <si>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</si>
  <si>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</si>
  <si>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</si>
  <si>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</si>
  <si>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</si>
  <si>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</si>
  <si>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</si>
  <si>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</si>
  <si>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</si>
  <si>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</si>
  <si>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</si>
  <si>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</si>
  <si>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</si>
  <si>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</si>
  <si>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</si>
  <si>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</si>
  <si>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</si>
  <si>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</si>
  <si>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</si>
  <si>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</si>
  <si>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</si>
  <si>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</si>
  <si>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</si>
  <si>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</si>
  <si>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</si>
  <si>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</si>
  <si>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</si>
  <si>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</si>
  <si>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</si>
  <si>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</si>
  <si>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</si>
  <si>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</si>
  <si>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</si>
  <si>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</si>
  <si>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</si>
  <si>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</si>
  <si>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</si>
  <si>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</si>
  <si>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</si>
  <si>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</si>
  <si>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</si>
  <si>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</si>
  <si>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</si>
  <si>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</si>
  <si>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</si>
  <si>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</si>
  <si>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</si>
  <si>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</si>
  <si>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</si>
  <si>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</si>
  <si>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</si>
  <si>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</si>
  <si>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</si>
  <si>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</si>
  <si>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</si>
  <si>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</si>
  <si>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</si>
  <si>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</si>
  <si>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</si>
  <si>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</si>
  <si>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</si>
  <si>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</si>
  <si>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</si>
  <si>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</si>
  <si>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</si>
  <si>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</si>
  <si>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</si>
  <si>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</si>
  <si>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</si>
  <si>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</si>
  <si>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</si>
  <si>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</si>
  <si>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</si>
  <si>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</si>
  <si>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</si>
  <si>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</si>
  <si>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</si>
  <si>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</si>
  <si>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</si>
  <si>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</si>
  <si>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</si>
  <si>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</si>
  <si>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</si>
  <si>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</si>
  <si>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</si>
  <si>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</si>
  <si>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</si>
  <si>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</si>
  <si>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</si>
  <si>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</si>
  <si>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</si>
  <si>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</si>
  <si>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</si>
  <si>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</si>
  <si>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</si>
  <si>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</si>
  <si>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</si>
  <si>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</si>
  <si>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</si>
  <si>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</si>
  <si>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</si>
  <si>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</si>
  <si>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</si>
  <si>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</si>
  <si>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</si>
  <si>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</si>
  <si>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</si>
  <si>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</si>
  <si>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</si>
  <si>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</si>
  <si>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</si>
  <si>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</si>
  <si>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</si>
  <si>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</si>
  <si>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</si>
  <si>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</si>
  <si>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</si>
  <si>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</si>
  <si>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</si>
  <si>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</si>
  <si>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</si>
  <si>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</si>
  <si>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</si>
  <si>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</si>
  <si>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</si>
  <si>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</si>
  <si>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</si>
  <si>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</si>
  <si>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</si>
  <si>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</si>
  <si>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</si>
  <si>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</si>
  <si>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</si>
  <si>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</si>
  <si>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</si>
  <si>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</si>
  <si>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</si>
  <si>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</si>
  <si>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</si>
  <si>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</si>
  <si>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</si>
  <si>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</si>
  <si>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</si>
  <si>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</si>
  <si>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</si>
  <si>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</si>
  <si>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</si>
  <si>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</si>
  <si>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</si>
  <si>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</si>
  <si>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</si>
  <si>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</si>
  <si>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</si>
  <si>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</si>
  <si>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</si>
  <si>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</si>
  <si>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</si>
  <si>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</si>
  <si>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</si>
  <si>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</si>
  <si>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</si>
  <si>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</si>
  <si>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</si>
  <si>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</si>
  <si>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</si>
  <si>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</si>
  <si>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</si>
  <si>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</si>
  <si>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</si>
  <si>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</si>
  <si>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</si>
  <si>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</si>
  <si>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</si>
  <si>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</si>
  <si>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</si>
  <si>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</si>
  <si>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</si>
  <si>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</si>
  <si>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</si>
  <si>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</si>
  <si>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</si>
  <si>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</si>
  <si>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</si>
  <si>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</si>
  <si>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</si>
  <si>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</si>
  <si>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</si>
  <si>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</si>
  <si>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</si>
  <si>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</si>
  <si>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</si>
  <si>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</si>
  <si>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</si>
  <si>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</si>
  <si>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</si>
  <si>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</si>
  <si>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</si>
  <si>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</si>
  <si>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</si>
  <si>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</si>
  <si>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</si>
  <si>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</si>
  <si>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</si>
  <si>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</si>
  <si>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</si>
  <si>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</si>
  <si>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</si>
  <si>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</si>
  <si>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</si>
  <si>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</si>
  <si>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</si>
  <si>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</si>
  <si>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</si>
  <si>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</si>
  <si>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</si>
  <si>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</si>
  <si>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</si>
  <si>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</si>
  <si>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</si>
  <si>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</si>
  <si>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</si>
  <si>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</si>
  <si>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</si>
  <si>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</si>
  <si>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</si>
  <si>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</si>
  <si>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</si>
  <si>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</si>
  <si>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</si>
  <si>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</si>
  <si>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</si>
  <si>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</si>
  <si>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</si>
  <si>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</si>
  <si>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</si>
  <si>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</si>
  <si>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</si>
  <si>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</si>
  <si>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</si>
  <si>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</si>
  <si>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</si>
  <si>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</si>
  <si>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</si>
  <si>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</si>
  <si>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</si>
  <si>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</si>
  <si>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</si>
  <si>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</si>
  <si>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</si>
  <si>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</si>
  <si>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</si>
  <si>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</si>
  <si>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</si>
  <si>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</si>
  <si>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</si>
  <si>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</si>
  <si>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</si>
  <si>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</si>
  <si>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</si>
  <si>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</si>
  <si>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</si>
  <si>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</si>
  <si>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</si>
  <si>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</si>
  <si>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</si>
  <si>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</si>
  <si>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</si>
  <si>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</si>
  <si>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</si>
  <si>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</si>
  <si>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</si>
  <si>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</si>
  <si>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</si>
  <si>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</si>
  <si>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</si>
  <si>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</si>
  <si>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</si>
  <si>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</si>
  <si>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</si>
  <si>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</si>
  <si>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</si>
  <si>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</si>
  <si>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</si>
  <si>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</si>
  <si>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</si>
  <si>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</si>
  <si>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</si>
  <si>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</si>
  <si>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</si>
  <si>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</si>
  <si>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</si>
  <si>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</si>
  <si>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</si>
  <si>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</si>
  <si>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</si>
  <si>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</si>
  <si>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</si>
  <si>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</si>
  <si>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</si>
  <si>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</si>
  <si>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</si>
  <si>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</si>
  <si>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</si>
  <si>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</si>
  <si>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</si>
  <si>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</si>
  <si>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</si>
  <si>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</si>
  <si>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</si>
  <si>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</si>
  <si>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</si>
  <si>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</si>
  <si>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</si>
  <si>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</si>
  <si>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</si>
  <si>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</si>
  <si>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</si>
  <si>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</si>
  <si>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</si>
  <si>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</si>
  <si>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</si>
  <si>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</si>
  <si>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</si>
  <si>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</si>
  <si>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</si>
  <si>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</si>
  <si>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</si>
  <si>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</si>
  <si>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</si>
  <si>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</si>
  <si>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</si>
  <si>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</si>
  <si>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</si>
  <si>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</si>
  <si>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</si>
  <si>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</si>
  <si>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</si>
  <si>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</si>
  <si>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</si>
  <si>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</si>
  <si>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</si>
  <si>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</si>
  <si>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</si>
  <si>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</si>
  <si>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</si>
  <si>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</si>
  <si>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</si>
  <si>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</si>
  <si>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</si>
  <si>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</si>
  <si>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</si>
  <si>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</si>
  <si>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</si>
  <si>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</si>
  <si>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</si>
  <si>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</si>
  <si>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</si>
  <si>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</si>
  <si>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</si>
  <si>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</si>
  <si>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</si>
  <si>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</si>
  <si>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</si>
  <si>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</si>
  <si>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</si>
  <si>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</si>
  <si>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</si>
  <si>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</si>
  <si>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</si>
  <si>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</si>
  <si>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</si>
  <si>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</si>
  <si>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</si>
  <si>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</si>
  <si>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</si>
  <si>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</si>
  <si>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</si>
  <si>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</si>
  <si>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</si>
  <si>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</si>
  <si>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</si>
  <si>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</si>
  <si>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</si>
  <si>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</si>
  <si>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</si>
  <si>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</si>
  <si>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</si>
  <si>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</si>
  <si>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</si>
  <si>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</si>
  <si>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</si>
  <si>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</si>
  <si>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</si>
  <si>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</si>
  <si>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</si>
  <si>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</si>
  <si>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</si>
  <si>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</si>
  <si>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</si>
  <si>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</si>
  <si>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</si>
  <si>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</si>
  <si>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</si>
  <si>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</si>
  <si>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</si>
  <si>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</si>
  <si>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</si>
  <si>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</si>
  <si>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</si>
  <si>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</si>
  <si>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</si>
  <si>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</si>
  <si>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</si>
  <si>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</si>
  <si>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</si>
  <si>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</si>
  <si>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</si>
  <si>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</si>
  <si>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</si>
  <si>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</si>
  <si>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</si>
  <si>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</si>
  <si>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</si>
  <si>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</si>
  <si>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</si>
  <si>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</si>
  <si>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</si>
  <si>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</si>
  <si>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</si>
  <si>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</si>
  <si>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</si>
  <si>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</si>
  <si>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</si>
  <si>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</si>
  <si>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</si>
  <si>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</si>
  <si>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</si>
  <si>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</si>
  <si>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</si>
  <si>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</si>
  <si>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</si>
  <si>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</si>
  <si>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</si>
  <si>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</si>
  <si>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</si>
  <si>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</si>
  <si>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</si>
  <si>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</si>
  <si>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</si>
  <si>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</si>
  <si>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</si>
  <si>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</si>
  <si>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</si>
  <si>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</si>
  <si>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</si>
  <si>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</si>
  <si>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</si>
  <si>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</si>
  <si>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</si>
  <si>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</si>
  <si>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</si>
  <si>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</si>
  <si>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</si>
  <si>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</si>
  <si>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</si>
  <si>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</si>
  <si>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</si>
  <si>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</si>
  <si>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</si>
  <si>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</si>
  <si>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</si>
  <si>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</si>
  <si>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</si>
  <si>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</si>
  <si>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</si>
  <si>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</si>
  <si>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</si>
  <si>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</si>
  <si>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</si>
  <si>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</si>
  <si>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</si>
  <si>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</si>
  <si>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</si>
  <si>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</si>
  <si>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</si>
  <si>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</si>
  <si>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</si>
  <si>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</si>
  <si>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</si>
  <si>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</si>
  <si>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</si>
  <si>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</si>
  <si>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</si>
  <si>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</si>
  <si>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</si>
  <si>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</si>
  <si>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</si>
  <si>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</si>
  <si>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</si>
  <si>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</si>
  <si>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</si>
  <si>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</si>
  <si>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</si>
  <si>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</si>
  <si>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</si>
  <si>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</si>
  <si>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</si>
  <si>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</si>
  <si>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</si>
  <si>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</si>
  <si>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</si>
  <si>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</si>
  <si>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</si>
  <si>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</si>
  <si>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</si>
  <si>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</si>
  <si>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</si>
  <si>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</si>
  <si>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</si>
  <si>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</si>
  <si>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</si>
  <si>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</si>
  <si>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</si>
  <si>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</si>
  <si>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</si>
  <si>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</si>
  <si>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</si>
  <si>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</si>
  <si>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</si>
  <si>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</si>
  <si>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</si>
  <si>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</si>
  <si>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</si>
  <si>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</si>
  <si>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</si>
  <si>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</si>
  <si>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</si>
  <si>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</si>
  <si>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</si>
  <si>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</si>
  <si>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</si>
  <si>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</si>
  <si>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</si>
  <si>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</si>
  <si>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</si>
  <si>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</si>
  <si>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</si>
  <si>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</si>
  <si>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</si>
  <si>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</si>
  <si>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</si>
  <si>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</si>
  <si>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</si>
  <si>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</si>
  <si>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</si>
  <si>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</si>
  <si>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</si>
  <si>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</si>
  <si>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</si>
  <si>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</si>
  <si>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</si>
  <si>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</si>
  <si>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</si>
  <si>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</si>
  <si>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</si>
  <si>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</si>
  <si>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</si>
  <si>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</si>
  <si>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</si>
  <si>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</si>
  <si>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</si>
  <si>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</si>
  <si>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</si>
  <si>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</si>
  <si>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</si>
  <si>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</si>
  <si>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</si>
  <si>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</si>
  <si>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</si>
  <si>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</si>
  <si>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</si>
  <si>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</si>
  <si>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</si>
  <si>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</si>
  <si>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</si>
  <si>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</si>
  <si>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</si>
  <si>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</si>
  <si>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</si>
  <si>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</si>
  <si>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</si>
  <si>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</si>
  <si>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</si>
  <si>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</si>
  <si>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</si>
  <si>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</si>
  <si>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</si>
  <si>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</si>
  <si>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</si>
  <si>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</si>
  <si>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</si>
  <si>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</si>
  <si>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</si>
  <si>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</si>
  <si>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</si>
  <si>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</si>
  <si>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</si>
  <si>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</si>
  <si>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</si>
  <si>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</si>
  <si>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</si>
  <si>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</si>
  <si>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</si>
  <si>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</si>
  <si>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</si>
  <si>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</si>
  <si>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</si>
  <si>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</si>
  <si>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</si>
  <si>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</si>
  <si>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</si>
  <si>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</si>
  <si>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</si>
  <si>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</si>
  <si>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</si>
  <si>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</si>
  <si>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</si>
  <si>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</si>
  <si>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</si>
  <si>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</si>
  <si>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</si>
  <si>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</si>
  <si>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</si>
  <si>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</si>
  <si>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</si>
  <si>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</si>
  <si>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</si>
  <si>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</si>
  <si>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</si>
  <si>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</si>
  <si>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</si>
  <si>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</si>
  <si>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</si>
  <si>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</si>
  <si>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</si>
  <si>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</si>
  <si>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</si>
  <si>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</si>
  <si>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</si>
  <si>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</si>
  <si>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</si>
  <si>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</si>
  <si>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</si>
  <si>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</si>
  <si>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</si>
  <si>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</si>
  <si>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</si>
  <si>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</si>
  <si>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</si>
  <si>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</si>
  <si>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</si>
  <si>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</si>
  <si>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</si>
  <si>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</si>
  <si>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</si>
  <si>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</si>
  <si>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</si>
  <si>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</si>
  <si>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</si>
  <si>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</si>
  <si>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</si>
  <si>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</si>
  <si>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</si>
  <si>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</si>
  <si>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</si>
  <si>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</si>
  <si>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</si>
  <si>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</si>
  <si>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</si>
  <si>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</si>
  <si>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</si>
  <si>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</si>
  <si>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</si>
  <si>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</si>
  <si>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</si>
  <si>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</si>
  <si>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</si>
  <si>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</si>
  <si>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</si>
  <si>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</si>
  <si>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</si>
  <si>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</si>
  <si>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</si>
  <si>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</si>
  <si>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</si>
  <si>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</si>
  <si>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</si>
  <si>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</si>
  <si>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</si>
  <si>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</si>
  <si>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</si>
  <si>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</si>
  <si>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</si>
  <si>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</si>
  <si>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</si>
  <si>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</si>
  <si>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</si>
  <si>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</si>
  <si>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</si>
  <si>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</si>
  <si>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</si>
  <si>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</si>
  <si>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</si>
  <si>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</si>
  <si>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</si>
  <si>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</si>
  <si>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</si>
  <si>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</si>
  <si>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</si>
  <si>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</si>
  <si>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</si>
  <si>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</si>
  <si>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</si>
  <si>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</si>
  <si>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</si>
  <si>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</si>
  <si>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</si>
  <si>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</si>
  <si>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</si>
  <si>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</si>
  <si>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</si>
  <si>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</si>
  <si>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</si>
  <si>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</si>
  <si>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</si>
  <si>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</si>
  <si>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</si>
  <si>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</si>
  <si>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</si>
  <si>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</si>
  <si>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</si>
  <si>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</si>
  <si>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</si>
  <si>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</si>
  <si>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</si>
  <si>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</si>
  <si>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</si>
  <si>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</si>
  <si>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</si>
  <si>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</si>
  <si>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</si>
  <si>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</si>
  <si>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</si>
  <si>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</si>
  <si>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</si>
  <si>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</si>
  <si>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</si>
  <si>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</si>
  <si>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</si>
  <si>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</si>
  <si>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</si>
  <si>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</si>
  <si>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</si>
  <si>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</si>
  <si>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</si>
  <si>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</si>
  <si>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</si>
  <si>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</si>
  <si>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</si>
  <si>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</si>
  <si>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</si>
  <si>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</si>
  <si>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</si>
  <si>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</si>
  <si>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</si>
  <si>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</si>
  <si>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</si>
  <si>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</si>
  <si>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</si>
  <si>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</si>
  <si>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</si>
  <si>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</si>
  <si>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</si>
  <si>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</si>
  <si>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</si>
  <si>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</si>
  <si>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</si>
  <si>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</si>
  <si>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</si>
  <si>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</si>
  <si>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</si>
  <si>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</si>
  <si>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</si>
  <si>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</si>
  <si>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</si>
  <si>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</si>
  <si>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</si>
  <si>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</si>
  <si>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</si>
  <si>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</si>
  <si>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</si>
  <si>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</si>
  <si>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</si>
  <si>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</si>
  <si>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</si>
  <si>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</si>
  <si>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</si>
  <si>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</si>
  <si>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</si>
  <si>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</si>
  <si>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</si>
  <si>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</si>
  <si>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</si>
  <si>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</si>
  <si>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</si>
  <si>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</si>
  <si>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</si>
  <si>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</si>
  <si>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</si>
  <si>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</si>
  <si>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</si>
  <si>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</si>
  <si>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</si>
  <si>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</si>
  <si>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</si>
  <si>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</si>
  <si>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</si>
  <si>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</si>
  <si>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</si>
  <si>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</si>
  <si>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</si>
  <si>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</si>
  <si>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</si>
  <si>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</si>
  <si>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</si>
  <si>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</si>
  <si>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</si>
  <si>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</si>
  <si>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</si>
  <si>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</si>
  <si>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</si>
  <si>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</si>
  <si>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</si>
  <si>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</si>
  <si>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</si>
  <si>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</si>
  <si>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</si>
  <si>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</si>
  <si>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</si>
  <si>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</si>
  <si>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</si>
  <si>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</si>
  <si>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</si>
  <si>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</si>
  <si>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</si>
  <si>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</si>
  <si>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</si>
  <si>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</si>
  <si>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</si>
  <si>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</si>
  <si>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</si>
  <si>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</si>
  <si>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</si>
  <si>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</si>
  <si>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</si>
  <si>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</si>
  <si>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</si>
  <si>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</si>
  <si>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</si>
  <si>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</si>
  <si>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</si>
  <si>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</si>
  <si>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</si>
  <si>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</si>
  <si>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</si>
  <si>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</si>
  <si>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</si>
  <si>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</si>
  <si>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</si>
  <si>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</si>
  <si>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</si>
  <si>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</si>
  <si>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</si>
  <si>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</si>
  <si>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</si>
  <si>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</si>
  <si>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</si>
  <si>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</si>
  <si>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</si>
  <si>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</si>
  <si>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</si>
  <si>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</si>
  <si>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</si>
  <si>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</si>
  <si>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</si>
  <si>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</si>
  <si>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</si>
  <si>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</si>
  <si>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</si>
  <si>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</si>
  <si>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</si>
  <si>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</si>
  <si>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</si>
  <si>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</si>
  <si>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</si>
  <si>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</si>
  <si>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</si>
  <si>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</si>
  <si>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</si>
  <si>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</si>
  <si>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</si>
  <si>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</si>
  <si>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</si>
  <si>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</si>
  <si>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</si>
  <si>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</si>
  <si>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</si>
  <si>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</si>
  <si>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</si>
  <si>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</si>
  <si>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</si>
  <si>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</si>
  <si>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</si>
  <si>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</si>
  <si>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</si>
  <si>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</si>
  <si>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</si>
  <si>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</si>
  <si>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</si>
  <si>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</si>
  <si>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</si>
  <si>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</si>
  <si>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</si>
  <si>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</si>
  <si>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</si>
  <si>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</si>
  <si>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</si>
  <si>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</si>
  <si>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</si>
  <si>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</si>
  <si>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</si>
  <si>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</si>
  <si>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</si>
  <si>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</si>
  <si>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</si>
  <si>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</si>
  <si>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</si>
  <si>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</si>
  <si>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</si>
  <si>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</si>
  <si>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</si>
  <si>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</si>
  <si>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</si>
  <si>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</si>
  <si>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</si>
  <si>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</si>
  <si>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</si>
  <si>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</si>
  <si>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</si>
  <si>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</si>
  <si>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</si>
  <si>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</si>
  <si>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</si>
  <si>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</si>
  <si>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</si>
  <si>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</si>
  <si>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</si>
  <si>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</si>
  <si>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</si>
  <si>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</si>
  <si>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</si>
  <si>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</si>
  <si>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</si>
  <si>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</si>
  <si>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</si>
  <si>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</si>
  <si>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</si>
  <si>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</si>
  <si>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</si>
  <si>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</si>
  <si>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</si>
  <si>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</si>
  <si>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</si>
  <si>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</si>
  <si>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</si>
  <si>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</si>
  <si>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</si>
  <si>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</si>
  <si>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</si>
  <si>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</si>
  <si>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</si>
  <si>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</si>
  <si>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</si>
  <si>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</si>
  <si>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</si>
  <si>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</si>
  <si>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</si>
  <si>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</si>
  <si>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</si>
  <si>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</si>
  <si>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</si>
  <si>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</si>
  <si>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</si>
  <si>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</si>
  <si>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</si>
  <si>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</si>
  <si>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</si>
  <si>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</si>
  <si>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</si>
  <si>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</si>
  <si>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</si>
  <si>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</si>
  <si>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</si>
  <si>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</si>
  <si>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</si>
  <si>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</si>
  <si>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</si>
  <si>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</si>
  <si>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</si>
  <si>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</si>
  <si>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</si>
  <si>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</si>
  <si>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</si>
  <si>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</si>
  <si>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</si>
  <si>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</si>
  <si>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</si>
  <si>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</si>
  <si>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</si>
  <si>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</si>
  <si>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</si>
  <si>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</si>
  <si>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</si>
  <si>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</si>
  <si>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</si>
  <si>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</si>
  <si>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</si>
  <si>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</si>
  <si>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</si>
  <si>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</si>
  <si>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</si>
  <si>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</si>
  <si>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</si>
  <si>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</si>
  <si>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</si>
  <si>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</si>
  <si>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</si>
  <si>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</si>
  <si>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</si>
  <si>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</si>
  <si>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</si>
  <si>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</si>
  <si>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</si>
  <si>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</si>
  <si>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</si>
  <si>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</si>
  <si>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</si>
  <si>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</si>
  <si>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</si>
  <si>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</si>
  <si>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</si>
  <si>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</si>
  <si>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</si>
  <si>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</si>
  <si>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</si>
  <si>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</si>
  <si>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</si>
  <si>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</si>
  <si>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</si>
  <si>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</si>
  <si>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</si>
  <si>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</si>
  <si>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</si>
  <si>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</si>
  <si>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</si>
  <si>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</si>
  <si>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</si>
  <si>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</si>
  <si>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</si>
  <si>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</si>
  <si>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</si>
  <si>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</si>
  <si>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</si>
  <si>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</si>
  <si>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</si>
  <si>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</si>
  <si>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</si>
  <si>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</si>
  <si>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</si>
  <si>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</si>
  <si>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</si>
  <si>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</si>
  <si>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</si>
  <si>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</si>
  <si>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</si>
  <si>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</si>
  <si>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</si>
  <si>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</si>
  <si>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</si>
  <si>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</si>
  <si>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</si>
  <si>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</si>
  <si>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</si>
  <si>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</si>
  <si>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</si>
  <si>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</si>
  <si>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</si>
  <si>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</si>
  <si>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</si>
  <si>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</si>
  <si>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</si>
  <si>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</si>
  <si>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</si>
  <si>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</si>
  <si>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</si>
  <si>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</si>
  <si>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</si>
  <si>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</si>
  <si>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</si>
  <si>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</si>
  <si>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</si>
  <si>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</si>
  <si>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</si>
  <si>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</si>
  <si>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</si>
  <si>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</si>
  <si>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</si>
  <si>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</si>
  <si>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</si>
  <si>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</si>
  <si>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</si>
  <si>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</si>
  <si>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</si>
  <si>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</si>
  <si>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</si>
  <si>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</si>
  <si>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</si>
  <si>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</si>
  <si>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</si>
  <si>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</si>
  <si>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</si>
  <si>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</si>
  <si>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</si>
  <si>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</si>
  <si>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</si>
  <si>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</si>
  <si>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</si>
  <si>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</si>
  <si>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</si>
  <si>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</si>
  <si>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</si>
  <si>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</si>
  <si>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</si>
  <si>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</si>
  <si>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</si>
  <si>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</si>
  <si>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</si>
  <si>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</si>
  <si>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</si>
  <si>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</si>
  <si>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</si>
  <si>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</si>
  <si>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</si>
  <si>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</si>
  <si>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</si>
  <si>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</si>
  <si>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</si>
  <si>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</si>
  <si>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</si>
  <si>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</si>
  <si>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</si>
  <si>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</si>
  <si>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</si>
  <si>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</si>
  <si>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</si>
  <si>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</si>
  <si>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</si>
  <si>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</si>
  <si>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</si>
  <si>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</si>
  <si>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</si>
  <si>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</si>
  <si>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</si>
  <si>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</si>
  <si>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</si>
  <si>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</si>
  <si>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</si>
  <si>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</si>
  <si>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</si>
  <si>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</si>
  <si>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</si>
  <si>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</si>
  <si>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</si>
  <si>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</si>
  <si>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</si>
  <si>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</si>
  <si>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</si>
  <si>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</si>
  <si>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</si>
  <si>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</si>
  <si>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</si>
  <si>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</si>
  <si>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</si>
  <si>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</si>
  <si>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</si>
  <si>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</si>
  <si>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</si>
  <si>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</si>
  <si>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</si>
  <si>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</si>
  <si>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</si>
  <si>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</si>
  <si>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</si>
  <si>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</si>
  <si>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</si>
  <si>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</si>
  <si>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</si>
  <si>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</si>
  <si>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</si>
  <si>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</si>
  <si>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</si>
  <si>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</si>
  <si>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</si>
  <si>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</si>
  <si>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</si>
  <si>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</si>
  <si>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</si>
  <si>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</si>
  <si>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</si>
  <si>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</si>
  <si>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</si>
  <si>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</si>
  <si>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</si>
  <si>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</si>
  <si>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</si>
  <si>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</si>
  <si>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</si>
  <si>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</si>
  <si>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</si>
  <si>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</si>
  <si>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</si>
  <si>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</si>
  <si>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</si>
  <si>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</si>
  <si>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</si>
  <si>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</si>
  <si>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</si>
  <si>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</si>
  <si>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</si>
  <si>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</si>
  <si>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</si>
  <si>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</si>
  <si>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</si>
  <si>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</si>
  <si>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</si>
  <si>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</si>
  <si>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</si>
  <si>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</si>
  <si>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</si>
  <si>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</si>
  <si>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</si>
  <si>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</si>
  <si>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</si>
  <si>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</si>
  <si>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</si>
  <si>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</si>
  <si>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</si>
  <si>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</si>
  <si>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</si>
  <si>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</si>
  <si>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</si>
  <si>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</si>
  <si>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</si>
  <si>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</si>
  <si>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</si>
  <si>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</si>
  <si>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</si>
  <si>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</si>
  <si>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</si>
  <si>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</si>
  <si>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</si>
  <si>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</si>
  <si>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</si>
  <si>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</si>
  <si>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</si>
  <si>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</si>
  <si>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</si>
  <si>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</si>
  <si>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</si>
  <si>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</si>
  <si>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</si>
  <si>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</si>
  <si>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</si>
  <si>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</si>
  <si>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</si>
  <si>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</si>
  <si>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</si>
  <si>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</si>
  <si>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</si>
  <si>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</si>
  <si>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</si>
  <si>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</si>
  <si>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</si>
  <si>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</si>
  <si>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</si>
  <si>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</si>
  <si>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</si>
  <si>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</si>
  <si>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</si>
  <si>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</si>
  <si>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</si>
  <si>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</si>
  <si>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</si>
  <si>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</si>
  <si>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</si>
  <si>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</si>
  <si>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</si>
  <si>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</si>
  <si>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</si>
  <si>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</si>
  <si>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</si>
  <si>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</si>
  <si>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</si>
  <si>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</si>
  <si>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</si>
  <si>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</si>
  <si>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</si>
  <si>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</si>
  <si>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</si>
  <si>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</si>
  <si>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</si>
  <si>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</si>
  <si>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</si>
  <si>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</si>
  <si>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</si>
  <si>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</si>
  <si>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</si>
  <si>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</si>
  <si>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</si>
  <si>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</si>
  <si>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</si>
  <si>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</si>
  <si>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</si>
  <si>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</si>
  <si>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</si>
  <si>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</si>
  <si>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</si>
  <si>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</si>
  <si>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</si>
  <si>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</si>
  <si>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</si>
  <si>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</si>
  <si>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</si>
  <si>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</si>
  <si>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</si>
  <si>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</si>
  <si>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</si>
  <si>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</si>
  <si>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</si>
  <si>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</si>
  <si>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</si>
  <si>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</si>
  <si>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</si>
  <si>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</si>
  <si>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</si>
  <si>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</si>
  <si>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</si>
  <si>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</si>
  <si>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</si>
  <si>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</si>
  <si>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</si>
  <si>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</si>
  <si>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</si>
  <si>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</si>
  <si>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</si>
  <si>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</si>
  <si>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</si>
  <si>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</si>
  <si>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</si>
  <si>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</si>
  <si>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</si>
  <si>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</si>
  <si>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</si>
  <si>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</si>
  <si>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</si>
  <si>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</si>
  <si>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</si>
  <si>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</si>
  <si>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</si>
  <si>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</si>
  <si>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</si>
  <si>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</si>
  <si>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</si>
  <si>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</si>
  <si>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</si>
  <si>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</si>
  <si>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</si>
  <si>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</si>
  <si>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</si>
  <si>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</si>
  <si>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</si>
  <si>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</si>
  <si>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</si>
  <si>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</si>
  <si>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</si>
  <si>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</si>
  <si>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</si>
  <si>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</si>
  <si>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</si>
  <si>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</si>
  <si>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</si>
  <si>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</si>
  <si>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</si>
  <si>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</si>
  <si>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</si>
  <si>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</si>
  <si>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</si>
  <si>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</si>
  <si>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</si>
  <si>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</si>
  <si>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</si>
  <si>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</si>
  <si>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</si>
  <si>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</si>
  <si>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</si>
  <si>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</si>
  <si>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</si>
  <si>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</si>
  <si>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</si>
  <si>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</si>
  <si>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</si>
  <si>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</si>
  <si>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</si>
  <si>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</si>
  <si>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</si>
  <si>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</si>
  <si>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</si>
  <si>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</si>
  <si>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</si>
  <si>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</si>
  <si>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</si>
  <si>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</si>
  <si>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</si>
  <si>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</si>
  <si>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</si>
  <si>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</si>
  <si>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</si>
  <si>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</si>
  <si>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</si>
  <si>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</si>
  <si>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</si>
  <si>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</si>
  <si>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</si>
  <si>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</si>
  <si>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</si>
  <si>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</si>
  <si>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</si>
  <si>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</si>
  <si>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</si>
  <si>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</si>
  <si>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</si>
  <si>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</si>
  <si>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</si>
  <si>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</si>
  <si>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</si>
  <si>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</si>
  <si>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</si>
  <si>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</si>
  <si>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</si>
  <si>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</si>
  <si>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</si>
  <si>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</si>
  <si>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</si>
  <si>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</si>
  <si>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</si>
  <si>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</si>
  <si>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</si>
  <si>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</si>
  <si>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</si>
  <si>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</si>
  <si>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</si>
  <si>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</si>
  <si>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</si>
  <si>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</si>
  <si>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</si>
  <si>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</si>
  <si>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</si>
  <si>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</si>
  <si>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</si>
  <si>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</si>
  <si>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</si>
  <si>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</si>
  <si>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</si>
  <si>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</si>
  <si>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</si>
  <si>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</si>
  <si>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</si>
  <si>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</si>
  <si>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</si>
  <si>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</si>
  <si>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</si>
  <si>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</si>
  <si>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</si>
  <si>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</si>
  <si>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</si>
  <si>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</si>
  <si>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</si>
  <si>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</si>
  <si>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</si>
  <si>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</si>
  <si>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</si>
  <si>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</si>
  <si>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</si>
  <si>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</si>
  <si>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</si>
  <si>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</si>
  <si>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</si>
  <si>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</si>
  <si>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</si>
  <si>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</si>
  <si>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</si>
  <si>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</si>
  <si>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</si>
  <si>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</si>
  <si>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</si>
  <si>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</si>
  <si>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</si>
  <si>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</si>
  <si>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</si>
  <si>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</si>
  <si>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</si>
  <si>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</si>
  <si>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</si>
  <si>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</si>
  <si>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</si>
  <si>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</si>
  <si>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</si>
  <si>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</si>
  <si>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</si>
  <si>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</si>
  <si>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</si>
  <si>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</si>
  <si>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</si>
  <si>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</si>
  <si>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</si>
  <si>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</si>
  <si>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</si>
  <si>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</si>
  <si>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</si>
  <si>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</si>
  <si>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</si>
  <si>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</si>
  <si>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</si>
  <si>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</si>
  <si>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</si>
  <si>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</si>
  <si>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</si>
  <si>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</si>
  <si>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</si>
  <si>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</si>
  <si>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</si>
  <si>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</si>
  <si>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</si>
  <si>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</si>
  <si>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</si>
  <si>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</si>
  <si>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</si>
  <si>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</si>
  <si>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</si>
  <si>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</si>
  <si>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</si>
  <si>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</si>
  <si>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</si>
  <si>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</si>
  <si>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</si>
  <si>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</si>
  <si>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</si>
  <si>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</si>
  <si>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</si>
  <si>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</si>
  <si>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</si>
  <si>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</si>
  <si>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</si>
  <si>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</si>
  <si>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</si>
  <si>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</si>
  <si>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</si>
  <si>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</si>
  <si>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</si>
  <si>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</si>
  <si>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</si>
  <si>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</si>
  <si>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</si>
  <si>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</si>
  <si>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</si>
  <si>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</si>
  <si>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</si>
  <si>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</si>
  <si>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</si>
  <si>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</si>
  <si>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</si>
  <si>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</si>
  <si>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</si>
  <si>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</si>
  <si>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</si>
  <si>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</si>
  <si>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</si>
  <si>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</si>
  <si>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</si>
  <si>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</si>
  <si>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</si>
  <si>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</si>
  <si>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</si>
  <si>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</si>
  <si>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</si>
  <si>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</si>
  <si>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</si>
  <si>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</si>
  <si>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</si>
  <si>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</si>
  <si>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</si>
  <si>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</si>
  <si>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</si>
  <si>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</si>
  <si>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</si>
  <si>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</si>
  <si>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</si>
  <si>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</si>
  <si>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</si>
  <si>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</si>
  <si>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</si>
  <si>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</si>
  <si>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</si>
  <si>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</si>
  <si>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</si>
  <si>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</si>
  <si>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</si>
  <si>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</si>
  <si>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</si>
  <si>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</si>
  <si>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</si>
  <si>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</si>
  <si>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</si>
  <si>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</si>
  <si>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</si>
  <si>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</si>
  <si>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</si>
  <si>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</si>
  <si>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</si>
  <si>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</si>
  <si>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</si>
  <si>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</si>
  <si>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</si>
  <si>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</si>
  <si>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</si>
  <si>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</si>
  <si>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</si>
  <si>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</si>
  <si>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</si>
  <si>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</si>
  <si>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</si>
  <si>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</si>
  <si>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</si>
  <si>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</si>
  <si>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</si>
  <si>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</si>
  <si>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</si>
  <si>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</si>
  <si>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</si>
  <si>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</si>
  <si>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</si>
  <si>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</si>
  <si>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</si>
  <si>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</si>
  <si>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</si>
  <si>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</si>
  <si>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</si>
  <si>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</si>
  <si>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</si>
  <si>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</si>
  <si>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</si>
  <si>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</si>
  <si>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</si>
  <si>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</si>
  <si>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</si>
  <si>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</si>
  <si>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</si>
  <si>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</si>
  <si>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</si>
  <si>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</si>
  <si>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</si>
  <si>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</si>
  <si>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</si>
  <si>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</si>
  <si>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</si>
  <si>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</si>
  <si>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</si>
  <si>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</si>
  <si>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</si>
  <si>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</si>
  <si>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</si>
  <si>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</si>
  <si>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</si>
  <si>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</si>
  <si>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</si>
  <si>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</si>
  <si>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</si>
  <si>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</si>
  <si>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</si>
  <si>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</si>
  <si>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</si>
  <si>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</si>
  <si>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</si>
  <si>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</si>
  <si>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</si>
  <si>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</si>
  <si>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</si>
  <si>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</si>
  <si>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</si>
  <si>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</si>
  <si>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</si>
  <si>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</si>
  <si>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</si>
  <si>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</si>
  <si>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</si>
  <si>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</si>
  <si>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</si>
  <si>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</si>
  <si>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</si>
  <si>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</si>
  <si>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</si>
  <si>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</si>
  <si>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</si>
  <si>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</si>
  <si>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</si>
  <si>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</si>
  <si>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</si>
  <si>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</si>
  <si>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</si>
  <si>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</si>
  <si>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</si>
  <si>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</si>
  <si>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</si>
  <si>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</si>
  <si>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</si>
  <si>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</si>
  <si>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</si>
  <si>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</si>
  <si>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</si>
  <si>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</si>
  <si>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</si>
  <si>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</si>
  <si>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</si>
  <si>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</si>
  <si>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</si>
  <si>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</si>
  <si>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</si>
  <si>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</si>
  <si>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</si>
  <si>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</si>
  <si>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</si>
  <si>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</si>
  <si>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</si>
  <si>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</si>
  <si>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</si>
  <si>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</si>
  <si>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</si>
  <si>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</si>
  <si>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</si>
  <si>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</si>
  <si>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</si>
  <si>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</si>
  <si>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</si>
  <si>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</si>
  <si>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</si>
  <si>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</si>
  <si>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</si>
  <si>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</si>
  <si>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</si>
  <si>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</si>
  <si>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</si>
  <si>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</si>
  <si>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</si>
  <si>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</si>
  <si>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</si>
  <si>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</si>
  <si>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</si>
  <si>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</si>
  <si>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</si>
  <si>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</si>
  <si>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</si>
  <si>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</si>
  <si>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</si>
  <si>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</si>
  <si>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</si>
  <si>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</si>
  <si>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</si>
  <si>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</si>
  <si>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</si>
  <si>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</si>
  <si>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</si>
  <si>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</si>
  <si>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</si>
  <si>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</si>
  <si>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</si>
  <si>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</si>
  <si>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</si>
  <si>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</si>
  <si>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</si>
  <si>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</si>
  <si>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</si>
  <si>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</si>
  <si>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</si>
  <si>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</si>
  <si>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</si>
  <si>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</si>
  <si>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</si>
  <si>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</si>
  <si>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</si>
  <si>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</si>
  <si>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</si>
  <si>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</si>
  <si>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</si>
  <si>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</si>
  <si>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</si>
  <si>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</si>
  <si>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</si>
  <si>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</si>
  <si>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</si>
  <si>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</si>
  <si>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</si>
  <si>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</si>
  <si>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</si>
  <si>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</si>
  <si>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</si>
  <si>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</si>
  <si>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</si>
  <si>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</si>
  <si>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</si>
  <si>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</si>
  <si>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</si>
  <si>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</si>
  <si>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</si>
  <si>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</si>
  <si>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</si>
  <si>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</si>
  <si>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</si>
  <si>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</si>
  <si>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</si>
  <si>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</si>
  <si>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</si>
  <si>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</si>
  <si>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</si>
  <si>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</si>
  <si>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</si>
  <si>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</si>
  <si>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</si>
  <si>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</si>
  <si>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</si>
  <si>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</si>
  <si>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</si>
  <si>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</si>
  <si>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</si>
  <si>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</si>
  <si>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</si>
  <si>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</si>
  <si>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</si>
  <si>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</si>
  <si>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</si>
  <si>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</si>
  <si>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</si>
  <si>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</si>
  <si>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</si>
  <si>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</si>
  <si>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</si>
  <si>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</si>
  <si>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</si>
  <si>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</si>
  <si>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</si>
  <si>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</si>
  <si>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</si>
  <si>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</si>
  <si>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</si>
  <si>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</si>
  <si>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</si>
  <si>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</si>
  <si>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</si>
  <si>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</si>
  <si>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</si>
  <si>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</si>
  <si>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</si>
  <si>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</si>
  <si>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</si>
  <si>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</si>
  <si>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</si>
  <si>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</si>
  <si>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</si>
  <si>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</si>
  <si>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</si>
  <si>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</si>
  <si>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</si>
  <si>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</si>
  <si>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</si>
  <si>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</si>
  <si>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</si>
  <si>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</si>
  <si>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</si>
  <si>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</si>
  <si>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</si>
  <si>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</si>
  <si>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</si>
  <si>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</si>
  <si>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</si>
  <si>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</si>
  <si>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</si>
  <si>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</si>
  <si>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</si>
  <si>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</si>
  <si>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</si>
  <si>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</si>
  <si>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</si>
  <si>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</si>
  <si>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</si>
  <si>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</si>
  <si>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</si>
  <si>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</si>
  <si>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</si>
  <si>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</si>
  <si>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</si>
  <si>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</si>
  <si>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</si>
  <si>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</si>
  <si>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</si>
  <si>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</si>
  <si>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</si>
  <si>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</si>
  <si>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</si>
  <si>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</si>
  <si>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</si>
  <si>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</si>
  <si>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</si>
  <si>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</si>
  <si>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</si>
  <si>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</si>
  <si>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</si>
  <si>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</si>
  <si>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</si>
  <si>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</si>
  <si>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</si>
  <si>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</si>
  <si>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</si>
  <si>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</si>
  <si>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</si>
  <si>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</si>
  <si>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</si>
  <si>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</si>
  <si>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</si>
  <si>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</si>
  <si>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</si>
  <si>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</si>
  <si>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</si>
  <si>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</si>
  <si>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</si>
  <si>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</si>
  <si>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</si>
  <si>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</si>
  <si>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</si>
  <si>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</si>
  <si>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</si>
  <si>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</si>
  <si>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</si>
  <si>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</si>
  <si>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</si>
  <si>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</si>
  <si>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</si>
  <si>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</si>
  <si>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</si>
  <si>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</si>
  <si>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</si>
  <si>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</si>
  <si>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</si>
  <si>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</si>
  <si>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</si>
  <si>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</si>
  <si>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</si>
  <si>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</si>
  <si>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</si>
  <si>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</si>
  <si>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</si>
  <si>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</si>
  <si>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</si>
  <si>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</si>
  <si>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</si>
  <si>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</si>
  <si>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</si>
  <si>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</si>
  <si>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</si>
  <si>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</si>
  <si>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</si>
  <si>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</si>
  <si>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</si>
  <si>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</si>
  <si>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</si>
  <si>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</si>
  <si>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</si>
  <si>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</si>
  <si>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</si>
  <si>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</si>
  <si>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</si>
  <si>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</si>
  <si>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</si>
  <si>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</si>
  <si>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</si>
  <si>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</si>
  <si>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</si>
  <si>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</si>
  <si>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</si>
  <si>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</si>
  <si>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</si>
  <si>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</si>
  <si>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</si>
  <si>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</si>
  <si>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</si>
  <si>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</si>
  <si>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</si>
  <si>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</si>
  <si>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</si>
  <si>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</si>
  <si>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</si>
  <si>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</si>
  <si>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</si>
  <si>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</si>
  <si>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</si>
  <si>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</si>
  <si>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</si>
  <si>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</si>
  <si>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</si>
  <si>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</si>
  <si>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</si>
  <si>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</si>
  <si>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</si>
  <si>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</si>
  <si>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</si>
  <si>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</si>
  <si>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</si>
  <si>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</si>
  <si>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</si>
  <si>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</si>
  <si>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</si>
  <si>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</si>
  <si>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</si>
  <si>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</si>
  <si>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</si>
  <si>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</si>
  <si>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</si>
  <si>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</si>
  <si>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</si>
  <si>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</si>
  <si>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</si>
  <si>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</si>
  <si>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</si>
  <si>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</si>
  <si>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</si>
  <si>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</si>
  <si>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</si>
  <si>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</si>
  <si>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</si>
  <si>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</si>
  <si>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</si>
  <si>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</si>
  <si>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</si>
  <si>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</si>
  <si>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</si>
  <si>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</si>
  <si>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</si>
  <si>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</si>
  <si>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</si>
  <si>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</si>
  <si>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</si>
  <si>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</si>
  <si>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</si>
  <si>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</si>
  <si>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</si>
  <si>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</si>
  <si>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</si>
  <si>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</si>
  <si>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</si>
  <si>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</si>
  <si>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</si>
  <si>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</si>
  <si>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</si>
  <si>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</si>
  <si>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</si>
  <si>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</si>
  <si>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</si>
  <si>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</si>
  <si>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</si>
  <si>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</si>
  <si>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</si>
  <si>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</si>
  <si>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</si>
  <si>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</si>
  <si>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</si>
  <si>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</si>
  <si>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</si>
  <si>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</si>
  <si>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</si>
  <si>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</si>
  <si>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</si>
  <si>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</si>
  <si>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</si>
  <si>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</si>
  <si>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</si>
  <si>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</si>
  <si>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</si>
  <si>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</si>
  <si>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</si>
  <si>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</si>
  <si>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</si>
  <si>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</si>
  <si>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</si>
  <si>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</si>
  <si>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</si>
  <si>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</si>
  <si>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</si>
  <si>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</si>
  <si>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</si>
  <si>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</si>
  <si>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</si>
  <si>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</si>
  <si>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</si>
  <si>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</si>
  <si>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</si>
  <si>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</si>
  <si>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</si>
  <si>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</si>
  <si>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</si>
  <si>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</si>
  <si>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</si>
  <si>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</si>
  <si>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</si>
  <si>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</si>
  <si>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</si>
  <si>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</si>
  <si>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</si>
  <si>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</si>
  <si>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</si>
  <si>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</si>
  <si>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</si>
  <si>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</si>
  <si>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</si>
  <si>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</si>
  <si>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</si>
  <si>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</si>
  <si>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</si>
  <si>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</si>
  <si>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</si>
  <si>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</si>
  <si>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</si>
  <si>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</si>
  <si>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</si>
  <si>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</si>
  <si>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</si>
  <si>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</si>
  <si>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</si>
  <si>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</si>
  <si>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</si>
  <si>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</si>
  <si>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</si>
  <si>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</si>
  <si>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</si>
  <si>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</si>
  <si>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</si>
  <si>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</si>
  <si>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</si>
  <si>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</si>
  <si>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</si>
  <si>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</si>
  <si>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</si>
  <si>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</si>
  <si>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</si>
  <si>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</si>
  <si>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</si>
  <si>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</si>
  <si>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</si>
  <si>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</si>
  <si>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</si>
  <si>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</si>
  <si>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</si>
  <si>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</si>
  <si>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</si>
  <si>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</si>
  <si>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</si>
  <si>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</si>
  <si>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</si>
  <si>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</si>
  <si>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</si>
  <si>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</si>
  <si>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</si>
  <si>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</si>
  <si>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</si>
  <si>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</si>
  <si>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</si>
  <si>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</si>
  <si>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</si>
  <si>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</si>
  <si>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</si>
  <si>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</si>
  <si>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</si>
  <si>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</si>
  <si>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</si>
  <si>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</si>
  <si>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</si>
  <si>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</si>
  <si>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</si>
  <si>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</si>
  <si>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</si>
  <si>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</si>
  <si>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</si>
  <si>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</si>
  <si>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</si>
  <si>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</si>
  <si>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</si>
  <si>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</si>
  <si>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</si>
  <si>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</si>
  <si>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</si>
  <si>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</si>
  <si>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</si>
  <si>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</si>
  <si>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</si>
  <si>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</si>
  <si>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</si>
  <si>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</si>
  <si>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</si>
  <si>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</si>
  <si>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</si>
  <si>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</si>
  <si>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</si>
  <si>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</si>
  <si>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</si>
  <si>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</si>
  <si>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</si>
  <si>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</si>
  <si>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</si>
  <si>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</si>
  <si>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</si>
  <si>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</si>
  <si>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</si>
  <si>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</si>
  <si>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</si>
  <si>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</si>
  <si>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</si>
  <si>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</si>
  <si>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</si>
  <si>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</si>
  <si>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</si>
  <si>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</si>
  <si>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</si>
  <si>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</si>
  <si>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</si>
  <si>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</si>
  <si>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</si>
  <si>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</si>
  <si>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</si>
  <si>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</si>
  <si>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</si>
  <si>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</si>
  <si>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</si>
  <si>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</si>
  <si>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</si>
  <si>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</si>
  <si>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</si>
  <si>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</si>
  <si>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</si>
  <si>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</si>
  <si>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</si>
  <si>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</si>
  <si>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</si>
  <si>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</si>
  <si>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</si>
  <si>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</si>
  <si>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</si>
  <si>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</si>
  <si>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</si>
  <si>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</si>
  <si>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</si>
  <si>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</si>
  <si>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</si>
  <si>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</si>
  <si>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</si>
  <si>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</si>
  <si>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</si>
  <si>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</si>
  <si>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</si>
  <si>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</si>
  <si>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</si>
  <si>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</si>
  <si>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</si>
  <si>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</si>
  <si>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</si>
  <si>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</si>
  <si>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</si>
  <si>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</si>
  <si>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</si>
  <si>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</si>
  <si>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</si>
  <si>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</si>
  <si>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</si>
  <si>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</si>
  <si>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</si>
  <si>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</si>
  <si>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</si>
  <si>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</si>
  <si>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</si>
  <si>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</si>
  <si>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</si>
  <si>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</si>
  <si>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</si>
  <si>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</si>
  <si>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</si>
  <si>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</si>
  <si>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</si>
  <si>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</si>
  <si>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</si>
  <si>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</si>
  <si>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</si>
  <si>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</si>
  <si>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</si>
  <si>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</si>
  <si>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</si>
  <si>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</si>
  <si>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</si>
  <si>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</si>
  <si>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</si>
  <si>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</si>
  <si>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</si>
  <si>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</si>
  <si>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</si>
  <si>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</si>
  <si>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</si>
  <si>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</si>
  <si>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</si>
  <si>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</si>
  <si>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</si>
  <si>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</si>
  <si>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</si>
  <si>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</si>
  <si>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</si>
  <si>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</si>
  <si>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</si>
  <si>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</si>
  <si>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</si>
  <si>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</si>
  <si>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</si>
  <si>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</si>
  <si>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</si>
  <si>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</si>
  <si>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</si>
  <si>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</si>
  <si>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</si>
  <si>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</si>
  <si>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</si>
  <si>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</si>
  <si>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</si>
  <si>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</si>
  <si>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</si>
  <si>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</si>
  <si>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</si>
  <si>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</si>
  <si>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</si>
  <si>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</si>
  <si>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</si>
  <si>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</si>
  <si>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</si>
  <si>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</si>
  <si>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</si>
  <si>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</si>
  <si>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</si>
  <si>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</si>
  <si>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</si>
  <si>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</si>
  <si>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</si>
  <si>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</si>
  <si>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</si>
  <si>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</si>
  <si>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</si>
  <si>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</si>
  <si>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</si>
  <si>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</si>
  <si>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</si>
  <si>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</si>
  <si>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</si>
  <si>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</si>
  <si>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</si>
  <si>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</si>
  <si>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</si>
  <si>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</si>
  <si>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</si>
  <si>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</si>
  <si>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</si>
  <si>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</si>
  <si>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</si>
  <si>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</si>
  <si>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</si>
  <si>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</si>
  <si>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</si>
  <si>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</si>
  <si>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</si>
  <si>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</si>
  <si>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</si>
  <si>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</si>
  <si>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</si>
  <si>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</si>
  <si>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</si>
  <si>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</si>
  <si>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</si>
  <si>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</si>
  <si>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</si>
  <si>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</si>
  <si>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</si>
  <si>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</si>
  <si>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</si>
  <si>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</si>
  <si>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</si>
  <si>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</si>
  <si>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</si>
  <si>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</si>
  <si>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</si>
  <si>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</si>
  <si>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</si>
  <si>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</si>
  <si>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</si>
  <si>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</si>
  <si>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</si>
  <si>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</si>
  <si>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</si>
  <si>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</si>
  <si>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</si>
  <si>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</si>
  <si>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</si>
  <si>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</si>
  <si>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</si>
  <si>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</si>
  <si>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</si>
  <si>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</si>
  <si>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</si>
  <si>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</si>
  <si>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</si>
  <si>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</si>
  <si>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</si>
  <si>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</si>
  <si>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</si>
  <si>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</si>
  <si>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</si>
  <si>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</si>
  <si>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</si>
  <si>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</si>
  <si>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</si>
  <si>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</si>
  <si>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</si>
  <si>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</si>
  <si>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</si>
  <si>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</si>
  <si>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</si>
  <si>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</si>
  <si>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</si>
  <si>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</si>
  <si>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</si>
  <si>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</si>
  <si>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</si>
  <si>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</si>
  <si>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</si>
  <si>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</si>
  <si>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</si>
  <si>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</si>
  <si>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</si>
  <si>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</si>
  <si>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</si>
  <si>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</si>
  <si>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</si>
  <si>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</si>
  <si>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</si>
  <si>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</si>
  <si>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</si>
  <si>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</si>
  <si>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</si>
  <si>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</si>
  <si>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</si>
  <si>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</si>
  <si>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</si>
  <si>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</si>
  <si>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</si>
  <si>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</si>
  <si>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</si>
  <si>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</si>
  <si>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</si>
  <si>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</si>
  <si>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</si>
  <si>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</si>
  <si>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</si>
  <si>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</si>
  <si>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</si>
  <si>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</si>
  <si>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</si>
  <si>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</si>
  <si>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</si>
  <si>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</si>
  <si>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</si>
  <si>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</si>
  <si>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</si>
  <si>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</si>
  <si>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</si>
  <si>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</si>
  <si>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</si>
  <si>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</si>
  <si>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</si>
  <si>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</si>
  <si>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</si>
  <si>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</si>
  <si>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</si>
  <si>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</si>
  <si>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</si>
  <si>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</si>
  <si>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</si>
  <si>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</si>
  <si>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</si>
  <si>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</si>
  <si>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</si>
  <si>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</si>
  <si>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</si>
  <si>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</si>
  <si>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</si>
  <si>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</si>
  <si>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</si>
  <si>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</si>
  <si>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</si>
  <si>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</si>
  <si>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</si>
  <si>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</si>
  <si>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</si>
  <si>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</si>
  <si>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</si>
  <si>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</si>
  <si>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</si>
  <si>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</si>
  <si>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</si>
  <si>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</si>
  <si>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</si>
  <si>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</si>
  <si>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</si>
  <si>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</si>
  <si>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</si>
  <si>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</si>
  <si>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</si>
  <si>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</si>
  <si>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</si>
  <si>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</si>
  <si>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</si>
  <si>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</si>
  <si>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</si>
  <si>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</si>
  <si>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</si>
  <si>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</si>
  <si>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</si>
  <si>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</si>
  <si>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</si>
  <si>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</si>
  <si>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</si>
  <si>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</si>
  <si>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</si>
  <si>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</si>
  <si>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</si>
  <si>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</si>
  <si>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</si>
  <si>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</si>
  <si>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</si>
  <si>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</si>
  <si>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</si>
  <si>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</si>
  <si>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</si>
  <si>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</si>
  <si>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</si>
  <si>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</si>
  <si>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</si>
  <si>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</si>
  <si>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</si>
  <si>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</si>
  <si>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</si>
  <si>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</si>
  <si>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</si>
  <si>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</si>
  <si>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</si>
  <si>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</si>
  <si>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</si>
  <si>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</si>
  <si>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</si>
  <si>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</si>
  <si>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</si>
  <si>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</si>
  <si>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</si>
  <si>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</si>
  <si>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</si>
  <si>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</si>
  <si>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</si>
  <si>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</si>
  <si>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</si>
  <si>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</si>
  <si>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</si>
  <si>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</si>
  <si>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</si>
  <si>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</si>
  <si>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</si>
  <si>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</si>
  <si>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</si>
  <si>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</si>
  <si>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</si>
  <si>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</si>
  <si>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</si>
  <si>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</si>
  <si>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</si>
  <si>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</si>
  <si>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</si>
  <si>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</si>
  <si>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</si>
  <si>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</si>
  <si>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</si>
  <si>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</si>
  <si>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</si>
  <si>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</si>
  <si>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</si>
  <si>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</si>
  <si>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</si>
  <si>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</si>
  <si>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</si>
  <si>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</si>
  <si>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</si>
  <si>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</si>
  <si>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</si>
  <si>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</si>
  <si>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</si>
  <si>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</si>
  <si>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</si>
  <si>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</si>
  <si>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</si>
  <si>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</si>
  <si>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</si>
  <si>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</si>
  <si>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</si>
  <si>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</si>
  <si>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</si>
  <si>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</si>
  <si>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</si>
  <si>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</si>
  <si>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</si>
  <si>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</si>
  <si>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</si>
  <si>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</si>
  <si>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</si>
  <si>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</si>
  <si>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</si>
  <si>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</si>
  <si>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</si>
  <si>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</si>
  <si>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</si>
  <si>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</si>
  <si>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</si>
  <si>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</si>
  <si>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</si>
  <si>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</si>
  <si>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</si>
  <si>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</si>
  <si>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</si>
  <si>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</si>
  <si>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</si>
  <si>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</si>
  <si>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</si>
  <si>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</si>
  <si>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</si>
  <si>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</si>
  <si>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</si>
  <si>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</si>
  <si>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</si>
  <si>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</si>
  <si>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</si>
  <si>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</si>
  <si>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</si>
  <si>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</si>
  <si>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</si>
  <si>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</si>
  <si>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</si>
  <si>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</si>
  <si>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</si>
  <si>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</si>
  <si>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</si>
  <si>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</si>
  <si>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</si>
  <si>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</si>
  <si>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</si>
  <si>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</si>
  <si>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</si>
  <si>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</si>
  <si>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</si>
  <si>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</si>
  <si>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</si>
  <si>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</si>
  <si>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</si>
  <si>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</si>
  <si>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</si>
  <si>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</si>
  <si>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</si>
  <si>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</si>
  <si>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</si>
  <si>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</si>
  <si>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</si>
  <si>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</si>
  <si>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</si>
  <si>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</si>
  <si>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</si>
  <si>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</si>
  <si>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</si>
  <si>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</si>
  <si>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</si>
  <si>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</si>
  <si>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</si>
  <si>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</si>
  <si>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</si>
  <si>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</si>
  <si>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</si>
  <si>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</si>
  <si>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</si>
  <si>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</si>
  <si>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</si>
  <si>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</si>
  <si>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</si>
  <si>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</si>
  <si>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</si>
  <si>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</si>
  <si>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</si>
  <si>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</si>
  <si>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</si>
  <si>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</si>
  <si>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</si>
  <si>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</si>
  <si>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</si>
  <si>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</si>
  <si>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</si>
  <si>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</si>
  <si>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</si>
  <si>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</si>
  <si>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</si>
  <si>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</si>
  <si>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</si>
  <si>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</si>
  <si>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</si>
  <si>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</si>
  <si>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</si>
  <si>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</si>
  <si>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</si>
  <si>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</si>
  <si>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</si>
  <si>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</si>
  <si>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</si>
  <si>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</si>
  <si>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</si>
  <si>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</si>
  <si>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</si>
  <si>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</si>
  <si>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</si>
  <si>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</si>
  <si>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</si>
  <si>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</si>
  <si>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</si>
  <si>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</si>
  <si>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</si>
  <si>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</si>
  <si>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</si>
  <si>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</si>
  <si>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</si>
  <si>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</si>
  <si>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</si>
  <si>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</si>
  <si>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</si>
  <si>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</si>
  <si>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</si>
  <si>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</si>
  <si>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</si>
  <si>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</si>
  <si>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</si>
  <si>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</si>
  <si>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</si>
  <si>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</si>
  <si>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</si>
  <si>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</si>
  <si>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</si>
  <si>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</si>
  <si>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</si>
  <si>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</si>
  <si>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</si>
  <si>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</si>
  <si>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</si>
  <si>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</si>
  <si>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</si>
  <si>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</si>
  <si>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</si>
  <si>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</si>
  <si>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</si>
  <si>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</si>
  <si>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</si>
  <si>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</si>
  <si>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</si>
  <si>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</si>
  <si>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</si>
  <si>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</si>
  <si>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</si>
  <si>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</si>
  <si>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</si>
  <si>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</si>
  <si>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</si>
  <si>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</si>
  <si>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</si>
  <si>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</si>
  <si>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</si>
  <si>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</si>
  <si>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</si>
  <si>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</si>
  <si>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</si>
  <si>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</si>
  <si>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</si>
  <si>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</si>
  <si>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</si>
  <si>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</si>
  <si>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</si>
  <si>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</si>
  <si>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</si>
  <si>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</si>
  <si>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</si>
  <si>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</si>
  <si>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</si>
  <si>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</si>
  <si>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</si>
  <si>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</si>
  <si>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</si>
  <si>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</si>
  <si>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</si>
  <si>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</si>
  <si>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</si>
  <si>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</si>
  <si>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</si>
  <si>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</si>
  <si>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</si>
  <si>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</si>
  <si>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</si>
  <si>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</si>
  <si>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</si>
  <si>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</si>
  <si>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</si>
  <si>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</si>
  <si>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</si>
  <si>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</si>
  <si>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</si>
  <si>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</si>
  <si>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</si>
  <si>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</si>
  <si>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</si>
  <si>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</si>
  <si>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</si>
  <si>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</si>
  <si>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</si>
  <si>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</si>
  <si>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</si>
  <si>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</si>
  <si>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</si>
  <si>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</si>
  <si>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</si>
  <si>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</si>
  <si>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</si>
  <si>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</si>
  <si>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</si>
  <si>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</si>
  <si>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</si>
  <si>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</si>
  <si>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</si>
  <si>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</si>
  <si>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</si>
  <si>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</si>
  <si>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</si>
  <si>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</si>
  <si>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</si>
  <si>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</si>
  <si>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</si>
  <si>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</si>
  <si>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</si>
  <si>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</si>
  <si>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</si>
  <si>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</si>
  <si>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</si>
  <si>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</si>
  <si>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</si>
  <si>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</si>
  <si>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</si>
  <si>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</si>
  <si>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</si>
  <si>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</si>
  <si>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</si>
  <si>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</si>
  <si>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</si>
  <si>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</si>
  <si>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</si>
  <si>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</si>
  <si>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</si>
  <si>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</si>
  <si>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</si>
  <si>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</si>
  <si>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</si>
  <si>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</si>
  <si>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</si>
  <si>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</si>
  <si>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</si>
  <si>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</si>
  <si>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</si>
  <si>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</si>
  <si>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</si>
  <si>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</si>
  <si>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</si>
  <si>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</si>
  <si>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</si>
  <si>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</si>
  <si>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</si>
  <si>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</si>
  <si>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</si>
  <si>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</si>
  <si>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</si>
  <si>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</si>
  <si>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</si>
  <si>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</si>
  <si>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</si>
  <si>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</si>
  <si>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</si>
  <si>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</si>
  <si>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</si>
  <si>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</si>
  <si>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</si>
  <si>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</si>
  <si>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</si>
  <si>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</si>
  <si>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</si>
  <si>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</si>
  <si>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</si>
  <si>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</si>
  <si>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</si>
  <si>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</si>
  <si>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</si>
  <si>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</si>
  <si>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</si>
  <si>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</si>
  <si>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</si>
  <si>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</si>
  <si>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</si>
  <si>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</si>
  <si>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</si>
  <si>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</si>
  <si>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</si>
  <si>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</si>
  <si>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</si>
  <si>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</si>
  <si>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</si>
  <si>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</si>
  <si>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</si>
  <si>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</si>
  <si>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</si>
  <si>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</si>
  <si>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</si>
  <si>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</si>
  <si>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</si>
  <si>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</si>
  <si>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</si>
  <si>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</si>
  <si>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</si>
  <si>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</si>
  <si>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</si>
  <si>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</si>
  <si>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</si>
  <si>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</si>
  <si>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</si>
  <si>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</si>
  <si>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</si>
  <si>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</si>
  <si>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</si>
  <si>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</si>
  <si>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</si>
  <si>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</si>
  <si>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</si>
  <si>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</si>
  <si>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</si>
  <si>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</si>
  <si>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</si>
  <si>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</si>
  <si>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</si>
  <si>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</si>
  <si>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</si>
  <si>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</si>
  <si>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</si>
  <si>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</si>
  <si>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</si>
  <si>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</si>
  <si>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</si>
  <si>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</si>
  <si>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</si>
  <si>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</si>
  <si>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</si>
  <si>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</si>
  <si>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</si>
  <si>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</si>
  <si>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</si>
  <si>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</si>
  <si>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</si>
  <si>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</si>
  <si>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</si>
  <si>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</si>
  <si>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</si>
  <si>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</si>
  <si>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</si>
  <si>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</si>
  <si>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</si>
  <si>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</si>
  <si>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</si>
  <si>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</si>
  <si>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</si>
  <si>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</si>
  <si>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</si>
  <si>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</si>
  <si>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</si>
  <si>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</si>
  <si>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</si>
  <si>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</si>
  <si>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</si>
  <si>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</si>
  <si>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</si>
  <si>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</si>
  <si>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</si>
  <si>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</si>
  <si>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</si>
  <si>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</si>
  <si>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</si>
  <si>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</si>
  <si>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</si>
  <si>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</si>
  <si>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</si>
  <si>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</si>
  <si>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</si>
  <si>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</si>
  <si>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</si>
  <si>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</si>
  <si>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</si>
  <si>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</si>
  <si>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</si>
  <si>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</si>
  <si>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</si>
  <si>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</si>
  <si>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</si>
  <si>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</si>
  <si>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</si>
  <si>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</si>
  <si>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</si>
  <si>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</si>
  <si>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</si>
  <si>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</si>
  <si>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</si>
  <si>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</si>
  <si>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</si>
  <si>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</si>
  <si>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</si>
  <si>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</si>
  <si>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</si>
  <si>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</si>
  <si>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</si>
  <si>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</si>
  <si>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</si>
  <si>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</si>
  <si>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</si>
  <si>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</si>
  <si>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</si>
  <si>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</si>
  <si>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</si>
  <si>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</si>
  <si>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</si>
  <si>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</si>
  <si>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</si>
  <si>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</si>
  <si>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</si>
  <si>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</si>
  <si>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</si>
  <si>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</si>
  <si>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</si>
  <si>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</si>
  <si>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</si>
  <si>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</si>
  <si>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</si>
  <si>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</si>
  <si>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</si>
  <si>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</si>
  <si>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</si>
  <si>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</si>
  <si>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</si>
  <si>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</si>
  <si>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</si>
  <si>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</si>
  <si>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</si>
  <si>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</si>
  <si>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</si>
  <si>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</si>
  <si>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</si>
  <si>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</si>
  <si>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</si>
  <si>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</si>
  <si>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</si>
  <si>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</si>
  <si>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</si>
  <si>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</si>
  <si>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</si>
  <si>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</si>
  <si>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</si>
  <si>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</si>
  <si>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</si>
  <si>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</si>
  <si>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</si>
  <si>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</si>
  <si>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</si>
  <si>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</si>
  <si>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</si>
  <si>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</si>
  <si>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</si>
  <si>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</si>
  <si>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</si>
  <si>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</si>
  <si>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</si>
  <si>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</si>
  <si>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</si>
  <si>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</si>
  <si>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</si>
  <si>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</si>
  <si>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</si>
  <si>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</si>
  <si>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</si>
  <si>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</si>
  <si>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</si>
  <si>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</si>
  <si>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</si>
  <si>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</si>
  <si>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</si>
  <si>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</si>
  <si>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</si>
  <si>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</si>
  <si>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</si>
  <si>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</si>
  <si>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</si>
  <si>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</si>
  <si>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</si>
  <si>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</si>
  <si>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</si>
  <si>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</si>
  <si>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</si>
  <si>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</si>
  <si>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</si>
  <si>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</si>
  <si>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</si>
  <si>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</si>
  <si>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</si>
  <si>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</si>
  <si>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</si>
  <si>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</si>
  <si>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</si>
  <si>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</si>
  <si>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</si>
  <si>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</si>
  <si>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</si>
  <si>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</si>
  <si>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</si>
  <si>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</si>
  <si>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</si>
  <si>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</si>
  <si>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</si>
  <si>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</si>
  <si>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</si>
  <si>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</si>
  <si>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</si>
  <si>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</si>
  <si>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</si>
  <si>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</si>
  <si>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</si>
  <si>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</si>
  <si>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</si>
  <si>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</si>
  <si>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</si>
  <si>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</si>
  <si>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</si>
  <si>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</si>
  <si>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</si>
  <si>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</si>
  <si>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</si>
  <si>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</si>
  <si>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</si>
  <si>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</si>
  <si>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</si>
  <si>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</si>
  <si>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</si>
  <si>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</si>
  <si>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</si>
  <si>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</si>
  <si>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</si>
  <si>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</si>
  <si>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</si>
  <si>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</si>
  <si>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</si>
  <si>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</si>
  <si>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</si>
  <si>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</si>
  <si>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</si>
  <si>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</si>
  <si>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</si>
  <si>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</si>
  <si>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</si>
  <si>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</si>
  <si>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</si>
  <si>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</si>
  <si>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</si>
  <si>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</si>
  <si>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</si>
  <si>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</si>
  <si>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</si>
  <si>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</si>
  <si>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</si>
  <si>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</si>
  <si>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</si>
  <si>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</si>
  <si>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</si>
  <si>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</si>
  <si>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</si>
  <si>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</si>
  <si>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</si>
  <si>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</si>
  <si>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</si>
  <si>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</si>
  <si>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</si>
  <si>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</si>
  <si>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</si>
  <si>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</si>
  <si>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</si>
  <si>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</si>
  <si>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</si>
  <si>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</si>
  <si>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</si>
  <si>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</si>
  <si>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</si>
  <si>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</si>
  <si>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</si>
  <si>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</si>
  <si>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</si>
  <si>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</si>
  <si>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</si>
  <si>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</si>
  <si>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</si>
  <si>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</si>
  <si>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</si>
  <si>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</si>
  <si>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</si>
  <si>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</si>
  <si>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</si>
  <si>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</si>
  <si>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</si>
  <si>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</si>
  <si>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</si>
  <si>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</si>
  <si>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</si>
  <si>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</si>
  <si>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</si>
  <si>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</si>
  <si>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</si>
  <si>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</si>
  <si>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</si>
  <si>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</si>
  <si>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</si>
  <si>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</si>
  <si>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</si>
  <si>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</si>
  <si>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</si>
  <si>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</si>
  <si>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</si>
  <si>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</si>
  <si>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</si>
  <si>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</si>
  <si>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</si>
  <si>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</si>
  <si>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</si>
  <si>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</si>
  <si>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</si>
  <si>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</si>
  <si>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</si>
  <si>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</si>
  <si>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</si>
  <si>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</si>
  <si>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</si>
  <si>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</si>
  <si>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</si>
  <si>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</si>
  <si>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</si>
  <si>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</si>
  <si>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</si>
  <si>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</si>
  <si>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</si>
  <si>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</si>
  <si>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</si>
  <si>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</si>
  <si>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</si>
  <si>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</si>
  <si>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</si>
  <si>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</si>
  <si>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</si>
  <si>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</si>
  <si>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</si>
  <si>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</si>
  <si>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</si>
  <si>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</si>
  <si>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</si>
  <si>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</si>
  <si>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</si>
  <si>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</si>
  <si>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</si>
  <si>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</si>
  <si>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</si>
  <si>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</si>
  <si>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</si>
  <si>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</si>
  <si>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</si>
  <si>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</si>
  <si>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</si>
  <si>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</si>
  <si>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</si>
  <si>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</si>
  <si>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</si>
  <si>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</si>
  <si>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</si>
  <si>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</si>
  <si>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</si>
  <si>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</si>
  <si>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</si>
  <si>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</si>
  <si>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</si>
  <si>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</si>
  <si>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</si>
  <si>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</si>
  <si>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</si>
  <si>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</si>
  <si>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</si>
  <si>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</si>
  <si>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</si>
  <si>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</si>
  <si>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</si>
  <si>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</si>
  <si>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</si>
  <si>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</si>
  <si>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</si>
  <si>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</si>
  <si>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</si>
  <si>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</si>
  <si>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</si>
  <si>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</si>
  <si>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</si>
  <si>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</si>
  <si>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</si>
  <si>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</si>
  <si>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</si>
  <si>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</si>
  <si>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</si>
  <si>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</si>
  <si>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</si>
  <si>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</si>
  <si>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</si>
  <si>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</si>
  <si>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</si>
  <si>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</si>
  <si>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</si>
  <si>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</si>
  <si>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</si>
  <si>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</si>
  <si>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</si>
  <si>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</si>
  <si>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</si>
  <si>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</si>
  <si>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</si>
  <si>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</si>
  <si>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</si>
  <si>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</si>
  <si>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</si>
  <si>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</si>
  <si>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</si>
  <si>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</si>
  <si>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</si>
  <si>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</si>
  <si>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</si>
  <si>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</si>
  <si>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</si>
  <si>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</si>
  <si>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</si>
  <si>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</si>
  <si>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</si>
  <si>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</si>
  <si>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</si>
  <si>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</si>
  <si>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</si>
  <si>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</si>
  <si>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</si>
  <si>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</si>
  <si>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</si>
  <si>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</si>
  <si>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</si>
  <si>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</si>
  <si>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</si>
  <si>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</si>
  <si>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</si>
  <si>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</si>
  <si>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</si>
  <si>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</si>
  <si>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</si>
  <si>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</si>
  <si>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</si>
  <si>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</si>
  <si>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</si>
  <si>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</si>
  <si>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</si>
  <si>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</si>
  <si>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</si>
  <si>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</si>
  <si>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</si>
  <si>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</si>
  <si>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</si>
  <si>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</si>
  <si>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</si>
  <si>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</si>
  <si>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</si>
  <si>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</si>
  <si>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</si>
  <si>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</si>
  <si>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</si>
  <si>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</si>
  <si>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</si>
  <si>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</si>
  <si>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</si>
  <si>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</si>
  <si>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</si>
  <si>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</si>
  <si>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</si>
  <si>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</si>
  <si>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</si>
  <si>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</si>
  <si>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</si>
  <si>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</si>
  <si>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</si>
  <si>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</si>
  <si>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</si>
  <si>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</si>
  <si>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</si>
  <si>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</si>
  <si>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</si>
  <si>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</si>
  <si>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</si>
  <si>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</si>
  <si>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</si>
  <si>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</si>
  <si>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</si>
  <si>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</si>
  <si>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</si>
  <si>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</si>
  <si>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</si>
  <si>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</si>
  <si>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</si>
  <si>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</si>
  <si>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</si>
  <si>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</si>
  <si>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</si>
  <si>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</si>
  <si>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</si>
  <si>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</si>
  <si>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</si>
  <si>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</si>
  <si>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</si>
  <si>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</si>
  <si>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</si>
  <si>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</si>
  <si>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</si>
  <si>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</si>
  <si>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</si>
  <si>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</si>
  <si>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</si>
  <si>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</si>
  <si>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</si>
  <si>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</si>
  <si>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</si>
  <si>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</si>
  <si>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</si>
  <si>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</si>
  <si>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</si>
  <si>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</si>
  <si>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</si>
  <si>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</si>
  <si>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</si>
  <si>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</si>
  <si>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</si>
  <si>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</si>
  <si>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</si>
  <si>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</si>
  <si>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</si>
  <si>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</si>
  <si>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</si>
  <si>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</si>
  <si>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</si>
  <si>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</si>
  <si>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</si>
  <si>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</si>
  <si>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</si>
  <si>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</si>
  <si>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</si>
  <si>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</si>
  <si>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</si>
  <si>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</si>
  <si>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</si>
  <si>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</si>
  <si>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</si>
  <si>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</si>
  <si>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</si>
  <si>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</si>
  <si>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</si>
  <si>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</si>
  <si>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</si>
  <si>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</si>
  <si>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</si>
  <si>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</si>
  <si>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</si>
  <si>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</si>
  <si>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</si>
  <si>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</si>
  <si>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</si>
  <si>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</si>
  <si>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</si>
  <si>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</si>
  <si>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</si>
  <si>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</si>
  <si>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</si>
  <si>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</si>
  <si>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</si>
  <si>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</si>
  <si>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</si>
  <si>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</si>
  <si>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</si>
  <si>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</si>
  <si>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</si>
  <si>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</si>
  <si>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</si>
  <si>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</si>
  <si>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</si>
  <si>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</si>
  <si>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</si>
  <si>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</si>
  <si>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</si>
  <si>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</si>
  <si>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</si>
  <si>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</si>
  <si>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</si>
  <si>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</si>
  <si>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</si>
  <si>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</si>
  <si>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</si>
  <si>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</si>
  <si>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</si>
  <si>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</si>
  <si>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</si>
  <si>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</si>
  <si>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</si>
  <si>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</si>
  <si>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</si>
  <si>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</si>
  <si>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</si>
  <si>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</si>
  <si>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</si>
  <si>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</si>
  <si>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</si>
  <si>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</si>
  <si>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</si>
  <si>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</si>
  <si>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</si>
  <si>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</si>
  <si>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</si>
  <si>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</si>
  <si>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</si>
  <si>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</si>
  <si>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</si>
  <si>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</si>
  <si>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</si>
  <si>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</si>
  <si>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</si>
  <si>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</si>
  <si>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</si>
  <si>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</si>
  <si>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</si>
  <si>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</si>
  <si>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</si>
  <si>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</si>
  <si>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</si>
  <si>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</si>
  <si>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</si>
  <si>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</si>
  <si>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</si>
  <si>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</si>
  <si>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</si>
  <si>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</si>
  <si>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</si>
  <si>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</si>
  <si>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</si>
  <si>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</si>
  <si>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</si>
  <si>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</si>
  <si>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</si>
  <si>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</si>
  <si>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</si>
  <si>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</si>
  <si>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</si>
  <si>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</si>
  <si>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</si>
  <si>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</si>
  <si>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</si>
  <si>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</si>
  <si>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</si>
  <si>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</si>
  <si>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</si>
  <si>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</si>
  <si>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</si>
  <si>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</si>
  <si>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</si>
  <si>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</si>
  <si>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</si>
  <si>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</si>
  <si>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</si>
  <si>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</si>
  <si>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</si>
  <si>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</si>
  <si>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</si>
  <si>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</si>
  <si>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</si>
  <si>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</si>
  <si>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</si>
  <si>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</si>
  <si>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</si>
  <si>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</si>
  <si>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</si>
  <si>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</si>
  <si>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</si>
  <si>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</si>
  <si>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</si>
  <si>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</si>
  <si>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</si>
  <si>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</si>
  <si>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</si>
  <si>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</si>
  <si>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</si>
  <si>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</si>
  <si>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</si>
  <si>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</si>
  <si>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</si>
  <si>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</si>
  <si>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</si>
  <si>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</si>
  <si>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</si>
  <si>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</si>
  <si>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</si>
  <si>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</si>
  <si>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</si>
  <si>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</si>
  <si>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</si>
  <si>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</si>
  <si>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</si>
  <si>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</si>
  <si>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</si>
  <si>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</si>
  <si>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</si>
  <si>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</si>
  <si>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</si>
  <si>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</si>
  <si>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</si>
  <si>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</si>
  <si>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</si>
  <si>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</si>
  <si>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</si>
  <si>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</si>
  <si>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</si>
  <si>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</si>
  <si>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</si>
  <si>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</si>
  <si>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</si>
  <si>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</si>
  <si>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</si>
  <si>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</si>
  <si>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</si>
  <si>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</si>
  <si>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</si>
  <si>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</si>
  <si>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</si>
  <si>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</si>
  <si>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</si>
  <si>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</si>
  <si>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</si>
  <si>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</si>
  <si>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</si>
  <si>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</si>
  <si>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</si>
  <si>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</si>
  <si>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</si>
  <si>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</si>
  <si>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</si>
  <si>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</si>
  <si>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</si>
  <si>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</si>
  <si>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</si>
  <si>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</si>
  <si>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</si>
  <si>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</si>
  <si>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</si>
  <si>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</si>
  <si>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</si>
  <si>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</si>
  <si>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</si>
  <si>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</si>
  <si>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</si>
  <si>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</si>
  <si>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</si>
  <si>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</si>
  <si>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</si>
  <si>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</si>
  <si>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</si>
  <si>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</si>
  <si>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</si>
  <si>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</si>
  <si>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</si>
  <si>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</si>
  <si>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</si>
  <si>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</si>
  <si>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</si>
  <si>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</si>
  <si>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</si>
  <si>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</si>
  <si>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</si>
  <si>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</si>
  <si>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</si>
  <si>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</si>
  <si>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</si>
  <si>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</si>
  <si>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</si>
  <si>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</si>
  <si>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</si>
  <si>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</si>
  <si>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</si>
  <si>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</si>
  <si>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</si>
  <si>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</si>
  <si>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</si>
  <si>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</si>
  <si>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</si>
  <si>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</si>
  <si>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</si>
  <si>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</si>
  <si>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</si>
  <si>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</si>
  <si>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</si>
  <si>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</si>
  <si>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</si>
  <si>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</si>
  <si>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</si>
  <si>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</si>
  <si>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</si>
  <si>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</si>
  <si>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</si>
  <si>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</si>
  <si>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</si>
  <si>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</si>
  <si>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</si>
  <si>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</si>
  <si>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</si>
  <si>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</si>
  <si>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</si>
  <si>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</si>
  <si>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</si>
  <si>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</si>
  <si>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</si>
  <si>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</si>
  <si>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</si>
  <si>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</si>
  <si>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</si>
  <si>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</si>
  <si>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</si>
  <si>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</si>
  <si>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</si>
  <si>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</si>
  <si>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</si>
  <si>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</si>
  <si>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</si>
  <si>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</si>
  <si>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</si>
  <si>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</si>
  <si>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</si>
  <si>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</si>
  <si>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</si>
  <si>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</si>
  <si>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</si>
  <si>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</si>
  <si>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</si>
  <si>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</si>
  <si>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</si>
  <si>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</si>
  <si>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</si>
  <si>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</si>
  <si>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</si>
  <si>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</si>
  <si>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</si>
  <si>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</si>
  <si>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</si>
  <si>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</si>
  <si>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</si>
  <si>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</si>
  <si>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</si>
  <si>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</si>
  <si>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</si>
  <si>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</si>
  <si>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</si>
  <si>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</si>
  <si>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</si>
  <si>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</si>
  <si>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</si>
  <si>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</si>
  <si>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</si>
  <si>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</si>
  <si>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</si>
  <si>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</si>
  <si>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</si>
  <si>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</si>
  <si>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</si>
  <si>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</si>
  <si>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</si>
  <si>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</si>
  <si>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</si>
  <si>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</si>
  <si>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</si>
  <si>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</si>
  <si>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</si>
  <si>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</si>
  <si>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</si>
  <si>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</si>
  <si>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</si>
  <si>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</si>
  <si>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</si>
  <si>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</si>
  <si>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</si>
  <si>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</si>
  <si>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</si>
  <si>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</si>
  <si>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</si>
  <si>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</si>
  <si>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</si>
  <si>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</si>
  <si>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</si>
  <si>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</si>
  <si>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</si>
  <si>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</si>
  <si>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</si>
  <si>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</si>
  <si>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</si>
  <si>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</si>
  <si>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</si>
  <si>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</si>
  <si>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</si>
  <si>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</si>
  <si>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</si>
  <si>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</si>
  <si>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</si>
  <si>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</si>
  <si>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</si>
  <si>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</si>
  <si>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</si>
  <si>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</si>
  <si>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</si>
  <si>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</si>
  <si>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</si>
  <si>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</si>
  <si>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</si>
  <si>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</si>
  <si>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</si>
  <si>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</si>
  <si>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</si>
  <si>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</si>
  <si>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</si>
  <si>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</si>
  <si>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</si>
  <si>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</si>
  <si>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</si>
  <si>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</si>
  <si>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</si>
  <si>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</si>
  <si>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</si>
  <si>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</si>
  <si>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</si>
  <si>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</si>
  <si>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</si>
  <si>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</si>
  <si>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</si>
  <si>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</si>
  <si>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</si>
  <si>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</si>
  <si>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</si>
  <si>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</si>
  <si>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</si>
  <si>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</si>
  <si>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</si>
  <si>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</si>
  <si>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</si>
  <si>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</si>
  <si>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</si>
  <si>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</si>
  <si>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</si>
  <si>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</si>
  <si>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</si>
  <si>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</si>
  <si>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</si>
  <si>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</si>
  <si>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</si>
  <si>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</si>
  <si>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</si>
  <si>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</si>
  <si>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</si>
  <si>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</si>
  <si>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</si>
  <si>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</si>
  <si>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</si>
  <si>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</si>
  <si>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</si>
  <si>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</si>
  <si>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</si>
  <si>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</si>
  <si>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</si>
  <si>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</si>
  <si>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</si>
  <si>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</si>
  <si>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</si>
  <si>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</si>
  <si>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</si>
  <si>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</si>
  <si>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</si>
  <si>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</si>
  <si>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</si>
  <si>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</si>
  <si>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</si>
  <si>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</si>
  <si>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</si>
  <si>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</si>
  <si>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</si>
  <si>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</si>
  <si>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</si>
  <si>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</si>
  <si>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</si>
  <si>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</si>
  <si>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</si>
  <si>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</si>
  <si>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</si>
  <si>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</si>
  <si>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</si>
  <si>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</si>
  <si>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</si>
  <si>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</si>
  <si>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</si>
  <si>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</si>
  <si>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</si>
  <si>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</si>
  <si>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</si>
  <si>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</si>
  <si>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</si>
  <si>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</si>
  <si>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</si>
  <si>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</si>
  <si>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</si>
  <si>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</si>
  <si>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</si>
  <si>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</si>
  <si>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</si>
  <si>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</si>
  <si>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</si>
  <si>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</si>
  <si>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</si>
  <si>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</si>
  <si>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</si>
  <si>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</si>
  <si>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</si>
  <si>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</si>
  <si>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</si>
  <si>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</si>
  <si>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</si>
  <si>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</si>
  <si>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</si>
  <si>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</si>
  <si>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</si>
  <si>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</si>
  <si>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</si>
  <si>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</si>
  <si>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</si>
  <si>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</si>
  <si>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</si>
  <si>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</si>
  <si>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</si>
  <si>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</si>
  <si>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</si>
  <si>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</si>
  <si>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</si>
  <si>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</si>
  <si>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</si>
  <si>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</si>
  <si>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</si>
  <si>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</si>
  <si>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</si>
  <si>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</si>
  <si>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</si>
  <si>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</si>
  <si>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</si>
  <si>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</si>
  <si>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</si>
  <si>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</si>
  <si>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</si>
  <si>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</si>
  <si>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</si>
  <si>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</si>
  <si>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</si>
  <si>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</si>
  <si>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</si>
  <si>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</si>
  <si>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</si>
  <si>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</si>
  <si>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</si>
  <si>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</si>
  <si>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</si>
  <si>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</si>
  <si>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</si>
  <si>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</si>
  <si>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</si>
  <si>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</si>
  <si>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</si>
  <si>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</si>
  <si>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</si>
  <si>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</si>
  <si>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</si>
  <si>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</si>
  <si>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</si>
  <si>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</si>
  <si>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</si>
  <si>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</si>
  <si>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</si>
  <si>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</si>
  <si>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</si>
  <si>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</si>
  <si>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</si>
  <si>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</si>
  <si>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</si>
  <si>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</si>
  <si>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</si>
  <si>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</si>
  <si>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</si>
  <si>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</si>
  <si>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</si>
  <si>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</si>
  <si>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</si>
  <si>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</si>
  <si>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</si>
  <si>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</si>
  <si>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</si>
  <si>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</si>
  <si>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</si>
  <si>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</si>
  <si>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</si>
  <si>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</si>
  <si>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</si>
  <si>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</si>
  <si>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</si>
  <si>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</si>
  <si>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</si>
  <si>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</si>
  <si>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</si>
  <si>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</si>
  <si>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</si>
  <si>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</si>
  <si>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</si>
  <si>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</si>
  <si>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</si>
  <si>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</si>
  <si>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</si>
  <si>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</si>
  <si>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</si>
  <si>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</si>
  <si>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</si>
  <si>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</si>
  <si>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</si>
  <si>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</si>
  <si>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</si>
  <si>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</si>
  <si>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</si>
  <si>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</si>
  <si>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</si>
  <si>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</si>
  <si>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</si>
  <si>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</si>
  <si>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</si>
  <si>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</si>
  <si>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</si>
  <si>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</si>
  <si>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</si>
  <si>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</si>
  <si>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</si>
  <si>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</si>
  <si>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</si>
  <si>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</si>
  <si>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</si>
  <si>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</si>
  <si>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</si>
  <si>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</si>
  <si>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</si>
  <si>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</si>
  <si>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</si>
  <si>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</si>
  <si>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</si>
  <si>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</si>
  <si>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</si>
  <si>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</si>
  <si>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</si>
  <si>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</si>
  <si>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</si>
  <si>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</si>
  <si>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</si>
  <si>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</si>
  <si>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</si>
  <si>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</si>
  <si>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</si>
  <si>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</si>
  <si>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</si>
  <si>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</si>
  <si>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</si>
  <si>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</si>
  <si>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</si>
  <si>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</si>
  <si>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</si>
  <si>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</si>
  <si>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</si>
  <si>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</si>
  <si>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</si>
  <si>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</si>
  <si>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</si>
  <si>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</si>
  <si>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</si>
  <si>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</si>
  <si>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</si>
  <si>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</si>
  <si>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</si>
  <si>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</si>
  <si>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</si>
  <si>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</si>
  <si>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</si>
  <si>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</si>
  <si>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</si>
  <si>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</si>
  <si>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</si>
  <si>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</si>
  <si>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</si>
  <si>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</si>
  <si>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</si>
  <si>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</si>
  <si>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</si>
  <si>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</si>
  <si>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</si>
  <si>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</si>
  <si>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</si>
  <si>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</si>
  <si>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</si>
  <si>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</si>
  <si>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</si>
  <si>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</si>
  <si>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</si>
  <si>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</si>
  <si>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</si>
  <si>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</si>
  <si>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</si>
  <si>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</si>
  <si>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</si>
  <si>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</si>
  <si>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</si>
  <si>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</si>
  <si>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</si>
  <si>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</si>
  <si>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</si>
  <si>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</si>
  <si>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</si>
  <si>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</si>
  <si>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</si>
  <si>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</si>
  <si>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</si>
  <si>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</si>
  <si>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</si>
  <si>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</si>
  <si>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</si>
  <si>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</si>
  <si>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</si>
  <si>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</si>
  <si>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</si>
  <si>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</si>
  <si>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</si>
  <si>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</si>
  <si>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</si>
  <si>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</si>
  <si>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</si>
  <si>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</si>
  <si>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</si>
  <si>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</si>
  <si>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</si>
  <si>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</si>
  <si>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</si>
  <si>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</si>
  <si>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</si>
  <si>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</si>
  <si>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</si>
  <si>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</si>
  <si>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</si>
  <si>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</si>
  <si>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</si>
  <si>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</si>
  <si>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</si>
  <si>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</si>
  <si>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</si>
  <si>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</si>
  <si>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</si>
  <si>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</si>
  <si>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</si>
  <si>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</si>
  <si>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</si>
  <si>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</si>
  <si>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</si>
  <si>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</si>
  <si>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</si>
  <si>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</si>
  <si>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</si>
  <si>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</si>
  <si>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</si>
  <si>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</si>
  <si>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</si>
  <si>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</si>
  <si>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</si>
  <si>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</si>
  <si>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</si>
  <si>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</si>
  <si>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</si>
  <si>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</si>
  <si>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</si>
  <si>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</si>
  <si>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</si>
  <si>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</si>
  <si>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</si>
  <si>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</si>
  <si>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</si>
  <si>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</si>
  <si>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</si>
  <si>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</si>
  <si>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</si>
  <si>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</si>
  <si>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SERVIÇOS FINAIS</t>
  </si>
  <si>
    <t>Unidade</t>
  </si>
  <si>
    <t>Qtd.</t>
  </si>
  <si>
    <t>B.01.000.010101</t>
  </si>
  <si>
    <t>Ajudante geral</t>
  </si>
  <si>
    <t>B.01.000.010130</t>
  </si>
  <si>
    <t>Marceneiro</t>
  </si>
  <si>
    <t>D.02.000.021005</t>
  </si>
  <si>
    <t>Madeira serrada em cambará, cedrinho, cumaru, eucalipto-citriodora, eucalipto-saligna, garapa, tuari, (viga de 6 x 12cm)</t>
  </si>
  <si>
    <t>J.02.000.037539</t>
  </si>
  <si>
    <t>Verniz fungicida Stain, para madeiras; ref. Osmocolor Montana / Verniz Satin Suvinil ou equivalente</t>
  </si>
  <si>
    <t>B.01.000.020118</t>
  </si>
  <si>
    <t>B.01.000.020119</t>
  </si>
  <si>
    <t>B.01.000.010146</t>
  </si>
  <si>
    <t>Servente</t>
  </si>
  <si>
    <t>S.01.000.080342</t>
  </si>
  <si>
    <t>Trator de esteira lâmina reta/riper - 328HP, CATEPILLAR-D8R PS328 ou equivalente</t>
  </si>
  <si>
    <t>B.01.000.010139</t>
  </si>
  <si>
    <t>Pedreiro</t>
  </si>
  <si>
    <t>B.02.000.039032</t>
  </si>
  <si>
    <t>Argamassa colante industrializada flexível, para assentamento de placas cerâmicas em áreas internas e externas, tipo AC-II, conforme NBR 14081, ref. comercial Ligamax Gold Extra fabricante Eliane ou equivalente</t>
  </si>
  <si>
    <t>BOLETIM REFERENCIAL DE CUSTOS</t>
  </si>
  <si>
    <t>RELATÓRIO DE INSUMOS</t>
  </si>
  <si>
    <t xml:space="preserve"> Descrição do Insumo</t>
  </si>
  <si>
    <t>Custo (R$)</t>
  </si>
  <si>
    <t>A.02.000.070107</t>
  </si>
  <si>
    <t>Impressão colorida em papel sulfite A4</t>
  </si>
  <si>
    <t>A.02.000.070108</t>
  </si>
  <si>
    <t>Encadernação espiral até 100 folhas</t>
  </si>
  <si>
    <t>A.03.000.022111</t>
  </si>
  <si>
    <t>A.04.000.098083</t>
  </si>
  <si>
    <t>A.04.000.098084</t>
  </si>
  <si>
    <t>Locação de conjunto de bombeamento a vácuo para rebaixamento de lençol freático, com até 50 ponteiras e potência até 15HP mínimo 30 dias</t>
  </si>
  <si>
    <t>A.04.000.098085</t>
  </si>
  <si>
    <t>Ponteiras filtrantes até 5m de profundidades - instaladas</t>
  </si>
  <si>
    <t>A.05.000.020299</t>
  </si>
  <si>
    <t>A.05.000.020306</t>
  </si>
  <si>
    <t>A.05.000.020307</t>
  </si>
  <si>
    <t>A.05.000.020358</t>
  </si>
  <si>
    <t>Remoção de entulho de obra, terra, alvenaria, concreto, argamassa, madeira, papel, plástico, metal, capacidade de 4m³</t>
  </si>
  <si>
    <t>A.05.000.020359</t>
  </si>
  <si>
    <t>Remoção de entulho de obra, material volumoso (mistura de alvenaria, terra, madeira, papel, plástico e metal), capacidade 4 m³</t>
  </si>
  <si>
    <t>A.05.000.020363</t>
  </si>
  <si>
    <t>Transporte de resíduo sólido em aterro, tipo telhas cimento amianto classe D</t>
  </si>
  <si>
    <t>A.05.000.020998</t>
  </si>
  <si>
    <t>Remoção de entulho de obra, material rejeitado (mistura de vegetação, isopor, manta asfáltica, lã de vidro), capacidade 4 m³</t>
  </si>
  <si>
    <t>A.05.000.020999</t>
  </si>
  <si>
    <t>Remoção de entulho de obra, gesso, dry wall, capacidade 4 m³</t>
  </si>
  <si>
    <t>A.05.000.021093</t>
  </si>
  <si>
    <t>A.05.000.027014</t>
  </si>
  <si>
    <t>Locação máquinas de solda MIG/MAC, modelo TRR 3410 marca Bambozzi ou equivalente, (100% ciclo), para arame sólido/tubular 0,8 até 1,6mm, trifásicos, 220/380/440 V</t>
  </si>
  <si>
    <t>UNDIA</t>
  </si>
  <si>
    <t>A.05.000.047592</t>
  </si>
  <si>
    <t>Gerador a diesel carenado 150/136 kVA, variação de + ou - 5%, 380/220 V ou 220/127 V, 85dB a 1,5m, completo; ref. GMG 150 da Heimer ou equivalente</t>
  </si>
  <si>
    <t>A.05.000.066595</t>
  </si>
  <si>
    <t>Locação de bomba submersível monofásica, diâmetro de 2´ ou 3´, potência de 0,5CV até 3CV</t>
  </si>
  <si>
    <t>A.05.000.080110</t>
  </si>
  <si>
    <t>Balancim elétrico tipo plataforma de 3 m de comprimento, para transporte vertical, com cabo passante de 60m, com gancho, clips, sapatilhas, ponta de cabo, etc.</t>
  </si>
  <si>
    <t>A.05.000.080359</t>
  </si>
  <si>
    <t>GPS com receptor L1-L2 / RTK com base</t>
  </si>
  <si>
    <t>A.05.000.080373</t>
  </si>
  <si>
    <t>Plataforma articulada elétrica, autopropelida, com altura aproximada de 12,50m e capacidade para 227kg, ref. Z34/22 DC da Genie ou equivalente</t>
  </si>
  <si>
    <t>A.05.000.080374</t>
  </si>
  <si>
    <t>Plataforma articulada à diesel, autopropelida, com altura aproximada de 20m e capacidade para 227kg, ref. 600 AJ da JLG, Z60/34 RT da Genie ou equivalente</t>
  </si>
  <si>
    <t>A.06.000.027013</t>
  </si>
  <si>
    <t>Gás para soldagem tipo MIG, ref. Coogar 215 ou equivalente</t>
  </si>
  <si>
    <t>A.06.000.044680</t>
  </si>
  <si>
    <t>Óleo mineral para disjuntor e transformador</t>
  </si>
  <si>
    <t>A.06.000.068502</t>
  </si>
  <si>
    <t>Cilindro de aço para gás GLP de 45kg com carga</t>
  </si>
  <si>
    <t>A.06.000.068550</t>
  </si>
  <si>
    <t>A.07.000.020350</t>
  </si>
  <si>
    <t>A.07.000.020459</t>
  </si>
  <si>
    <t>Taxa de mobilização e desmobilização de equipamentos para execução de levantamento topográfico 100km</t>
  </si>
  <si>
    <t>A.07.000.020476</t>
  </si>
  <si>
    <t>A.07.000.020483</t>
  </si>
  <si>
    <t>Sondagem a percussão, inclusive as peças gráficas e relatórios pertinentes mínimo de 30m</t>
  </si>
  <si>
    <t>A.07.000.020484</t>
  </si>
  <si>
    <t>Sondagem rotativa em solo, inclusive as peças gráficas e relatórios pertinentes mínimo 30m</t>
  </si>
  <si>
    <t>A.07.000.020485</t>
  </si>
  <si>
    <t>Sondagem rotativa em rocha, inclusive as peças gráficas e relatórios pertinentes</t>
  </si>
  <si>
    <t>A.07.000.020486</t>
  </si>
  <si>
    <t>Sondagem a trado, inclusive as peças gráficas e relatórios pertinentes (não considerar os ensaios de solo) mínimo 30m</t>
  </si>
  <si>
    <t>A.07.000.020487</t>
  </si>
  <si>
    <t>Sondagem percussão com a utilização de torquímetro, inclusive peças gráficas e relatórios pertinentes mínimo 30m</t>
  </si>
  <si>
    <t>A.08.000.020000</t>
  </si>
  <si>
    <t>A.08.000.020001</t>
  </si>
  <si>
    <t>A.08.000.020002</t>
  </si>
  <si>
    <t>Cravação de estaca pré-moldada protendida para 20t</t>
  </si>
  <si>
    <t>A.08.000.020003</t>
  </si>
  <si>
    <t>A.08.000.020004</t>
  </si>
  <si>
    <t>Cravação de estaca pré-moldada protendida para 30t</t>
  </si>
  <si>
    <t>A.08.000.020005</t>
  </si>
  <si>
    <t>A.08.000.020006</t>
  </si>
  <si>
    <t>Cravação de estaca pré-moldada protendida para 40t</t>
  </si>
  <si>
    <t>A.08.000.020007</t>
  </si>
  <si>
    <t>A.08.000.020008</t>
  </si>
  <si>
    <t>Cravação de estaca pré-moldada protendida para 50t</t>
  </si>
  <si>
    <t>A.08.000.020009</t>
  </si>
  <si>
    <t>A.08.000.020010</t>
  </si>
  <si>
    <t>Cravação de estaca pré-moldada protendida para 60t</t>
  </si>
  <si>
    <t>A.08.000.020109</t>
  </si>
  <si>
    <t>A.08.000.020110</t>
  </si>
  <si>
    <t>A.08.000.020111</t>
  </si>
  <si>
    <t>A.08.000.020112</t>
  </si>
  <si>
    <t>A.08.000.020117</t>
  </si>
  <si>
    <t>A.08.000.020118</t>
  </si>
  <si>
    <t>A.08.000.020119</t>
  </si>
  <si>
    <t>A.08.000.020129</t>
  </si>
  <si>
    <t>Perfil de ferro soldado ´I´ de 12´</t>
  </si>
  <si>
    <t>A.08.000.020130</t>
  </si>
  <si>
    <t>Abertura de fuste mecanizado diâmetro 50 cm</t>
  </si>
  <si>
    <t>A.08.000.020131</t>
  </si>
  <si>
    <t>Abertura de fuste mecanizado diâmetro 60 cm</t>
  </si>
  <si>
    <t>A.08.000.020132</t>
  </si>
  <si>
    <t>Abertura de fuste mecanizado diâmetro 80 cm</t>
  </si>
  <si>
    <t>A.08.000.020137</t>
  </si>
  <si>
    <t>A.08.000.020138</t>
  </si>
  <si>
    <t>A.08.000.020139</t>
  </si>
  <si>
    <t>A.08.000.020143</t>
  </si>
  <si>
    <t>A.08.000.020144</t>
  </si>
  <si>
    <t>A.08.000.020145</t>
  </si>
  <si>
    <t>A.08.000.020146</t>
  </si>
  <si>
    <t>A.08.000.020147</t>
  </si>
  <si>
    <t>A.08.000.020150</t>
  </si>
  <si>
    <t>A.08.000.020154</t>
  </si>
  <si>
    <t>A.08.000.020161</t>
  </si>
  <si>
    <t>A.08.000.020162</t>
  </si>
  <si>
    <t>A.08.000.020216</t>
  </si>
  <si>
    <t>A.08.000.020220</t>
  </si>
  <si>
    <t>A.08.000.020251</t>
  </si>
  <si>
    <t>A.08.000.020260</t>
  </si>
  <si>
    <t>Estaca tipo Raiz, diâmetro 10cm para 10t, em solo</t>
  </si>
  <si>
    <t>A.08.000.020261</t>
  </si>
  <si>
    <t>Estaca tipo Raiz, diâmetro 31cm para 100t, em solo</t>
  </si>
  <si>
    <t>A.08.000.020262</t>
  </si>
  <si>
    <t>Estaca tipo Raiz, diâmetro 40cm para 130t, em solo</t>
  </si>
  <si>
    <t>A.08.000.020263</t>
  </si>
  <si>
    <t>Estaca tipo Raiz, diâmetro 12cm para 15t, em solo</t>
  </si>
  <si>
    <t>A.08.000.020265</t>
  </si>
  <si>
    <t>Estaca tipo Raiz, diâmetro 15cm para 25t, em solo</t>
  </si>
  <si>
    <t>A.08.000.020266</t>
  </si>
  <si>
    <t>Estaca tipo Raiz, diâmetro 16cm para 35t, em solo</t>
  </si>
  <si>
    <t>A.08.000.020267</t>
  </si>
  <si>
    <t>Estaca tipo Raiz, diâmetro 20cm para 50t, em solo</t>
  </si>
  <si>
    <t>A.08.000.020268</t>
  </si>
  <si>
    <t>Estaca tipo Raiz, diâmetro 25cm para 80t, em solo</t>
  </si>
  <si>
    <t>A.08.000.020271</t>
  </si>
  <si>
    <t>Estaca tipo Raiz, diâmetro de 45cm, sem armação, em solo</t>
  </si>
  <si>
    <t>A.08.000.020272</t>
  </si>
  <si>
    <t>Estaca tipo Raiz, diâmetro de 31cm, sem armação, em rocha</t>
  </si>
  <si>
    <t>A.08.000.020273</t>
  </si>
  <si>
    <t>Estaca tipo Raiz, diâmetro de 41cm, sem armação, em rocha</t>
  </si>
  <si>
    <t>A.08.000.020274</t>
  </si>
  <si>
    <t>Estaca tipo Raiz, diâmetro de 45cm, sem armação, em rocha</t>
  </si>
  <si>
    <t>A.08.000.020276</t>
  </si>
  <si>
    <t>Injeção de argamassa de cimento e areia em estaca raiz - sem fornecimento de materiais</t>
  </si>
  <si>
    <t>A.08.000.022106</t>
  </si>
  <si>
    <t>A.08.000.022107</t>
  </si>
  <si>
    <t>A.08.000.022108</t>
  </si>
  <si>
    <t>A.09.000.020393</t>
  </si>
  <si>
    <t>Tubo de aço preto liso calandrado, para revestimento interno de poço profundo, diâmetro de 16" (406,40 mm), espessura de 3/16" (4,75 mm) com solda - fornecimento e aplicação</t>
  </si>
  <si>
    <t>A.09.000.020394</t>
  </si>
  <si>
    <t>Filtro espiralado em aço galvanizado simples (Standard) para poço profundo, diâmetro 6" (152,40 mm)</t>
  </si>
  <si>
    <t>A.09.000.020405</t>
  </si>
  <si>
    <t>A.09.000.020406</t>
  </si>
  <si>
    <t>A.09.000.020408</t>
  </si>
  <si>
    <t>Ensaio de vazão (bombeamento) para poço profundo, com bomba submersa, conforme Norma ABNT NBR 12244</t>
  </si>
  <si>
    <t>A.09.000.020411</t>
  </si>
  <si>
    <t>Filtro em aço galvanizado tipo NOLD para poço profundo, diâmetro 6" (150 mm) - fornecimento e aplicação</t>
  </si>
  <si>
    <t>A.09.000.020413</t>
  </si>
  <si>
    <t>Limpeza e desenvolvimento de poço profundo com ar ou bomba submersível</t>
  </si>
  <si>
    <t>A.09.000.020414</t>
  </si>
  <si>
    <t>Perfuração rotativa para poço profundo em aluvião, arenito ou solos sedimentados em geral, diâmetro de 14" (350 mm)</t>
  </si>
  <si>
    <t>A.09.000.020415</t>
  </si>
  <si>
    <t>Perfuração rotativa para poço profundo em aluvião, arenito ou solos sedimentados em geral, diâmetro de 16" (400 mm)</t>
  </si>
  <si>
    <t>A.09.000.020416</t>
  </si>
  <si>
    <t>Perfuração rotativa para poço profundo em aluvião, arenito ou solos sedimentados em geral, diâmetro de 18" (450 mm)</t>
  </si>
  <si>
    <t>A.09.000.020417</t>
  </si>
  <si>
    <t>Perfuração rotativa para poço profundo em aluvião, arenito ou solos sedimentados em geral, diâmetro de 10" (250 mm)</t>
  </si>
  <si>
    <t>A.09.000.020418</t>
  </si>
  <si>
    <t>Perfuração rotativa para poço profundo em aluvião, arenito ou solos sedimentados em geral, diâmetro de 12" (300 mm)</t>
  </si>
  <si>
    <t>A.09.000.020419</t>
  </si>
  <si>
    <t>Perfuração para poço profundo em rocha alterada (basalto alterado) em geral, diâmetro de 8" (200 mm)</t>
  </si>
  <si>
    <t>A.09.000.020420</t>
  </si>
  <si>
    <t>Perfuração para poço profundo em rocha alterada (basalto alterado) em geral, diâmetro de 10" (250 mm)</t>
  </si>
  <si>
    <t>A.09.000.020421</t>
  </si>
  <si>
    <t>Perfuração para poço profundo em rocha alterada (basalto alterado) em geral, diâmetro de 12" (300 mm)</t>
  </si>
  <si>
    <t>A.09.000.020422</t>
  </si>
  <si>
    <t>A.09.000.020423</t>
  </si>
  <si>
    <t>A.09.000.020424</t>
  </si>
  <si>
    <t>A.09.000.020428</t>
  </si>
  <si>
    <t>A.09.000.020429</t>
  </si>
  <si>
    <t>A.09.000.020430</t>
  </si>
  <si>
    <t>Tubo em chapa de aço 3/16", diâmetro de 12", para revestimento interno de poço profundo - fornecimento e aplicação (tubo sanitário)</t>
  </si>
  <si>
    <t>A.09.000.020431</t>
  </si>
  <si>
    <t>Tubo em chapa de aço 3/16", diâmetro de 14", para revestimento interno de poço profundo - fornecimento e aplicação (tubo sanitário)</t>
  </si>
  <si>
    <t>A.09.000.020432</t>
  </si>
  <si>
    <t>Tubo em chapa de aço 3/16", diâmetro de 16", para revestimento interno de poço profundo - fornecimento e aplicação</t>
  </si>
  <si>
    <t>A.09.000.020433</t>
  </si>
  <si>
    <t>Tubo preto DIN 2440 para revestimento interno de poço profundo, diâmetro de 6" (150 mm) - fornecimento e aplicação</t>
  </si>
  <si>
    <t>A.09.000.020434</t>
  </si>
  <si>
    <t>Tubo preto DIN 2440 para revestimento interno de poço profundo, diâmetro de 8" (200 mm) - fornecimento e aplicação</t>
  </si>
  <si>
    <t>A.09.000.020442</t>
  </si>
  <si>
    <t>Perfuração rotativa para poço profundo em aluvião, arenito ou solos sedimentados em geral, diâmetro de 26" (650 mm)</t>
  </si>
  <si>
    <t>A.09.000.020443</t>
  </si>
  <si>
    <t>A.09.000.020444</t>
  </si>
  <si>
    <t>Perfuração rotativa para poço profundo em aluvião, arenito ou solos sedimentados em geral, diâmetro de 20" (500 mm)</t>
  </si>
  <si>
    <t>A.09.000.020445</t>
  </si>
  <si>
    <t>A.09.000.020447</t>
  </si>
  <si>
    <t>Filtro PVC geomecânico nervurado tipo Standard para poço profundo, diâmetro 6" (150 mm) - fornecimento e aplicação</t>
  </si>
  <si>
    <t>A.09.000.020448</t>
  </si>
  <si>
    <t>Pré-filtro tipo Jacareí (pedrisco arestado tipo 1,5/3,0 mm) - fornecimento e aplicação</t>
  </si>
  <si>
    <t>A.09.000.020449</t>
  </si>
  <si>
    <t>Tubo em PVC geomecânico nervurado tipo Standard, diâmetro 6" (150 mm) - fornecimento e aplicação</t>
  </si>
  <si>
    <t>A.09.000.020452</t>
  </si>
  <si>
    <t>Filtro PVC geomecânico nervurado tipo reforçado para poço profundo, diâmetro 8" (200 mm) - fornecimento e aplicação</t>
  </si>
  <si>
    <t>A.09.000.020453</t>
  </si>
  <si>
    <t>Tubo em PVC geomecânico nervurado tipo reforçado, diâmetro 8" (200 mm) - fornecimento e aplicação</t>
  </si>
  <si>
    <t>A.09.000.020454</t>
  </si>
  <si>
    <t>A.09.000.020473</t>
  </si>
  <si>
    <t>A.09.000.020478</t>
  </si>
  <si>
    <t>A.09.000.020496</t>
  </si>
  <si>
    <t>Perfuração rotativa para poço profundo em aluvião, arenito ou solos sedimentados em geral, diâmetro de 22" (550 mm)</t>
  </si>
  <si>
    <t>A.09.000.020497</t>
  </si>
  <si>
    <t>A.09.000.020500</t>
  </si>
  <si>
    <t>Tubo em chapa de aço 3/16", para revestimento da boca de poço profundo, diâmetro 20" (508 mm) - fornecimento e aplicação</t>
  </si>
  <si>
    <t>A.09.000.020506</t>
  </si>
  <si>
    <t>Licença de perfuração para poço profundo conforme Portaria DAEE nº 1.630 de 30/05/2017  e suas complementares 1.631 a 1.635 e Instrução Técnica DPO nº 10 de 30/05/2017 do DAEE</t>
  </si>
  <si>
    <t>A.09.000.020507</t>
  </si>
  <si>
    <t>Outorga de direito de uso para poço profundo conforme Portaria DAEE nº 1.630 de 30/05/2017 e suas complementares 1.631 a 1.635 e Instrução Técnica DPO nº 10 de 30/05/2017 do DAEE</t>
  </si>
  <si>
    <t>A.09.000.020897</t>
  </si>
  <si>
    <t>Perfuração rotativa para poço profundo em camadas de solos sedimentares, diâmetro de 8.1/2" (215,90 mm)</t>
  </si>
  <si>
    <t>A.09.000.020898</t>
  </si>
  <si>
    <t>Tubo liso em aço galvanizado conforme norma ABNT NBR 5590, espessura de 1/4" (6,35 mm), diâmetro de 6" (152,40 mm), união solda - fornecimento e aplicação</t>
  </si>
  <si>
    <t>A.09.000.020899</t>
  </si>
  <si>
    <t>Filtro espiralado em aço galvanizado tipo reforçado para poço profundo, diâmetro de 6" (152,40 mm) - fornecimento e aplicação</t>
  </si>
  <si>
    <t>A.09.000.020900</t>
  </si>
  <si>
    <t>A.09.000.020901</t>
  </si>
  <si>
    <t>Perfuração roto-pneumática para poço profundo em rocha metassedimentar em geral, diâmetro de 12.1/4" (311,15 mm)</t>
  </si>
  <si>
    <t>A.09.000.020902</t>
  </si>
  <si>
    <t>Tubo de aço preto, com costura (soldado), para revestimento interno de poço profundo, diâmetro de 6" (152,40 mm), espessura de 1/4" (6,35 mm) - fornecimento e aplicação</t>
  </si>
  <si>
    <t>A.09.000.020925</t>
  </si>
  <si>
    <t>Filtro espiralado em aço inoxidável tipo reforçado para poço profundo, diâmetro de 6" (152,40 mm) - fornecimento e aplicação</t>
  </si>
  <si>
    <t>A.09.000.020926</t>
  </si>
  <si>
    <t>Centralizador de coluna para poço profundo, diâmetro de 4´ ou 6´ - fornecimento e aplicação</t>
  </si>
  <si>
    <t>A.09.000.020927</t>
  </si>
  <si>
    <t>Ensaio de vazão escalonado para poço profundo, conforme Norma ABNT NBR 12244</t>
  </si>
  <si>
    <t>A.09.000.020928</t>
  </si>
  <si>
    <t>Ensaio de recuperação de nível para poço profundo, conforme Norma ABNT NBR 12244</t>
  </si>
  <si>
    <t>A.09.000.020929</t>
  </si>
  <si>
    <t>Lacre do poço profundo (tampa), conforme Instrução Técnica DPO nº 10 de 30/05/2017 do DAEE - fornecimento e aplicação</t>
  </si>
  <si>
    <t>A.09.000.020930</t>
  </si>
  <si>
    <t>Parecer técnico junto a CETESB conforme critérios específicos determinados na Instrução Técnica DPO nº 10 de 30/05/2017 do DAEE</t>
  </si>
  <si>
    <t>A.09.000.090378</t>
  </si>
  <si>
    <t>Pré-filtro tipo Pérola (seixos selecionados tipo 1,0/2,0 mm) - fornecimento e aplicação</t>
  </si>
  <si>
    <t>A.09.000.090380</t>
  </si>
  <si>
    <t>Perfilagem elétrica de poço profundo com perfil raio gama</t>
  </si>
  <si>
    <t>A.09.000.090429</t>
  </si>
  <si>
    <t>Perfilagem ótica (filmagem / endoscopia) de poço profundo</t>
  </si>
  <si>
    <t>A.10.000.012114</t>
  </si>
  <si>
    <t>Realimentador automático de 1', ref. fabricação Acqua Save ou equivalente</t>
  </si>
  <si>
    <t>A.10.000.012115</t>
  </si>
  <si>
    <t>Sifão ladrão em polietileno para extravasão, diâmetro de 100mm, ref. fabricação Acqua Save ou equivalente</t>
  </si>
  <si>
    <t>A.10.000.066607</t>
  </si>
  <si>
    <t>Peneira estática em poliéster reforçado de fibra de vidro (PRFV) com tela de aço inoxidável AISI 304, malha de 1,5 mm, vazão de 50 l/s; ref. PE-03 da SanecomFibra ou equivalente</t>
  </si>
  <si>
    <t>A.10.000.092000</t>
  </si>
  <si>
    <t>Análises químicas laboratoriais em amostra de efluente, conforme CONAMA 357 de 2005 - Artigos 10 e 15 (Água Doce - Classe II), exigências CETESB e para tratamento de fósforo e nitrogênio</t>
  </si>
  <si>
    <t>A.10.000.092001</t>
  </si>
  <si>
    <t>Análises químicas laboratoriais em amostra de efluente, conforme CONAMA 357 de 2005 (Água Doce - Classe II)</t>
  </si>
  <si>
    <t>A.10.000.092210</t>
  </si>
  <si>
    <t>Medidor vazão "Parshall" em fibra de vidro, garganta W= 3´ com régua medidora, conforme Norma ASTM D-1941, ref. SanecomFibra, Caldefiber, Werjen ou equivalente</t>
  </si>
  <si>
    <t>A.11.000.020364</t>
  </si>
  <si>
    <t>Locação de escoramento tubular metálico (pontual ou em quadros)</t>
  </si>
  <si>
    <t>KGMES</t>
  </si>
  <si>
    <t>A.11.000.020376</t>
  </si>
  <si>
    <t>Locação de quadros metálicos para plataforma de proteção perimetral, com lateral inclinada de 45°, largura 2,05+0,80m (desenvolvida)</t>
  </si>
  <si>
    <t>A.12.000.021081</t>
  </si>
  <si>
    <t>Container guarita, módulo metálico aço galvanizado 2,00x2,30m ou 2,30x2,30m, vão livre, forro térmico, piso concreto, cimentado, madeira ou material equivalente</t>
  </si>
  <si>
    <t>A.12.000.021097</t>
  </si>
  <si>
    <t>Container alojamento, módulo metálico em aço galvanizado de 6,0x2,3x1,5m, vão livre, piso de concreto, cimentado, madeira ou material equivalente</t>
  </si>
  <si>
    <t>A.12.000.021098</t>
  </si>
  <si>
    <t>Container sanitário, módulo aço galvanizado, 2 vasos sanitários, 2 lavatórios/calha e 2 mictórios/calha, 4 pontos para chuveiro, piso impermeável e antiderrapante</t>
  </si>
  <si>
    <t>A.12.000.021099</t>
  </si>
  <si>
    <t>Container depósito, módulo metálico em aço galvanizado de 6,0x2,3x2,5m, vão livre, piso de concreto, cimentado, madeira ou material equivalente</t>
  </si>
  <si>
    <t>A.12.000.021100</t>
  </si>
  <si>
    <t>Container escritório com WC, em aço galvanizado, piso compensado naval (escritório), 1 vaso sanitário, 1 lavatório, 1 ponto para chuveiro, piso impermeável e antiderrapante (WC)</t>
  </si>
  <si>
    <t>A.13.000.020661</t>
  </si>
  <si>
    <t>A.14.000.038042</t>
  </si>
  <si>
    <t>Saco em polipropileno para resíduos perigosos Classe D, tipo big bag capacidade 1.000kg</t>
  </si>
  <si>
    <t>A.14.000.038043</t>
  </si>
  <si>
    <t>Saco de ráfia - capacidade 50 kg - dimensões (60 x 90)cm</t>
  </si>
  <si>
    <t>A.14.000.081900</t>
  </si>
  <si>
    <t>Banheiro químico, modelo Standard, com limpeza 1 vez por semana e descarte conforme exigências da CETESB</t>
  </si>
  <si>
    <t>B.01.000.010106</t>
  </si>
  <si>
    <t>Azulejista</t>
  </si>
  <si>
    <t>B.01.000.010109</t>
  </si>
  <si>
    <t>Esgoteiro/cavoqueiro</t>
  </si>
  <si>
    <t>B.01.000.010111</t>
  </si>
  <si>
    <t>Carpinteiro</t>
  </si>
  <si>
    <t>B.01.000.010112</t>
  </si>
  <si>
    <t>Ajudante de carpinteiro</t>
  </si>
  <si>
    <t>B.01.000.010115</t>
  </si>
  <si>
    <t>Eletricista</t>
  </si>
  <si>
    <t>B.01.000.010116</t>
  </si>
  <si>
    <t>Ajudante eletricista</t>
  </si>
  <si>
    <t>B.01.000.010117</t>
  </si>
  <si>
    <t>Eletrotécnico montador</t>
  </si>
  <si>
    <t>B.01.000.010118</t>
  </si>
  <si>
    <t>Encanador</t>
  </si>
  <si>
    <t>B.01.000.010119</t>
  </si>
  <si>
    <t>Ajudante de encanador</t>
  </si>
  <si>
    <t>B.01.000.010121</t>
  </si>
  <si>
    <t>Ferreiro/armador</t>
  </si>
  <si>
    <t>B.01.000.010122</t>
  </si>
  <si>
    <t>Ajudante de ferreiro</t>
  </si>
  <si>
    <t>B.01.000.010123</t>
  </si>
  <si>
    <t>Gesseiro</t>
  </si>
  <si>
    <t>B.01.000.010124</t>
  </si>
  <si>
    <t>Graniteiro</t>
  </si>
  <si>
    <t>B.01.000.010126</t>
  </si>
  <si>
    <t>Jardineiro</t>
  </si>
  <si>
    <t>B.01.000.010140</t>
  </si>
  <si>
    <t>Pintor</t>
  </si>
  <si>
    <t>B.01.000.010141</t>
  </si>
  <si>
    <t>Ajudante de pintor</t>
  </si>
  <si>
    <t>B.01.000.010142</t>
  </si>
  <si>
    <t>Poceiro</t>
  </si>
  <si>
    <t>B.01.000.010143</t>
  </si>
  <si>
    <t>Operador</t>
  </si>
  <si>
    <t>B.01.000.010144</t>
  </si>
  <si>
    <t>Serralheiro</t>
  </si>
  <si>
    <t>B.01.000.010145</t>
  </si>
  <si>
    <t>Ajudante serralheiro</t>
  </si>
  <si>
    <t>B.01.000.010148</t>
  </si>
  <si>
    <t>Soldador</t>
  </si>
  <si>
    <t>B.01.000.010160</t>
  </si>
  <si>
    <t>Ajudante de topógrafo</t>
  </si>
  <si>
    <t>B.01.000.010185</t>
  </si>
  <si>
    <t>Topografo</t>
  </si>
  <si>
    <t>B.01.000.010186</t>
  </si>
  <si>
    <t>Vidraceiro</t>
  </si>
  <si>
    <t>B.01.000.010187</t>
  </si>
  <si>
    <t>Desenhista</t>
  </si>
  <si>
    <t>B.01.000.010195</t>
  </si>
  <si>
    <t>Ajudante de esgoteiro</t>
  </si>
  <si>
    <t>B.01.000.010197</t>
  </si>
  <si>
    <t>Oficial de eletrificação</t>
  </si>
  <si>
    <t>B.01.000.010198</t>
  </si>
  <si>
    <t>Técnico equipamentos informática</t>
  </si>
  <si>
    <t>B.01.000.010506</t>
  </si>
  <si>
    <t>Montador</t>
  </si>
  <si>
    <t>B.01.000.010507</t>
  </si>
  <si>
    <t>Montador eletromecânico</t>
  </si>
  <si>
    <t>B.01.000.020112</t>
  </si>
  <si>
    <t>Coordenador de projetos</t>
  </si>
  <si>
    <t>B.01.000.020113</t>
  </si>
  <si>
    <t>Arquiteto junior</t>
  </si>
  <si>
    <t>B.01.000.020114</t>
  </si>
  <si>
    <t>Arquiteto senior</t>
  </si>
  <si>
    <t>B.01.000.020115</t>
  </si>
  <si>
    <t>Engenheiro junior de civil</t>
  </si>
  <si>
    <t>B.01.000.020116</t>
  </si>
  <si>
    <t>Engenheiro junior de elétrica</t>
  </si>
  <si>
    <t>B.01.000.020117</t>
  </si>
  <si>
    <t>Engenheiro junior de mecânica</t>
  </si>
  <si>
    <t>Engenheiro senior de civil</t>
  </si>
  <si>
    <t>Engenheiro senior de elétrica</t>
  </si>
  <si>
    <t>B.01.000.020120</t>
  </si>
  <si>
    <t>Engenheiro senior de mecânica</t>
  </si>
  <si>
    <t>B.01.000.020121</t>
  </si>
  <si>
    <t>Projetista pleno - nível técnico</t>
  </si>
  <si>
    <t>B.01.000.020122</t>
  </si>
  <si>
    <t>Desenhista pleno/cadista</t>
  </si>
  <si>
    <t>B.02.000.020508</t>
  </si>
  <si>
    <t>Cimento CPII-E-32 (sacos de 50 kg)</t>
  </si>
  <si>
    <t>B.02.000.020509</t>
  </si>
  <si>
    <t>Cimento branco comum (sacos de 20 kg)</t>
  </si>
  <si>
    <t>B.02.000.020529</t>
  </si>
  <si>
    <t>Massa (só material) cor marfim, Classic Spray HD da Argamont ou equivalente</t>
  </si>
  <si>
    <t>B.02.000.026680</t>
  </si>
  <si>
    <t>Adesivo estrutural à base de resina epoxi de alta viscosidade; ref. Tecbond TIX da Quartzolit ou equivalente</t>
  </si>
  <si>
    <t>B.02.000.028016</t>
  </si>
  <si>
    <t>Adesivo de alto desempenho (embalagem em balde de 18 kg); ref. Bianco Vedacit da Otto Baumgart, Biancola PVA da Ciplak ou equivalente</t>
  </si>
  <si>
    <t>B.02.000.034597</t>
  </si>
  <si>
    <t>Argamassa com resistência química, térmica e vibração, para áreas com altas temperaturas até 300°C, ref. Argamassa Kitchen ou equivalente</t>
  </si>
  <si>
    <t>B.02.000.037043</t>
  </si>
  <si>
    <t>Massa para vidro comum branca e/ou cinza</t>
  </si>
  <si>
    <t>B.02.000.037501</t>
  </si>
  <si>
    <t>Massa plástica para mármore e granito</t>
  </si>
  <si>
    <t>B.02.000.038504</t>
  </si>
  <si>
    <t>Argamassa polimérica do tipo Anchortec Anchormassa S2 da Fosroc, Denvertec 700 da Denver, ou equivalente</t>
  </si>
  <si>
    <t>B.02.000.039024</t>
  </si>
  <si>
    <t>Argamassa polimérica impermeabilizante, referência Sikatop 100, Tec Plus Top da Quartzolit Weber ou equivalente</t>
  </si>
  <si>
    <t>B.02.000.039026</t>
  </si>
  <si>
    <t>Impermeabilização em membrana à base de resina termoplástica e cimentos aditivados com reforço em tela poliéster; ref. Viaplus 5000 da Viapol ou equivalente</t>
  </si>
  <si>
    <t>B.02.000.039027</t>
  </si>
  <si>
    <t>Rejunte flexível cores diversas, para áreas interna e externa, pisos e paredes, juntas de 2 a 10 mm</t>
  </si>
  <si>
    <t>B.02.000.039028</t>
  </si>
  <si>
    <t>Rejunte antiácido bicomponente, à base de resina furânica, para rejuntamento de placas cerâmicas anticorrosivas, ref. comercial Resilit FN da Resinar, rejunte furânico da Gail ou equivalente</t>
  </si>
  <si>
    <t>B.02.000.039031</t>
  </si>
  <si>
    <t>Argamassa colante industrializada para assentamento, uso interno, tipo AC-I, conforme NBR 14081</t>
  </si>
  <si>
    <t>B.02.000.039033</t>
  </si>
  <si>
    <t>Argamassa industrializada colorida, para assentamento e rejuntamento de pastilhas cerâmicas, porcelana/vidro, bloco de vidro, interno e externo, e= 3 a 6 mm</t>
  </si>
  <si>
    <t>B.02.000.039041</t>
  </si>
  <si>
    <t>Rejunte sintético anticorrosivo tricomponente, à base de resina epóxi, para rejuntamento de placas cerâmicas antiácidas de uso industrial, ref. comercial Resilit E da Resinar, Rejunte Epóxi Anticorrosivo da Gail ou equivalente</t>
  </si>
  <si>
    <t>B.02.000.039042</t>
  </si>
  <si>
    <t>Argamassa química bicomponente, alta resistência química, térmicas e vibrações, Argamassa AC-III-E da Gail</t>
  </si>
  <si>
    <t>B.02.000.039043</t>
  </si>
  <si>
    <t>Rejunte anticorrosivo bicomponente, composto de cimentos especiais à base de bauxita, agregados e aditivos químicos não tóxico, resistente a altas temperaturas até 300°C, ref. Rejunte Aluminoso da Gail, Resilit Aluminoso da Resinar ou equivalente</t>
  </si>
  <si>
    <t>B.02.000.039044</t>
  </si>
  <si>
    <t>Argamassa colante industrializada; referência Gail Argamassa Industrial ou equivalente</t>
  </si>
  <si>
    <t>B.02.000.039055</t>
  </si>
  <si>
    <t>Massa para revestimento, ref. Multimassa pronta uso geral da Quartizolit ou equivalente - saco de 20 kg</t>
  </si>
  <si>
    <t>B.02.000.039056</t>
  </si>
  <si>
    <t>Argamassa colante industrializada, resistência química e térmicas, tipo AC-III. Ref. Argamassa Ligamax Gold Performance Branca da Eliane ou equivalente</t>
  </si>
  <si>
    <t>B.02.000.042229</t>
  </si>
  <si>
    <t>Adesivo estrutural bicomponente, à base de epóxi, ref. Cola Compound- Otto Baumgart ou equivalente</t>
  </si>
  <si>
    <t>B.02.000.092014</t>
  </si>
  <si>
    <t>B.02.000.093344</t>
  </si>
  <si>
    <t>Rejunte flexível para porcelanato, aplicada em áreas internas e externas com junta até 3mm, ref. Rejunte Ligamax Gold Total da Eliane ou equivalente</t>
  </si>
  <si>
    <t>B.03.000.020505</t>
  </si>
  <si>
    <t>Cal hidratada (saco de 20 kg)</t>
  </si>
  <si>
    <t>B.03.000.020580</t>
  </si>
  <si>
    <t>Gesso em pó ensacado para revestimento saco de 20 kg</t>
  </si>
  <si>
    <t>B.03.000.038003</t>
  </si>
  <si>
    <t>Cal para pintura (saco de 8 kg)</t>
  </si>
  <si>
    <t>B.04.000.020503</t>
  </si>
  <si>
    <t>Areia média lavada (a granel caçamba fechada)</t>
  </si>
  <si>
    <t>B.04.000.020504</t>
  </si>
  <si>
    <t>Areia grossa</t>
  </si>
  <si>
    <t>B.05.000.020513</t>
  </si>
  <si>
    <t>Pedra britada usinada n° 1 posto obra</t>
  </si>
  <si>
    <t>B.05.000.020514</t>
  </si>
  <si>
    <t>Pedra britada usinada n° 2 posto obra</t>
  </si>
  <si>
    <t>B.05.000.020515</t>
  </si>
  <si>
    <t>Pedra britada usinada n° 4 posto obra</t>
  </si>
  <si>
    <t>B.05.000.020516</t>
  </si>
  <si>
    <t>Brita graduada usinada posto obra</t>
  </si>
  <si>
    <t>B.05.000.020518</t>
  </si>
  <si>
    <t>Pedra britada nº médios 1.2.3 e 4 (a granel)</t>
  </si>
  <si>
    <t>B.05.000.020519</t>
  </si>
  <si>
    <t>Pedra britada usinada n° 3 posto obra</t>
  </si>
  <si>
    <t>B.05.000.020521</t>
  </si>
  <si>
    <t>Pedra de mão (rachão)</t>
  </si>
  <si>
    <t>B.05.000.020522</t>
  </si>
  <si>
    <t>Pedrisco</t>
  </si>
  <si>
    <t>B.05.000.020523</t>
  </si>
  <si>
    <t>Bica corrida posto obra</t>
  </si>
  <si>
    <t>B.05.000.020524</t>
  </si>
  <si>
    <t>Pó de pedra</t>
  </si>
  <si>
    <t>B.06.000.021510</t>
  </si>
  <si>
    <t>Aço CA-25 $MD bitolas</t>
  </si>
  <si>
    <t>B.06.000.021525</t>
  </si>
  <si>
    <t>Aço CA-50-A $MD bitolas</t>
  </si>
  <si>
    <t>B.06.000.021538</t>
  </si>
  <si>
    <t>Aço CA-60-B $MD bitolas</t>
  </si>
  <si>
    <t>B.06.000.021560</t>
  </si>
  <si>
    <t>Tela soldada, diversas bitolas</t>
  </si>
  <si>
    <t>B.06.000.042302</t>
  </si>
  <si>
    <t>Tela em aço soldada nervurada CA-60, Q-61, diâmetro do fio = 3,4mm, espaçamento da malha = 15x15cm - (0,97 kg/m²)</t>
  </si>
  <si>
    <t>B.07.000.024042</t>
  </si>
  <si>
    <t>Disco de corte 7´</t>
  </si>
  <si>
    <t>B.07.000.024090</t>
  </si>
  <si>
    <t>Fita adesiva textura antiderrapante fosforescente/fotoluminescente para pisos, degraus, rampas, corredores/saídas de emergência, etc, cor preta, p/áreas internas/externas, alto tráfego, largura 5 cm, ref. Safety Walk Neon da 3M ou equivalente</t>
  </si>
  <si>
    <t>B.07.000.024091</t>
  </si>
  <si>
    <t>Faixa em policarbonato para sinalização, fotoluminescente amarela, adesivado com dupla face, para degraus, antiderrapante, comprimento 20cm, largura mínima de 3cm, ref. Andaluz ou equivalente</t>
  </si>
  <si>
    <t>B.07.000.024502</t>
  </si>
  <si>
    <t>Argila expandida n° 1 (tipo 2215 - dimensões 22 a 15 mm) - a granel</t>
  </si>
  <si>
    <t>B.07.000.026681</t>
  </si>
  <si>
    <t>Resina epóxi de baixa viscosidade para injeção de fissuras; ref. Techbond Injeção WT da Quartzolit ou equivalente</t>
  </si>
  <si>
    <t>B.07.000.038005</t>
  </si>
  <si>
    <t>Disco de desbaste 7´</t>
  </si>
  <si>
    <t>B.07.000.049501</t>
  </si>
  <si>
    <t>Fita isolante de 20 m, ref. 3M Scoth 33MR ou equivalente - uso especial</t>
  </si>
  <si>
    <t>B.07.000.049753</t>
  </si>
  <si>
    <t>Luva isolante de borracha, acima de 5 até 10kV</t>
  </si>
  <si>
    <t>B.07.000.049763</t>
  </si>
  <si>
    <t>B.07.000.049764</t>
  </si>
  <si>
    <t>Porta luvas (caixa) em madeira com tampa</t>
  </si>
  <si>
    <t>B.07.000.049767</t>
  </si>
  <si>
    <t>Luva isolante de borracha, acima de 10 até 20kV</t>
  </si>
  <si>
    <t>B.07.000.067021</t>
  </si>
  <si>
    <t>Mangueira plástica flexível 3/4´</t>
  </si>
  <si>
    <t>B.07.000.069552</t>
  </si>
  <si>
    <t>Fita teflon de 18 mm</t>
  </si>
  <si>
    <t>B.07.000.090631</t>
  </si>
  <si>
    <t>Fita adesiva antiderrapante para pisos e degraus, na cor preta, alto tráfego, com largura de 5cm, ref. Safety-WalkMR fabricação 3M ou equivalente</t>
  </si>
  <si>
    <t>B.07.000.090806</t>
  </si>
  <si>
    <t>Escova de aço</t>
  </si>
  <si>
    <t>B.09.000.024006</t>
  </si>
  <si>
    <t>Cura química para superfície de concreto, membrana líquida branca; ref. Sika AntiSol Pav, Adi-Cura Pav10 da Aditibras, Pro Agente de Cura Pav da Vedacit, Emcoril Traffic da MC ou equivalente</t>
  </si>
  <si>
    <t>B.09.000.024069</t>
  </si>
  <si>
    <t>Aditivo hidrófugo de pega normal; ref. Vedacit, Sika 1 / Sika ou equivalente</t>
  </si>
  <si>
    <t>B.09.000.028074</t>
  </si>
  <si>
    <t>Adesivo para poliuretano PA 02</t>
  </si>
  <si>
    <t>bg</t>
  </si>
  <si>
    <t>B.09.000.039023</t>
  </si>
  <si>
    <t>Adesivo/selador à base de emulsão acrílica, ref. Nitobond AR da Anchortec ou Rheomix 104 da BASF ou equivalente</t>
  </si>
  <si>
    <t>B.09.000.039024</t>
  </si>
  <si>
    <t>Adesivo (cola) para dispositivos de resina - 1 kg</t>
  </si>
  <si>
    <t>B.09.000.039074</t>
  </si>
  <si>
    <t>Cola de poliuretano PU</t>
  </si>
  <si>
    <t>B.09.000.039075</t>
  </si>
  <si>
    <t>Cola para chapas melamínicas</t>
  </si>
  <si>
    <t>B.09.000.039076</t>
  </si>
  <si>
    <t>Cola branca para piso, tacos madeira</t>
  </si>
  <si>
    <t>B.09.000.069513</t>
  </si>
  <si>
    <t>Adesivo para tubos PVC</t>
  </si>
  <si>
    <t>C.01.000.020235</t>
  </si>
  <si>
    <t>Furo em concreto armado com diâmetro de 1 1/4´</t>
  </si>
  <si>
    <t>C.01.000.020236</t>
  </si>
  <si>
    <t>Furo em concreto armado com diâmetro de 1 1/2´</t>
  </si>
  <si>
    <t>C.01.000.020237</t>
  </si>
  <si>
    <t>Furo em concreto armado com diâmetro de 2 1/4´</t>
  </si>
  <si>
    <t>C.01.000.020256</t>
  </si>
  <si>
    <t>Furação com broca de vídea para até 10mm x 100mm em concreto armado, inclusive colagem da armadura com resina Epoxi (para até 8mm)</t>
  </si>
  <si>
    <t>C.01.000.020257</t>
  </si>
  <si>
    <t>Furação com broca de vídea para 16mm x 150mm em concreto armado, inclusive colagem da armadura com resina Epoxi (para 12,5mm)</t>
  </si>
  <si>
    <t>C.01.000.020258</t>
  </si>
  <si>
    <t>Furação com broca de vídea para 20mm x 150mm em concreto armado, inclusive colagem da armadura com resina Epoxi (para 16mm)</t>
  </si>
  <si>
    <t>C.01.000.020259</t>
  </si>
  <si>
    <t>Furação com broca de vídea para 12,5mm x 200mm em concreto armado, inclusive colagem da armadura com resina Epoxi (para 10mm)</t>
  </si>
  <si>
    <t>C.01.000.020260</t>
  </si>
  <si>
    <t>Furação com broca de vídea para 12,5mm x 100mm em concreto armado, inclusive colagem da armadura com resina Epoxi (para 10mm)</t>
  </si>
  <si>
    <t>C.01.000.020261</t>
  </si>
  <si>
    <t>Furação com broca de vídea para 16mm x 100mm em concreto armado, inclusive colagem da armadura com resina Epoxi (para 12,5mm)</t>
  </si>
  <si>
    <t>C.01.000.020263</t>
  </si>
  <si>
    <t>Furação com broca de vídea para até 10mm x 150mm em concreto armado, inclusive colagem da armadura com resina Epoxi (para até 8mm)</t>
  </si>
  <si>
    <t>C.01.000.020264</t>
  </si>
  <si>
    <t>Furação com broca de vídea para 12,5mm x 150mm em concreto armado, inclusive colagem da armadura com resina Epoxi (para 10mm)</t>
  </si>
  <si>
    <t>C.01.000.020265</t>
  </si>
  <si>
    <t>Furação com broca de vídea para até 10mm x 200mm em concreto armado, inclusive colagem da armadura com resina Epoxi (para 8mm)</t>
  </si>
  <si>
    <t>C.01.000.020266</t>
  </si>
  <si>
    <t>Furação com broca de vídea para 16mm x 200mm em concreto armado, inclusive colagem da armadura com resina Epoxi (para 12,5mm)</t>
  </si>
  <si>
    <t>C.01.000.020267</t>
  </si>
  <si>
    <t>Furação com broca de vídea para 20mm x 200mm em concreto armado, inclusive colagem da armadura com resina Epoxi (para 16mm)</t>
  </si>
  <si>
    <t>C.01.000.020317</t>
  </si>
  <si>
    <t>Locação de forma deslizante, Dint.= 5,50 a 6,00m, mão de obra especializada e direção técnica</t>
  </si>
  <si>
    <t>C.01.000.020318</t>
  </si>
  <si>
    <t>Locação de forma deslizante, Dint.= 3,50 a 4,00m, mão de obra especializada e direção técnica</t>
  </si>
  <si>
    <t>C.01.000.020560</t>
  </si>
  <si>
    <t>Furo em concreto armado com diâmetro de 2 1/2´</t>
  </si>
  <si>
    <t>C.01.000.020592</t>
  </si>
  <si>
    <t>Furo em concreto armado de 1´</t>
  </si>
  <si>
    <t>C.01.000.020593</t>
  </si>
  <si>
    <t>Furo em concreto armado de 3´</t>
  </si>
  <si>
    <t>C.01.000.020594</t>
  </si>
  <si>
    <t>Furo em concreto armado de 5´</t>
  </si>
  <si>
    <t>C.01.000.020692</t>
  </si>
  <si>
    <t>C.01.000.024054</t>
  </si>
  <si>
    <t>Fibra de carbono para reforço estrutural de alta resisência 300 g/m², faixa de resistência a tração de 4.000 à 4900 Mpa; referência comercial Sika, Viapol ou equivalente</t>
  </si>
  <si>
    <t>C.01.000.090095</t>
  </si>
  <si>
    <t>Corte vertical em placa de concreto armado, espessura de 15cm</t>
  </si>
  <si>
    <t>C.01.000.090640</t>
  </si>
  <si>
    <t>Taxa de mobilização e desmobilização de equipamentos para execução de perfuração em concreto, com broca diamantada ou vídea</t>
  </si>
  <si>
    <t>C.01.000.090647</t>
  </si>
  <si>
    <t>Furo em concreto armado de 2´</t>
  </si>
  <si>
    <t>C.01.000.090648</t>
  </si>
  <si>
    <t>Furo em concreto armado de 4´</t>
  </si>
  <si>
    <t>C.01.000.090649</t>
  </si>
  <si>
    <t>Furo em concreto armado de 6´</t>
  </si>
  <si>
    <t>C.01.000.092024</t>
  </si>
  <si>
    <t>Corte de junta dilatação com serra disco diamantado na largura de 3 mm, profundidade de 3 cm, para piso de concreto ou alta resistência 3,0 mm x 3,0 cm</t>
  </si>
  <si>
    <t>C.01.000.098199</t>
  </si>
  <si>
    <t>Mão de obra especializada, equipamento e ferramentas apropriadas para nivelamento de piso em concreto com desempeno de magnésio e acabadora de superfície</t>
  </si>
  <si>
    <t>C.02.000.035614</t>
  </si>
  <si>
    <t>Piso em placa de concreto permeável drenante, cinza natural, de acordo com a norma NBR 16416:2015; ref. Presto, Oterprem, Megadreno ou equivalente</t>
  </si>
  <si>
    <t>C.02.000.035615</t>
  </si>
  <si>
    <t>Piso em placa de concreto permeável drenante, cinza natural, de 40x40x8cm, de acordo com a norma NBR 16416:2015; ref. Glasser, Oterprem, Drenaltec, Geoblocos ou equivalente</t>
  </si>
  <si>
    <t>C.04.000.020530</t>
  </si>
  <si>
    <t>Concreto usinado fck= 15 MPa, slump 5 ± 1cm</t>
  </si>
  <si>
    <t>C.04.000.020531</t>
  </si>
  <si>
    <t>Concreto usinado fck= 30 MPa, fctm,k &gt; 4,2 MPa, slump 12 + 2 cm, A/C 0,50% + 2, cimento 320 kg/m³</t>
  </si>
  <si>
    <t>C.04.000.020535</t>
  </si>
  <si>
    <t>Concreto usinado fck= 20 MPa, slump 5 ± 1cm</t>
  </si>
  <si>
    <t>C.04.000.020536</t>
  </si>
  <si>
    <t>Concreto usinado fck= 25 MPa, slump 5 ± 1cm</t>
  </si>
  <si>
    <t>C.04.000.020542</t>
  </si>
  <si>
    <t>Concreto usinado fck= 35 MPa, slump 5 ± 1cm</t>
  </si>
  <si>
    <t>C.04.000.020544</t>
  </si>
  <si>
    <t>Concreto usinado fck= 30 MPa, slump 5 ± 1cm</t>
  </si>
  <si>
    <t>C.04.000.020546</t>
  </si>
  <si>
    <t>Concreto usinado bombeado fck= 40 MPa, slump 8 ± 1cm</t>
  </si>
  <si>
    <t>C.04.000.020551</t>
  </si>
  <si>
    <t>Concreto usinado fck= 40 MPa, slump 5 ± 1cm</t>
  </si>
  <si>
    <t>C.04.000.020553</t>
  </si>
  <si>
    <t>Concreto usinado bombeado fck= 20 MPa, slump 8 ± 1cm</t>
  </si>
  <si>
    <t>C.04.000.020554</t>
  </si>
  <si>
    <t>Concreto usinado bombeado fck= 25 MPa, slump 8 ± 1cm</t>
  </si>
  <si>
    <t>C.04.000.020556</t>
  </si>
  <si>
    <t>Concreto usinado bombeado fck= 35 MPa, slump 8 ± 1cm</t>
  </si>
  <si>
    <t>C.04.000.020559</t>
  </si>
  <si>
    <t>Concreto usinado bombeado fck= 30 MPa, slump 8 ± 1cm</t>
  </si>
  <si>
    <t>C.04.000.020560</t>
  </si>
  <si>
    <t>Concreto usinado fck= 30 MPa, pedrisco, slump 22cm ± 2cm</t>
  </si>
  <si>
    <t>C.04.000.020562</t>
  </si>
  <si>
    <t>Concreto usinado fck= 25 MPa para perfil extrudado, Slump 0 ± 1</t>
  </si>
  <si>
    <t>C.04.000.020563</t>
  </si>
  <si>
    <t>Concreto usinado 150kg cimento/m³</t>
  </si>
  <si>
    <t>C.04.000.020564</t>
  </si>
  <si>
    <t>Concreto usinado 200kg cimento/m³</t>
  </si>
  <si>
    <t>C.04.000.020565</t>
  </si>
  <si>
    <t>Concreto usinado 300kg cimento/m³</t>
  </si>
  <si>
    <t>C.04.000.020566</t>
  </si>
  <si>
    <t>Taxa para bombeamento de concreto</t>
  </si>
  <si>
    <t>C.04.000.022006</t>
  </si>
  <si>
    <t>Concreto celular, densidade 1200 kg/m³</t>
  </si>
  <si>
    <t>C.06.000.022011</t>
  </si>
  <si>
    <t>Laje pré-fabricada unidirecional em viga treliçada/lajota em EPS LT 12 (8 + 4) - SC = 200kgf/m²</t>
  </si>
  <si>
    <t>C.06.000.022012</t>
  </si>
  <si>
    <t>Laje pré-fabricada unidirecional em viga treliçada/lajota em EPS LT 16 (12 + 4) - SC = 300kgf/m²</t>
  </si>
  <si>
    <t>C.06.000.022013</t>
  </si>
  <si>
    <t>Laje pré-fabricada unidirecional em viga treliçada/lajota em EPS LT 20 (16 + 4) - SC = 300kgf/m²</t>
  </si>
  <si>
    <t>C.06.000.022014</t>
  </si>
  <si>
    <t>Laje pré-fabricada unidirecional em viga treliçada/lajota em EPS LT 25 (20 + 5) - SC = 300kgf/m²</t>
  </si>
  <si>
    <t>C.06.000.022015</t>
  </si>
  <si>
    <t>Laje pré-fabricada unidirecional em viga treliçada/lajota em EPS LT 30 (25+ 5) - SC = 300kgf/m²</t>
  </si>
  <si>
    <t>C.06.000.022029</t>
  </si>
  <si>
    <t>Laje pré-fabricada mista vigota treliçada/lajota cerâmica - LT 24 (20+4); sobrecarga 200 kgf/m²</t>
  </si>
  <si>
    <t>C.06.000.022030</t>
  </si>
  <si>
    <t>Laje pré-fabricada mista vigota treliçada/lajota cerâmica - LT 30 (24+6); sobrecarga 200 kgf/m²</t>
  </si>
  <si>
    <t>C.06.000.022032</t>
  </si>
  <si>
    <t>Pré-laje em painel pré-fabricado treliçado, com EPS classe PI, H= 12 cm, sem capeamento; sobrecarga 200 kgf/m²</t>
  </si>
  <si>
    <t>C.06.000.022033</t>
  </si>
  <si>
    <t>Pré-laje em painel pré-fabricado treliçado, com EPS classe PI, H= 25 cm, sem capeamento; sobrecarga 200 kgf/m²</t>
  </si>
  <si>
    <t>C.06.000.022034</t>
  </si>
  <si>
    <t>Pré-laje em painel pré-fabricado treliçado, com EPS classe PI, H= 20 cm, sem capeamento; sobrecarga 200 kgf/m²</t>
  </si>
  <si>
    <t>C.06.000.022035</t>
  </si>
  <si>
    <t>Pré-laje em painel pré-fabricado treliçado, com EPS classe PI, H= 16 cm, sem capeamento; sobrecarga 200 kgf/m²</t>
  </si>
  <si>
    <t>C.06.000.022039</t>
  </si>
  <si>
    <t>Laje pré-fabricada mista vigota protendida/lajota cerâmica - LP 25 (20+5); sobrecarga 200kgf/m²</t>
  </si>
  <si>
    <t>C.06.000.022047</t>
  </si>
  <si>
    <t>Laje pré-fabricada mista vigota treliçada/lajota cerâmica - LT 12 (8+4); sobrecarga 200kgf/m²</t>
  </si>
  <si>
    <t>C.06.000.022048</t>
  </si>
  <si>
    <t>Laje pré-fabricada mista vigota treliçada/lajota cerâmica - LT 16 (12+4); sobrecarga 200 kgf/m²</t>
  </si>
  <si>
    <t>C.06.000.022049</t>
  </si>
  <si>
    <t>Laje pré-fabricada mista vigota treliçada/lajota cerâmica - LT 20 (16+4); sobrecarga 200 kgf/m²</t>
  </si>
  <si>
    <t>C.06.000.022050</t>
  </si>
  <si>
    <t>Laje pré-fabricada mista vigota protendida/lajota cerâmica - LP 12 (8+4); sobrecarga 200kgf/m²</t>
  </si>
  <si>
    <t>C.06.000.022051</t>
  </si>
  <si>
    <t>Laje pré-fabricada mista vigota protendida/lajota cerâmica - LP 16 (12+4); sobrecarga 200kgf/m²</t>
  </si>
  <si>
    <t>C.06.000.022052</t>
  </si>
  <si>
    <t>Laje pré-fabricada mista vigota protendida/lajota cerâmica - LP 20 (16+4); sobrecarga 200kgf/m²</t>
  </si>
  <si>
    <t>C.06.000.022061</t>
  </si>
  <si>
    <t>Pré-laje em painel pré-fabricado treliçado maciço; altura total, H= 12 cm, sobrecarga 200 kgf/m²</t>
  </si>
  <si>
    <t>C.06.000.022065</t>
  </si>
  <si>
    <t>Pré-laje em painel pré-fabricado treliçado maciço; altura total, H= 16 cm; sobrecarga 200 kgf/m²</t>
  </si>
  <si>
    <t>C.06.000.025011</t>
  </si>
  <si>
    <t>Capa para muro e/ou rufo pré-moldado em concreto de 14 x 50 x 18,5 cm, ref. mod. 75C da Neo Rex ou equivalente</t>
  </si>
  <si>
    <t>C.06.000.025012</t>
  </si>
  <si>
    <t>Capa para muro e/ou rufo pré-moldado em concreto de 20 x 50 x 26 cm, ref. mod. 75D da Neo Rex ou equivalente</t>
  </si>
  <si>
    <t>C.06.000.025013</t>
  </si>
  <si>
    <t>Capa para muro e/ou rufo pré-moldado em concreto, com pingadeira, de 24/25x50x29,5cm; ref. 75F da Neo Rex, AD-83 da Facital ou equivalente</t>
  </si>
  <si>
    <t>C.07.000.022510</t>
  </si>
  <si>
    <t>Bloco de concreto de vedação 9 x 19 x 39 cm, classe C (resistência &gt; ou = 3 Mpa)</t>
  </si>
  <si>
    <t>C.07.000.022522</t>
  </si>
  <si>
    <t>Bloco de concreto de vedação 14 x 19 x 39 cm, classe C (resistência &gt; ou = 3 Mpa)</t>
  </si>
  <si>
    <t>C.07.000.022523</t>
  </si>
  <si>
    <t>Bloco de concreto de vedação 19 x 19 x 39 cm, classe C (resistência &gt; ou = 3 Mpa)</t>
  </si>
  <si>
    <t>C.07.000.022537</t>
  </si>
  <si>
    <t>Bloco de concreto estrutural 14 x 19 x 39 cm, classe B (resistência &gt; ou = 4 Mpa)</t>
  </si>
  <si>
    <t>C.07.000.022538</t>
  </si>
  <si>
    <t>Bloco de concreto estrutural 19 x 19 x 39 cm, classe B (resistência &gt; ou = 4 Mpa)</t>
  </si>
  <si>
    <t>C.07.000.022539</t>
  </si>
  <si>
    <t>Bloco de concreto estrutural 14 x 19 x 39 cm, classe A (resistência &gt; ou = 8 Mpa)</t>
  </si>
  <si>
    <t>C.07.000.022540</t>
  </si>
  <si>
    <t>Bloco de concreto estrutural 19 x 19 x 39 cm, classe A (resistência &gt; ou = 8 Mpa)</t>
  </si>
  <si>
    <t>C.07.000.022577</t>
  </si>
  <si>
    <t>Bloco de concreto para piso drenante tipo pisograma, espessura de 10 cm; ref. Neo-Rex / Facital ou equivalente</t>
  </si>
  <si>
    <t>C.07.000.022579</t>
  </si>
  <si>
    <t>Elemento vazado em concreto, tipo veneziana por sobreposição de peças de 39 x 39 x 10 cm; ref. Neo Rex EV59A ou equivalente</t>
  </si>
  <si>
    <t>C.07.000.023005</t>
  </si>
  <si>
    <t>Grelha pré-moldada em concreto, com furos redondos 79,5 x 24,5 x 8 cm; ref. GRE88R da Neo Rex ou equivalente</t>
  </si>
  <si>
    <t>C.07.000.023016</t>
  </si>
  <si>
    <t>Elemento vazado em concreto, tipo quadriculado de 39 x 39 x 10 cm; ref. Neo-Rex 23A ou equivalente</t>
  </si>
  <si>
    <t>C.07.000.023042</t>
  </si>
  <si>
    <t>Banco em concreto pré-moldado, dimensões 150 x 45 x 45 cm, referência BVP150 da Neo Rex ou equivalente</t>
  </si>
  <si>
    <t>C.07.000.023049</t>
  </si>
  <si>
    <t>Banco em concreto pré-moldado com 1 assento, pés vazados, de 200 x 42 x 47cm, ref. BV200 da Neo Rex ou equivalente</t>
  </si>
  <si>
    <t>C.07.000.023055</t>
  </si>
  <si>
    <t>Banco em concreto pré-moldado, reto, sem encosto, com 3 pés, medindo aproximadamente 300 x 45 x 45 cm; ref. B-14 Lufran, B-5G Titan, B2-300 VGR ou equivalente</t>
  </si>
  <si>
    <t>C.07.000.027504</t>
  </si>
  <si>
    <t>Mourão de concreto 10x10x300cm, curvo com 8 furos</t>
  </si>
  <si>
    <t>C.07.000.027520</t>
  </si>
  <si>
    <t>Mourão de concreto 10x10x220cm, reto com furos a cada 20cm</t>
  </si>
  <si>
    <t>C.07.000.027540</t>
  </si>
  <si>
    <t>Mourão de concreto seção min. 10x10x300cm, 12 furos</t>
  </si>
  <si>
    <t>C.07.000.035580</t>
  </si>
  <si>
    <t>Piso de concreto intertravado, cor natural, tipos: raquete, retangular, sextavado e 16 faces, espessura 6 cm, 35 MPa</t>
  </si>
  <si>
    <t>C.07.000.035581</t>
  </si>
  <si>
    <t>Piso de concreto intertravado, tipos: raquete, retangular, sextavado e 16 faces, espessura 8 cm, 35 MPa</t>
  </si>
  <si>
    <t>C.07.000.035583</t>
  </si>
  <si>
    <t>Piso de concreto intertravado, colorido, tipos: raquete, retangular, sextavado e 16 faces, espessura 6 cm, 35 MPa</t>
  </si>
  <si>
    <t>C.07.000.035587</t>
  </si>
  <si>
    <t>Piso podotátil colorido intertravado, tipo alerta ou direcional, espessura de 6 cm; ref. Blocasa, Presto, Tatu ou equivalente</t>
  </si>
  <si>
    <t>C.09.000.022551</t>
  </si>
  <si>
    <t>Bloco de concreto celular autoclavado com espessura de 10 cm - Classe C25</t>
  </si>
  <si>
    <t>C.09.000.022552</t>
  </si>
  <si>
    <t>Bloco de concreto celular autoclavado com espessura de 12,5 cm - Classe C25</t>
  </si>
  <si>
    <t>C.09.000.022553</t>
  </si>
  <si>
    <t>Bloco de concreto celular autoclavado com espessura de 15 cm - Classe C25</t>
  </si>
  <si>
    <t>C.09.000.022554</t>
  </si>
  <si>
    <t>Bloco de concreto celular autoclavado com espessura de 20 cm - Classe C25</t>
  </si>
  <si>
    <t>C.10.000.028150</t>
  </si>
  <si>
    <t>Guia chapeu para boca de lobo, padrão PMSP</t>
  </si>
  <si>
    <t>C.10.000.028151</t>
  </si>
  <si>
    <t>Tampa de concreto para boca de lobo, padrão PMSP</t>
  </si>
  <si>
    <t>C.10.000.028153</t>
  </si>
  <si>
    <t>Bate-roda pré-fabricado em concreto aparente liso, com chumbador para fixação, cor natural - medidas: (13x17x180cm) ou (13x17x200cm)</t>
  </si>
  <si>
    <t>C.10.000.032022</t>
  </si>
  <si>
    <t>Ladrilho hidráulico várias cores, exceto branco, cinza e preto, de 20x20x1,8cm, ref. fabricação Fulget, Artefatos cimentos Maria Estela Ltda ou Pisos Paulista ou equivalente</t>
  </si>
  <si>
    <t>C.10.000.036514</t>
  </si>
  <si>
    <t>Guia pré-moldada reta/curva, padrão PMSP 100, fck 25MPa</t>
  </si>
  <si>
    <t>C.10.000.036525</t>
  </si>
  <si>
    <t>Guia pré-moldada curva, padrão PMSP 100, fck 25 MPa</t>
  </si>
  <si>
    <t>C.10.000.091167</t>
  </si>
  <si>
    <t>Ladrilho hidráulico nas cores: branco, preto e cinza, espessura média 1,8cm; ref. fabricação Fulget ou equivalente</t>
  </si>
  <si>
    <t>D.01.000.035577</t>
  </si>
  <si>
    <t>Raspagem, calafetação de verniz a base de água, bi-componente com proteção, acabamento semibrilho; ref. Bona Traffic ou equivalente</t>
  </si>
  <si>
    <t>D.01.000.036007</t>
  </si>
  <si>
    <t>Colocação do soalho, inclusive fornecimento e acessórios para instalação</t>
  </si>
  <si>
    <t>D.02.000.020215</t>
  </si>
  <si>
    <t>Estronca de eucalipto com 10cm de diâmetro sem casca</t>
  </si>
  <si>
    <t>D.02.000.020217</t>
  </si>
  <si>
    <t>Estronca de eucalipto-citriodora (mourão), com diâmetro de 200 a 250 mm - com casca</t>
  </si>
  <si>
    <t>D.02.000.021001</t>
  </si>
  <si>
    <t>Caibro em cambará, cedrinho, eucalipto-citriodora, eucalipto-saligna, garapa, cupiúba, de 5,0 x 6,0cm</t>
  </si>
  <si>
    <t>D.02.000.021009</t>
  </si>
  <si>
    <t>Pontalete de cedrinho de 75 mm x 75 mm - 3ª construção</t>
  </si>
  <si>
    <t>D.02.000.021014</t>
  </si>
  <si>
    <t>Sarrafo de cedrinho 2,5 x 5 cm</t>
  </si>
  <si>
    <t>D.02.000.021017</t>
  </si>
  <si>
    <t>Sarrafo de cedrinho 2,5 x 10 cm</t>
  </si>
  <si>
    <t>D.02.000.021018</t>
  </si>
  <si>
    <t>Sarrafo de cedrinho bruto - 1´ x 3´</t>
  </si>
  <si>
    <t>D.02.000.021021</t>
  </si>
  <si>
    <t>Tábua cedrinho 25 mm x 300 mm de 3ª</t>
  </si>
  <si>
    <t>D.02.000.021043</t>
  </si>
  <si>
    <t>Madeira de cedrinho - bruto</t>
  </si>
  <si>
    <t>D.02.000.021052</t>
  </si>
  <si>
    <t>Estronca de eucalipto (mourão), com 15cm de diâmetro sem casca</t>
  </si>
  <si>
    <t>D.02.000.021060</t>
  </si>
  <si>
    <t>Ripa em cambará, cedrinho, cupuíba, eucalipto-citriodora, eucalipto-saligna, garapa, itaúba, pinus-elioti, 12 mm x 50 mm</t>
  </si>
  <si>
    <t>D.02.000.021066</t>
  </si>
  <si>
    <t>Sarrafo de cedrinho aparelhado 1 x 2´</t>
  </si>
  <si>
    <t>D.02.000.021071</t>
  </si>
  <si>
    <t>Chapa OSB (Oriented Strand Board) de 10mm (2,20 x 1,22)m</t>
  </si>
  <si>
    <t>D.02.000.021072</t>
  </si>
  <si>
    <t>Chapa OSB (Oriented Strand Board) de 12mm (2,20x1,22)m</t>
  </si>
  <si>
    <t>D.02.000.090166</t>
  </si>
  <si>
    <t>Tábua aparelhada em cambará, cedrinho, cupuíba, eucalipto-citriodora, eucalipto-saligna, garapa, pinus-elioti, itaúba, de 2,5 x 20,0 cm - testeira / tabeira</t>
  </si>
  <si>
    <t>D.02.000.090635</t>
  </si>
  <si>
    <t>Madeira em cambará, cedrinho, eucalipto-citriodora, eucalipto-saligna, garapa, cupiúba, itaúba, de 5 x 20 cm - bruta</t>
  </si>
  <si>
    <t>D.03.000.021030</t>
  </si>
  <si>
    <t>Chapa compensada cola PVA resinada de 6mm (2,20 x 1,10)m</t>
  </si>
  <si>
    <t>D.03.000.021031</t>
  </si>
  <si>
    <t>Chapa compensada cola resinada de 10mm (2,20 x 1,10)m</t>
  </si>
  <si>
    <t>D.03.000.021032</t>
  </si>
  <si>
    <t>Chapa compensada cola PVA resinada de 12mm (2,20 x 1,10)m</t>
  </si>
  <si>
    <t>D.03.000.021033</t>
  </si>
  <si>
    <t>Chapa compensada cola fenólica plastificada de 12mm (2,20 x 1,10)m</t>
  </si>
  <si>
    <t>D.03.000.021034</t>
  </si>
  <si>
    <t>Chapa compensada cola fenólica plastificada de 18mm (2,44 x 1,22)m</t>
  </si>
  <si>
    <t>D.03.000.021036</t>
  </si>
  <si>
    <t>Chapa compensado naval em virola, espessura de 25mm - (2,20 x 1,60)m</t>
  </si>
  <si>
    <t>D.03.000.021085</t>
  </si>
  <si>
    <t>Chapa compensada cola fenólica plastificada de 6mm (2,2 x 1,10)m</t>
  </si>
  <si>
    <t>D.03.000.021095</t>
  </si>
  <si>
    <t>D.04.000.021076</t>
  </si>
  <si>
    <t>Tabua emparelhada em cambará, cedrinho, cupuíba, amesclão, eucalipto-citriodora, eucalipto-saligna, garapa, pinus-elioti, tauari, de 2,50 x 10cm</t>
  </si>
  <si>
    <t>D.04.000.030003</t>
  </si>
  <si>
    <t>Porta lisa de correr suspensa em madeira Curupixá, freijo, com batente e trilho na parte superior</t>
  </si>
  <si>
    <t>D.04.000.030006</t>
  </si>
  <si>
    <t>Caixilho em madeira, tipo veneziana de correr</t>
  </si>
  <si>
    <t>D.04.000.030020</t>
  </si>
  <si>
    <t>Porta lisa de madeira, interna "PIM", para acabamento em pintura, 01 folha, desempenho intermediário para uso coletivo, tráfego regular 50.000 ciclos, padrão dimensional médio, com ferragens, completo - 80 x 210 cm</t>
  </si>
  <si>
    <t>D.04.000.030021</t>
  </si>
  <si>
    <t>Porta lisa de madeira, interna "PIM", para acabamento em pintura, 01 folha, desempenho superior para uso público, tráfego intenso de 100.000 ciclos, padrão dimensional médio/pesado, com ferragens, completo - 80 x 210 cm</t>
  </si>
  <si>
    <t>D.04.000.030022</t>
  </si>
  <si>
    <t>Porta lisa de madeira, interna "PIM", para acabamento em pintura, 01 folha, desempenho superior para uso público, tráfego intenso de 100.000 ciclos, padrão dimensional médio/pesado, com ferragens, completo - 90 x 210 cm</t>
  </si>
  <si>
    <t>D.04.000.030023</t>
  </si>
  <si>
    <t>Porta lisa de madeira, interna, resistente a umidade "PIM RU", para acabamento em pintura, 01 folha, desempenho superior para uso público, tráfego intenso de 100.000 ciclos, padrão dimensional médio/pesado, com ferragens, completo - 80 x 210 cm</t>
  </si>
  <si>
    <t>D.04.000.030024</t>
  </si>
  <si>
    <t>Porta lisa de madeira, interna "PIM RU", acab. revestida/pintura, 01 folha, de 35mm, p/divisória sanitária, desemp. superior, uso público, tráfego intenso 100.000 ciclos, padrão dimensional médio/pesado, c/ferragens, completo, 80 x 210 cm</t>
  </si>
  <si>
    <t>D.04.000.030025</t>
  </si>
  <si>
    <t>Porta lisa de madeira, interna, resistente a umidade "PIM RU", para  pintura, 01 folha, tipo acessível, desempenho superior,  uso público, tráfego intenso 100.000 ciclos, padrão dimensional médio/pesado, com ferragens, completo - 90 x 210 cm</t>
  </si>
  <si>
    <t>D.04.000.030026</t>
  </si>
  <si>
    <t>Porta lisa madeira, interna, resistente a umidade "PIM RU", para pintura, 01 folha, de correr/deslizante, tipo acessível, desempenho superior p/uso público, tráfego intenso 100.000 ciclos, padrão dimensional pesado, ferragem, completo 100x200cm</t>
  </si>
  <si>
    <t>D.04.000.030108</t>
  </si>
  <si>
    <t>Folha de porta lisa em madeira folheada e encabeçada, sob medida</t>
  </si>
  <si>
    <t>D.04.000.030112</t>
  </si>
  <si>
    <t>Folha de porta em madeira sarrafeada com película lisa para verniz 72x210cm</t>
  </si>
  <si>
    <t>D.04.000.030113</t>
  </si>
  <si>
    <t>Folha de porta em madeira sarrafeada com película lisa para verniz 82x210cm</t>
  </si>
  <si>
    <t>D.04.000.030114</t>
  </si>
  <si>
    <t>Folha de porta em madeira sarrafeada com película lisa para verniz 92x210cm</t>
  </si>
  <si>
    <t>D.04.000.030135</t>
  </si>
  <si>
    <t>Batente madeira itauba/garapeira/cedro/angelim 14 x 3,5 cm, vão 52 a 92 x 210 cm</t>
  </si>
  <si>
    <t>D.04.000.030137</t>
  </si>
  <si>
    <t>Batente madeira itauba/garapeira/cedro/angelim 14 x 3,5 cm, vão 122 x 210 cm</t>
  </si>
  <si>
    <t>D.04.000.030150</t>
  </si>
  <si>
    <t>Guarnição cedrinho de 210 x 100 x 1 x 5 cm</t>
  </si>
  <si>
    <t>D.04.000.030205</t>
  </si>
  <si>
    <t>Folha de madeira sarrafeada, revestida nas 2 faces com laminado liso 62x210cm</t>
  </si>
  <si>
    <t>D.04.000.030206</t>
  </si>
  <si>
    <t>Folha de madeira sarrafeada, revestida nas 2 faces com laminado liso 72x210cm</t>
  </si>
  <si>
    <t>D.04.000.030207</t>
  </si>
  <si>
    <t>Folha de madeira sarrafeada, revestida nas 2 faces com laminado liso 82x210cm</t>
  </si>
  <si>
    <t>D.04.000.030208</t>
  </si>
  <si>
    <t>Folha de madeira sarrafeada, revestida nas 2 faces com laminado liso 92x210cm</t>
  </si>
  <si>
    <t>D.04.000.030209</t>
  </si>
  <si>
    <t>D.04.000.030221</t>
  </si>
  <si>
    <t>Folha de porta lisa em madeira sarrafeada para pintura 62x210cm</t>
  </si>
  <si>
    <t>D.04.000.030222</t>
  </si>
  <si>
    <t>Folha de porta lisa em madeira sarrafeada para pintura 72x210cm</t>
  </si>
  <si>
    <t>D.04.000.030223</t>
  </si>
  <si>
    <t>Folha de porta lisa em madeira sarrafeada para pintura 82x210cm</t>
  </si>
  <si>
    <t>D.04.000.030224</t>
  </si>
  <si>
    <t>Folha de porta lisa em madeira sarrafeada para pintura 92x210cm</t>
  </si>
  <si>
    <t>D.04.000.030225</t>
  </si>
  <si>
    <t>Folha de porta macho/fêmea sem emenda de 72x210cm</t>
  </si>
  <si>
    <t>D.04.000.030226</t>
  </si>
  <si>
    <t>Folha de porta macho/fêmea sem emenda de 82x210cm</t>
  </si>
  <si>
    <t>D.04.000.030227</t>
  </si>
  <si>
    <t>Folha de porta macho/fêmea sem emenda de 92x210cm</t>
  </si>
  <si>
    <t>D.04.000.030228</t>
  </si>
  <si>
    <t>Folha de porta macho/fêmea sem emenda de 62x210cm</t>
  </si>
  <si>
    <t>D.04.000.030274</t>
  </si>
  <si>
    <t>Folha de porta lisa em madeira para pintura de 110x210cm</t>
  </si>
  <si>
    <t>D.04.000.030360</t>
  </si>
  <si>
    <t>Chapa de laminado melamínico</t>
  </si>
  <si>
    <t>D.04.000.030366</t>
  </si>
  <si>
    <t>Sarrafo de cedrinho de 10 x 1,5 cm, aparelhada 3ª construção (para acabamento lateral de beiral)</t>
  </si>
  <si>
    <t>D.04.000.030380</t>
  </si>
  <si>
    <t>Faixa/batedor de proteção em tábua de MDF, revestido com laminado melamínico, canto arredondado - 290x15mm</t>
  </si>
  <si>
    <t>D.04.000.034041</t>
  </si>
  <si>
    <t>Tabua aparelhada de pinus macho-fêmea, de 1 x 10 cm - para forro</t>
  </si>
  <si>
    <t>D.04.000.035511</t>
  </si>
  <si>
    <t>Tabua aparelhada em cambará, cedrinho, cupuíba, eucalipto-citriodora, eucalipto-saligna, garapa, pinus-elioti, de 10 x 2 cm - macho/fêmea</t>
  </si>
  <si>
    <t>D.04.000.035551</t>
  </si>
  <si>
    <t>Taco de Ipê fixado com cola 10 x 40cm - material</t>
  </si>
  <si>
    <t>D.04.000.036006</t>
  </si>
  <si>
    <t>Soalho madeira aparelhada em cumaru, ipê, jatobá, tauari, garapa, angelim-pedra, de 20 x 2 cm</t>
  </si>
  <si>
    <t>D.04.000.036106</t>
  </si>
  <si>
    <t>Cordão meia cana de madeira aparelhada 1 x 1cm, em cumaru, ipê, jatobá, tauari, garapa, angelim-pedra</t>
  </si>
  <si>
    <t>D.04.000.098078</t>
  </si>
  <si>
    <t>D.05.000.023507</t>
  </si>
  <si>
    <t>Divisória cega tipo naval; ref. Divilux 35 Fibraroc Formidur BPplus ou equivalente - instalado</t>
  </si>
  <si>
    <t>D.05.000.023509</t>
  </si>
  <si>
    <t>Divisória para sanitários, painéis em laminado melamínico estrutural, perfis em alumínio, inclusive ferragem - instalado</t>
  </si>
  <si>
    <t>D.05.000.023512</t>
  </si>
  <si>
    <t>Divisória painel/vidro/vidro, tipo naval; ref. Divilux 35 MSO, Eucaplac UV ou equivalente - instalado</t>
  </si>
  <si>
    <t>D.05.000.023585</t>
  </si>
  <si>
    <t>Divisória cega; ref. Divilux 35 MSO Eucaplac UV cega ou equivalente - instalado</t>
  </si>
  <si>
    <t>D.05.000.024618</t>
  </si>
  <si>
    <t>Divisória cega tipo piso/teto em laminado melamínico de baixa pressão, com coluna estrutural em alumínio extrudado - instalado</t>
  </si>
  <si>
    <t>D.05.000.024619</t>
  </si>
  <si>
    <t>Divisória tipo piso/teto em vidro temperado simples de 6mm, com coluna estrutural em alumínio extrudado - instalado</t>
  </si>
  <si>
    <t>D.05.000.024620</t>
  </si>
  <si>
    <t>Divisória tipo piso/teto em vidro temperado duplo de 6mm e micro persianas, com coluna estrutural em alumínio extrudado - instalado</t>
  </si>
  <si>
    <t>E.01.000.037530</t>
  </si>
  <si>
    <t>Pintura de acabamento em tinta esmalte sobre estrutura metálica</t>
  </si>
  <si>
    <t>E.01.000.037531</t>
  </si>
  <si>
    <t>Pintura de acabamento em tinta epóxi sobre estrutura metálica</t>
  </si>
  <si>
    <t>E.01.000.037532</t>
  </si>
  <si>
    <t>Tinta PU bi componente para estrutura metálica, cor branca, ref. Sherwin Williams ou equivalente</t>
  </si>
  <si>
    <t>E.01.000.037533</t>
  </si>
  <si>
    <t>Fundo primer epoxi bicomponente, para pintura de ferro, alumínio, aço e galvanizado, ref. Sherwin Williams ou equivalente</t>
  </si>
  <si>
    <t>E.02.000.026760</t>
  </si>
  <si>
    <t>Prego diversas bitolas (referência 18 x 27)</t>
  </si>
  <si>
    <t>E.02.000.027010</t>
  </si>
  <si>
    <t>Arame recozido nº 18 BWG</t>
  </si>
  <si>
    <t>E.02.000.027011</t>
  </si>
  <si>
    <t>Arame tipo MIG, diâmetro de 0,80 a 1,20 mm</t>
  </si>
  <si>
    <t>E.02.000.027018</t>
  </si>
  <si>
    <t>Arame farpado galvanizado fio Nº 16 BWG</t>
  </si>
  <si>
    <t>E.02.000.027025</t>
  </si>
  <si>
    <t>Arame galvanizado nº 16 BWG</t>
  </si>
  <si>
    <t>E.02.000.090264</t>
  </si>
  <si>
    <t>Arame galvanizado nº 14 BWG</t>
  </si>
  <si>
    <t>E.03.000.026504</t>
  </si>
  <si>
    <t>Gancho de 1/4´ com porca e arruela, 550 mm</t>
  </si>
  <si>
    <t>E.03.000.026513</t>
  </si>
  <si>
    <t>Chumbador Fischer Bolt diâmetro = 1/2´ e comprimento = 4´</t>
  </si>
  <si>
    <t>E.03.000.026516</t>
  </si>
  <si>
    <t>Parafuso em latão com cabeça sextavada, com rosca mecânica de 3/8´ x 50mm</t>
  </si>
  <si>
    <t>E.03.000.026548</t>
  </si>
  <si>
    <t>Parafuso cabeça chata com bucha plástica de 8 mm - 5,5 x 50 mm</t>
  </si>
  <si>
    <t>E.03.000.026577</t>
  </si>
  <si>
    <t>Parafuso com rosca soberba 8 x 165mm</t>
  </si>
  <si>
    <t>E.03.000.026651</t>
  </si>
  <si>
    <t>Gaxeta EPDM ref. 1619 da Day Brasil ou equivalente</t>
  </si>
  <si>
    <t>E.03.000.026652</t>
  </si>
  <si>
    <t>Gaxeta EPDM ref. 274 da Day Brasil ou equivalente</t>
  </si>
  <si>
    <t>E.03.000.026653</t>
  </si>
  <si>
    <t>Parafuso auto-atarraxante/auto-brocante em aço médio carbono, com acabamento zincado brando, de 12 x 38 mm - com arruela de vedação</t>
  </si>
  <si>
    <t>E.03.000.026709</t>
  </si>
  <si>
    <t>Grapa ferro para cantoneira 1´ x 1/8´ 1,19 kg/m</t>
  </si>
  <si>
    <t>E.03.000.026726</t>
  </si>
  <si>
    <t>Parafuso com arruela e bucha S8 de 4,8 x 50 mm, tipo panela</t>
  </si>
  <si>
    <t>E.03.000.026733</t>
  </si>
  <si>
    <t>Parafusos niquelados para sanitários</t>
  </si>
  <si>
    <t>E.03.000.026735</t>
  </si>
  <si>
    <t>Conjunto de fixação para lavatório (dois parafusos, duas buchas e quatro arruelas); ref. SP 7 01 da Deca ou equivalente</t>
  </si>
  <si>
    <t>E.03.000.026771</t>
  </si>
  <si>
    <t>Rebites de ferro zincado n° 8, comprimento de 6,10 mm, diâmetro nominal de 3 mm</t>
  </si>
  <si>
    <t>E.03.000.049502</t>
  </si>
  <si>
    <t>Porca quadrada para parafuso M16</t>
  </si>
  <si>
    <t>E.03.000.049534</t>
  </si>
  <si>
    <t>Parafuso cabeça abaulada M16 x 45 mm</t>
  </si>
  <si>
    <t>E.03.000.049539</t>
  </si>
  <si>
    <t>Arruela quadrada de 50 mm com furo de 18 mm</t>
  </si>
  <si>
    <t>E.03.000.049540</t>
  </si>
  <si>
    <t>Arruela quadrada 100 x 100 x 5 mm com furo de 18 mm</t>
  </si>
  <si>
    <t>E.03.000.049550</t>
  </si>
  <si>
    <t>Parafuso cabeça quadrada M16 x 125 mm</t>
  </si>
  <si>
    <t>E.03.000.049551</t>
  </si>
  <si>
    <t>Parafuso cabeça abaulada M16 x 150 mm</t>
  </si>
  <si>
    <t>E.03.000.049552</t>
  </si>
  <si>
    <t>Parafuso cabeça quadrada M16 x 300 mm</t>
  </si>
  <si>
    <t>E.03.000.049553</t>
  </si>
  <si>
    <t>Parafuso rosca dupla M16 x 450 mm</t>
  </si>
  <si>
    <t>E.03.000.069519</t>
  </si>
  <si>
    <t>Conjunto para fixação de tanque</t>
  </si>
  <si>
    <t>E.03.000.069568</t>
  </si>
  <si>
    <t>Parafuso e bucha de 8´ para fixação de louça sanitária</t>
  </si>
  <si>
    <t>E.03.000.090616</t>
  </si>
  <si>
    <t>Parafuso sextavado em aço inoxidável de 1/4" x 1 1/4"; ref. SXRI1/4X1.1/4A2 da Belenus, TEL5329 da Termotécnica ou equivalente</t>
  </si>
  <si>
    <t>E.03.000.090617</t>
  </si>
  <si>
    <t>Arruela lisa em aço inoxidável de 1/4"; ref. 39136202 da Ciser, Inox 1/4" da Aciole, AL3/16A4 da Veppel ou equivalente</t>
  </si>
  <si>
    <t>E.03.000.090618</t>
  </si>
  <si>
    <t>Porca sextavada em aço inoxidável de 1/4";  ref. Inox 1/4" da Ciser, TEL5314 da Termotécnica, Inox 304 1/4" da Walsywa ou equivalente</t>
  </si>
  <si>
    <t>E.04.000.025014</t>
  </si>
  <si>
    <t>Fornecimento e montagem de estrutura metálica em aço USISAC41E / COSARCOR400E / CSNCOR420</t>
  </si>
  <si>
    <t>E.04.000.037502</t>
  </si>
  <si>
    <t>E.04.000.037503</t>
  </si>
  <si>
    <t>E.04.000.037504</t>
  </si>
  <si>
    <t>Tubo metálico metalon, referência 60 x 60 x 3,75mm</t>
  </si>
  <si>
    <t>E.04.000.037532</t>
  </si>
  <si>
    <t>Fornecimento e montagem de estrutura metálica em aço ASTM-A 36, sem pintura</t>
  </si>
  <si>
    <t>E.05.000.026198</t>
  </si>
  <si>
    <t>Chapa perfurada em aço SAE 1020, furos redondos de diâmetro 7,5 mm, área aberta 45%, e espessura de 1/8´, dimensão 2,0 x 1,0 m</t>
  </si>
  <si>
    <t>E.05.000.026615</t>
  </si>
  <si>
    <t>Cantoneira ferro 1´ x 1´ x 1/8´ - 1,19 kg/m</t>
  </si>
  <si>
    <t>E.05.000.026662</t>
  </si>
  <si>
    <t>Chapa de aço ASTM A-36 de 1/4´</t>
  </si>
  <si>
    <t>E.05.000.026678</t>
  </si>
  <si>
    <t>Ferro cantoneira abas iguais em aço carbono, de 1´ x 1´ x 1/8´</t>
  </si>
  <si>
    <t>E.05.000.026682</t>
  </si>
  <si>
    <t>Cantoneira em aço galvanizado de 1´ x 1/8´</t>
  </si>
  <si>
    <t>E.05.000.026702</t>
  </si>
  <si>
    <t>Insert maciço com furo inferior para ancoragem, carga de trabalho 3.000 kg; ref. TS24 da Trejor ou equivalente</t>
  </si>
  <si>
    <t>E.05.000.026703</t>
  </si>
  <si>
    <t>E.05.000.026704</t>
  </si>
  <si>
    <t>Chapa de ferro Nº 14</t>
  </si>
  <si>
    <t>E.05.000.026707</t>
  </si>
  <si>
    <t>Posicionador, carga de trabalho 3.000 kg, ref. TP24 fabricação Trejor ou equivalente</t>
  </si>
  <si>
    <t>E.06.000.021546</t>
  </si>
  <si>
    <t>Tela galvanizada para fixação de alvenaria, malha de 15x15mm e dimensão 6x50cm</t>
  </si>
  <si>
    <t>E.06.000.021547</t>
  </si>
  <si>
    <t>Tela galvanizada para fixação de alvenaria, malha de 15x15mm e dimensão 7,5x50cm</t>
  </si>
  <si>
    <t>E.06.000.021548</t>
  </si>
  <si>
    <t>Tela galvanizada para fixação de alvenaria, malha de 15x15mm e dimensão 10,5x50cm</t>
  </si>
  <si>
    <t>E.06.000.021549</t>
  </si>
  <si>
    <t>Tela galvanizada para fixação de alvenaria, malha de 15x15mm e dimensão 12x50cm</t>
  </si>
  <si>
    <t>E.06.000.021550</t>
  </si>
  <si>
    <t>Tela galvanizada para fixação de alvenaria, malha de 15x15mm e dimensão 17x50cm</t>
  </si>
  <si>
    <t>E.06.000.021551</t>
  </si>
  <si>
    <t>Pino de aço liso com arruela  1/4" x 27 mm para tela galvanizada para fixação de alvenaria</t>
  </si>
  <si>
    <t>E.06.000.042847</t>
  </si>
  <si>
    <t>Clips de fixação para vergalhão em aço galvanizado diâmetro de 3/8´, ref. TEL 5238 ou equivalente</t>
  </si>
  <si>
    <t>E.06.000.065041</t>
  </si>
  <si>
    <t>Reservatório metálico cilíndrico horizontal, capacidade de 10.000 litros</t>
  </si>
  <si>
    <t>E.06.000.065042</t>
  </si>
  <si>
    <t>Reservatório metálico cilíndrico horizontal, capacidade de 5.000 litros</t>
  </si>
  <si>
    <t>E.06.000.065056</t>
  </si>
  <si>
    <t>Reservatório metálico cilíndrico horizontal, capacidade de 3.000 litros</t>
  </si>
  <si>
    <t>E.07.000.020121</t>
  </si>
  <si>
    <t>Trilho em alumínio simples</t>
  </si>
  <si>
    <t>E.07.000.020122</t>
  </si>
  <si>
    <t>Perfil retangular em alumínio de 50x25x2mm</t>
  </si>
  <si>
    <t>E.07.000.020127</t>
  </si>
  <si>
    <t>Perfil em alumínio anodizado natural, perfil qualquer</t>
  </si>
  <si>
    <t>E.07.000.026650</t>
  </si>
  <si>
    <t>Cantoneira em alumínio antiderrapante, dimensões 50 x 30 mm; referência comercial Artesana ou equivalente</t>
  </si>
  <si>
    <t>E.07.000.026661</t>
  </si>
  <si>
    <t>Chapa lisa em alumínio 2000 x 1000 x 3 mm (16,20 kg/pc)</t>
  </si>
  <si>
    <t>E.07.000.026667</t>
  </si>
  <si>
    <t>Cantoneira sextavada em alumínio para placa cerâmica, acabamento natural; ref. Canto metal A3 ou equivalente</t>
  </si>
  <si>
    <t>E.07.000.027632</t>
  </si>
  <si>
    <t>Gradil em alumínio natural com portão central de 2 folhas de 80cm cada - sob medida</t>
  </si>
  <si>
    <t>E.07.000.033503</t>
  </si>
  <si>
    <t>Cantoneira em alumínio ´Y´ para massa, espessura de 1,5mm, ref. R-78 da Pin-Can, M-1 da Canto Metal ou equivalente</t>
  </si>
  <si>
    <t>E.07.000.090592</t>
  </si>
  <si>
    <t>Cinta de alumínio, diâmetro de 1/2´</t>
  </si>
  <si>
    <t>E.07.000.093837</t>
  </si>
  <si>
    <t>Fita porosa de 25mm x 25 m</t>
  </si>
  <si>
    <t>E.08.000.021080</t>
  </si>
  <si>
    <t>Perfil em alumínio anodizado tipo U, abas iguais, de 9,53x9,53x1,58mm</t>
  </si>
  <si>
    <t>E.08.000.023605</t>
  </si>
  <si>
    <t>Forro modular metálico em aluzink, placas de 625x625mm, Tile Tegular perfurado - instalado</t>
  </si>
  <si>
    <t>E.08.000.025044</t>
  </si>
  <si>
    <t>Brise metálico curvo e móvel termoacustico, em chapa lisa de alumínio pré-pintada, preenchido com poliuretano expandido injetado, largura 335 mm, ref. Asa de avião da Refax, BSM335 da Sul Metal ou equivalente - instalado</t>
  </si>
  <si>
    <t>E.08.000.025053</t>
  </si>
  <si>
    <t>Brise metálico curvo e móvel em chapa microperfurada de alumínio pré-pintada; ref. AS288 Retrátil da Refax, SM A300 da Sul Metais ou equivalente - instalado</t>
  </si>
  <si>
    <t>E.08.000.026210</t>
  </si>
  <si>
    <t>Placa de alumínio composto "ACM", espessura de 4 mm, acabamento em PVDF, uso externo/interno</t>
  </si>
  <si>
    <t>E.08.000.026211</t>
  </si>
  <si>
    <t>Placa de alumínio composto "ACM", espessura de 3 mm, acabamento em polieter (interno)</t>
  </si>
  <si>
    <t>E.08.000.030901</t>
  </si>
  <si>
    <t>Barra de proteção para lavatório tipo U, para pessoas com mobilidade reduzida, em tubo de alumínio com pintura de epóxi, medidas: 63x51cm ou 54x40cm</t>
  </si>
  <si>
    <t>E.08.000.090569</t>
  </si>
  <si>
    <t>Folha em alumínio corrugado 015 revestido em papel kraft</t>
  </si>
  <si>
    <t>E.09.000.045602</t>
  </si>
  <si>
    <t>Caixa de derivação, embutida ou externa, de 2x30x60mm, para rodapé duplo</t>
  </si>
  <si>
    <t>E.09.000.090147</t>
  </si>
  <si>
    <t>Parafuso com arruela em aço galvanizado, para flange S16/80</t>
  </si>
  <si>
    <t>E.09.000.090150</t>
  </si>
  <si>
    <t>Parafuso com porca e arruela em aço galvanizado S20/90</t>
  </si>
  <si>
    <t>E.10.000.020343</t>
  </si>
  <si>
    <t>Tela galvanizada fio 24 BWG, malha hexagonal de 1/2´</t>
  </si>
  <si>
    <t>E.10.000.027017</t>
  </si>
  <si>
    <t>Gabião tipo caixa em tela metálica, revestido com galvanização com liga zinco/alumínio, malha hexagonal torção dupla 8x10cm, fio diâmetro 2,7mm, altura de 0,5m, independente do formato, conforme NBR 8964, ref. Maccaferri, Comep, Diprotec ou equivalente</t>
  </si>
  <si>
    <t>E.10.000.027018</t>
  </si>
  <si>
    <t>Gabião tipo caixa em tela metálica, revestido com galvanização com liga zinco/alumínio, malha hexagonal torção dupla 8x10cm, fio diâmetro 2,7mm, altura de 1,0m, independente do formato, conforme NBR 8964; ref. Maccaferri, Comep, Diprotec ou equivalente</t>
  </si>
  <si>
    <t>E.10.000.027511</t>
  </si>
  <si>
    <t>Tela de aço galvanizado, fio 10 BWG,  malha 2´ tipo alambrado</t>
  </si>
  <si>
    <t>E.10.000.027518</t>
  </si>
  <si>
    <t>Tela de aço galvanizado, fio 12BWG, malha 2´ tipo alambrado</t>
  </si>
  <si>
    <t>E.10.000.027521</t>
  </si>
  <si>
    <t>Tela em arame galvanizado, malha 2´, fio 22BWG, tipo galinheiro</t>
  </si>
  <si>
    <t>E.10.000.027526</t>
  </si>
  <si>
    <t>Tela ondulada de arame galvanizado, fio 10 BWG, malha 1´ artística</t>
  </si>
  <si>
    <t>E.10.000.027529</t>
  </si>
  <si>
    <t>Tela de alambrado em arame galvanizado, fio 16 BWG, malha 1´</t>
  </si>
  <si>
    <t>E.10.000.049565</t>
  </si>
  <si>
    <t>Cordoalha para estai de aço galvanizado 7 fios, diâmetro 3/8´ tipo SM, galvanização eletrolítica</t>
  </si>
  <si>
    <t>E.10.000.049575</t>
  </si>
  <si>
    <t>Esticador para cabo de aço 5/16´ (8 mm) com terminal gancho-olhal</t>
  </si>
  <si>
    <t>E.10.000.090472</t>
  </si>
  <si>
    <t>Cabo de aço galvanizado com alma de aço, diâmetro 5/16´ (7,94mm)</t>
  </si>
  <si>
    <t>E.10.000.090476</t>
  </si>
  <si>
    <t>Cabo de aço galvanizado com alma de aço, diâmetro 3/16´ (4,76mm)</t>
  </si>
  <si>
    <t>E.10.000.090477</t>
  </si>
  <si>
    <t>Cordoalha de aço galvanizado, diâmetro de 1/4´ (6,35mm), tipo HS, galvanização à fogo, classe A com 7 fios</t>
  </si>
  <si>
    <t>E.10.000.092774</t>
  </si>
  <si>
    <t>Cabo de aço galvanizado com alma de aço, diâmetro 3/8´ (9,52mm)</t>
  </si>
  <si>
    <t>E.18.000.020159</t>
  </si>
  <si>
    <t>Barra de apoio lateral para lavatório, para pessoas com mobilidade reduzida, em tubo de aço inoxidável de 1.1/4´, comprimento 25 a 30 cm</t>
  </si>
  <si>
    <t>E.18.000.027519</t>
  </si>
  <si>
    <t>Barreira de proteção perimetral em aço inoxidável, AISI 430, dupla (clipada) instalado com 8 espiras, ref. Iron Wall, Master proteção, Incotela ou equivalente</t>
  </si>
  <si>
    <t>E.18.000.027523</t>
  </si>
  <si>
    <t>Colocação de Ouriço, simples ou dupla, com 8 espiras - instalado</t>
  </si>
  <si>
    <t>E.18.000.030900</t>
  </si>
  <si>
    <t>Barra de apoio em aço inoxidável AISI 304, diâmetro de 32 mm (1 1/4´), espessura 1,5 mm e comprimento 40 cm</t>
  </si>
  <si>
    <t>E.18.000.031010</t>
  </si>
  <si>
    <t>Barra de apoio, para pessoas com mobilidade reduzida, em tubo de aço inoxidável 1 1/2´, L= 500mm</t>
  </si>
  <si>
    <t>E.18.000.031011</t>
  </si>
  <si>
    <t>Barra de apoio, para pessoas com mobilidade reduzida, em tubo de aço inoxidável 1 1/2´, L= 800mm</t>
  </si>
  <si>
    <t>E.18.000.031013</t>
  </si>
  <si>
    <t>Barra de apoio, para pessoas com mobilidade reduzida, em tubo de aço inoxidável 1 1/2´, L= 800x800mm</t>
  </si>
  <si>
    <t>E.18.000.031109</t>
  </si>
  <si>
    <t>Corrimão em tubo redondo de aço inoxidável AISI 304 liga 18,8, diâmetro nominal de 1 1/2" (38,1mm), espessura de 1,5mm, acabamento escovado, sem arestas vivas, conforme NBR 9050, NBR 9077 E NBR 14718</t>
  </si>
  <si>
    <t>E.18.000.031932</t>
  </si>
  <si>
    <t>Corrimão duplo em tubo de aço inoxidável com diâmetro de 1 1/2´ e montantes com diâmetro de 2´, acabamento aço inox 304 escovado, fixado com flange e canopla</t>
  </si>
  <si>
    <t>E.18.000.031933</t>
  </si>
  <si>
    <t>Corrimão em tubo de aço inoxidável, diâmetro 1 1/2´ e montantes com diâmetro de 2´, acabamento em aço inox 304 escovado, fixado com flange e canopla</t>
  </si>
  <si>
    <t>E.18.000.036519</t>
  </si>
  <si>
    <t>Revestimento em aço inoxidável AISI304, liga18,8 em chapa 20 com espessura de 1mm, acabamento escovado - instalado</t>
  </si>
  <si>
    <t>E.18.000.039079</t>
  </si>
  <si>
    <t>Placa comemorativa em aço inoxidável escovado, medidas aproximadas de 50cm de largura e 70cm de altura, texto+desenho+parafuos</t>
  </si>
  <si>
    <t>E.18.000.050496</t>
  </si>
  <si>
    <t>Mesa lateral em aço inoxidável com prateleira inferior, de 2100 x 700 x 850mm</t>
  </si>
  <si>
    <t>E.18.000.063554</t>
  </si>
  <si>
    <t>Abrigo simples em aço inoxidável escovado AISI-304/316, com suporte para mangueira 1 1/2", porta em vidro temperado, 60x90x17cm, ref. Firex, Gilfire, Rwinox ou equivalente</t>
  </si>
  <si>
    <t>E.18.000.067524</t>
  </si>
  <si>
    <t>Captor pluvial equipado com mecanismo anti-vórtice, corpo em aço inoxidável, grelha em alumínio, DN= 50 mm; ref. linha EPAMS da Saint Gobain ou equivalente</t>
  </si>
  <si>
    <t>E.18.000.067525</t>
  </si>
  <si>
    <t>Captor pluvial equipado com mecanismo anti-vórtice, corpo em aço inoxidável, grelha em alumínio, DN= 75 mm; ref. linha SMU EPAMS da Saint Gobain ou equivalente</t>
  </si>
  <si>
    <t>E.19.000.025645</t>
  </si>
  <si>
    <t>Telha ondulada translúcida em polipropileno, 244x110cm, espessura 1,10mm, ref. 177 Esaf, Atco ou equivalente</t>
  </si>
  <si>
    <t>E.20.000.091554</t>
  </si>
  <si>
    <t>Brise metálico fixo em chapa lisa de Aluzinc pré-pintada, espessura de 0,6 mm, seção "U" dimensão 200x75mm; ref. Aerobrise 200 da Hunter Douglas, AB 200 da Refax, BSM-A200 da Sul Metais ou equivalente - instalado</t>
  </si>
  <si>
    <t>F.03.000.020572</t>
  </si>
  <si>
    <t>Concreto asfáltico usinado à quente tipo CBUQ, faixa Dersa (faixa 4 ou 5) posto obra</t>
  </si>
  <si>
    <t>F.03.000.020573</t>
  </si>
  <si>
    <t>Binder fechado, fornecimento posto obra</t>
  </si>
  <si>
    <t>F.03.000.024023</t>
  </si>
  <si>
    <t>Manta asfáltica plastomérica com armadura filme de poliéster tipo III, espessura 4mm, face exposta em geotêxtil, Premium Geotêxtil da Viapol ou equivalente</t>
  </si>
  <si>
    <t>F.03.000.024031</t>
  </si>
  <si>
    <t>Papel betumado KRAFT</t>
  </si>
  <si>
    <t>F.03.000.024034</t>
  </si>
  <si>
    <t>Asfalto oxidado tipo II (NBR9910), ref. Denver asfalto OX ou 084 da Petrox ou equivalente</t>
  </si>
  <si>
    <t>F.03.000.024078</t>
  </si>
  <si>
    <t>Impermeabilização flexível à base polímeros acrílicos; ref. Denvercril Super / Igolflex / Vedapren / Viaflex branco ou equivalente</t>
  </si>
  <si>
    <t>F.03.000.024081</t>
  </si>
  <si>
    <t>Membrana de asfalto modificado com elastômeros cor preta, ref. Vedapren / Otto Baumgart, Denverpren SBS / Denver, Igolflex Preto / Sika ou equivalente</t>
  </si>
  <si>
    <t>F.03.000.024109</t>
  </si>
  <si>
    <t>Manta asfáltica com armadura filme de poliéster, tipo III-B, espessura de 3 mm, ref. Denvermanta III-B Denver Global, Torodin III-B Viapol, Premium Poliéster III-B Viapol ou equivalente</t>
  </si>
  <si>
    <t>F.03.000.024110</t>
  </si>
  <si>
    <t>Manta asfáltica com armadura filme de poliéster, tipo III-B, espessura de 4 mm, ref. Denvermanta III-B Denver Global, Torodin III-B Viapol, Premium Poliéster III-B Viapol ou equivalente</t>
  </si>
  <si>
    <t>F.03.000.024111</t>
  </si>
  <si>
    <t>Manta asfáltica tipo III-B, esp. 3mm, face exposta em geotêxtil, ref. Denvermanta Geotêxtil III-B -Denver Global, Torodin Geotêxtil III-B e Premium III-B Viapol ou equivalente</t>
  </si>
  <si>
    <t>F.03.000.024534</t>
  </si>
  <si>
    <t>Isolamento térmico em espuma elastomérica, espessura de 9 a 12 mm, para tubulação água quente e refrigeração, diâmetro de 1/4´ (cobre)</t>
  </si>
  <si>
    <t>F.03.000.024535</t>
  </si>
  <si>
    <t>Isolamento térmico em espuma elastomérica, espessura de 9 a 12 mm, para tubulação água quente e refrigeração, diâmetro de 5/8´ (cobre) ou 1/4´ (ferro)</t>
  </si>
  <si>
    <t>F.03.000.024549</t>
  </si>
  <si>
    <t>Manta elastomérica para tubulação de água quente e refrigeração, espessura de 19 a 26 mm</t>
  </si>
  <si>
    <t>F.03.000.024550</t>
  </si>
  <si>
    <t>Isolamento térmico em espuma elastomérica, espessura de 19 a 26 mm, para tubulação de água quente e refrigeração, diâmetro de 3/8" (cobre) e 1/8" (ferro)</t>
  </si>
  <si>
    <t>F.03.000.024551</t>
  </si>
  <si>
    <t>Isolamento térmico em espuma elastomérica, espessura de 19 a 26 mm, para tubulação de água quente e refrigeração, diâmetro de 3/4" (cobre) e 3/8" (ferro)</t>
  </si>
  <si>
    <t>F.03.000.024702</t>
  </si>
  <si>
    <t>Asfalto betuminoso (CAP 85/100= CAP 7)(CAP 50/60= CAP 20)</t>
  </si>
  <si>
    <t>F.03.000.024704</t>
  </si>
  <si>
    <t>Emulsão RR-1-C</t>
  </si>
  <si>
    <t>F.03.000.024705</t>
  </si>
  <si>
    <t>Asfalto diluído CM-30</t>
  </si>
  <si>
    <t>F.03.000.039005</t>
  </si>
  <si>
    <t>Pintura impermeabilizante com asfalto oxidado e solventes orgânicos, ref. Viabit/Viapol, Neutrol/Otto Baumgart/IGOL55 Sika ou equivalente</t>
  </si>
  <si>
    <t>F.04.000.025523</t>
  </si>
  <si>
    <t>Cumeeira para telha de poliester reforçado com fibra de vidro (PRFV), perfil trapezoidal 49 ou kalheta; ref. Coberfibras, Cersan, Fibratel Telhas, Doplast ou equivalente</t>
  </si>
  <si>
    <t>F.04.000.025549</t>
  </si>
  <si>
    <t>Domo em acrílico fixado com perfil de alumínio, de 1,05 x 1,05 m ref. Alumecril, Domoplast ou equivalente - instalado</t>
  </si>
  <si>
    <t>F.04.000.025550</t>
  </si>
  <si>
    <t>Chapa em policarbonato alveolar bronze de 6 x 1050 x 6000 mm</t>
  </si>
  <si>
    <t>F.04.000.025600</t>
  </si>
  <si>
    <t>Chapa em policarbonato compacto, cor fumê/bronze, espessura de 6mm</t>
  </si>
  <si>
    <t>F.04.000.025601</t>
  </si>
  <si>
    <t>Chapa em policarbonato compacto, cor cristal, espessura de 6mm</t>
  </si>
  <si>
    <t>F.04.000.025602</t>
  </si>
  <si>
    <t>Chapa em policarbonato compacto, cor cristal, espessura de 10mm</t>
  </si>
  <si>
    <t>F.04.000.025608</t>
  </si>
  <si>
    <t>Telha de poliester reforçado com fibra de vidro (PRFV), perfil trapezoidal 49 ou kalheta, com espessura de 1,5mm; ref. Coberfibras, Cersan, Fibratel Telhas, Doplast ou equivalente</t>
  </si>
  <si>
    <t>F.04.000.025638</t>
  </si>
  <si>
    <t>Chapa em policarbonato alveolar bronze de 10 x 2100 x 6000 mm</t>
  </si>
  <si>
    <t>F.04.000.025642</t>
  </si>
  <si>
    <t>Chapa em policarbonato alveolar translúcido de 10 x 2100 x 6000 mm</t>
  </si>
  <si>
    <t>F.04.000.026505</t>
  </si>
  <si>
    <t>Calço plástico para telha ondulada, 18 mm</t>
  </si>
  <si>
    <t>F.04.000.026506</t>
  </si>
  <si>
    <t>Calço plástico para telha trapezoidal, 38 mm</t>
  </si>
  <si>
    <t>F.04.000.090497</t>
  </si>
  <si>
    <t>Chapa em policarbonato alveolar de 6mm</t>
  </si>
  <si>
    <t>F.07.000.022013</t>
  </si>
  <si>
    <t>Poliestireno expandido densidade 9 a 10 kg/m³ - P1 para enchimento</t>
  </si>
  <si>
    <t>F.07.000.022016</t>
  </si>
  <si>
    <t>EPS (poliestireno expandido) tipo 5F com densidade de 22,5 kg/m³, antichamas (tipo F), resistência a compressão de 104 KPa, deformação de 10%, em blocos</t>
  </si>
  <si>
    <t>F.07.000.024075</t>
  </si>
  <si>
    <t>Manta de lã de vidro e/ou lã de rocha de 2´</t>
  </si>
  <si>
    <t>F.07.000.024507</t>
  </si>
  <si>
    <t>F.07.000.024513</t>
  </si>
  <si>
    <t>F.07.000.024536</t>
  </si>
  <si>
    <t>Isolamento térmico em espuma elastomérica, espessura de 9 a 12 mm, para tubulação água quente e refrigeração, diâmetro de 1/2´ (cobre)</t>
  </si>
  <si>
    <t>F.07.000.024537</t>
  </si>
  <si>
    <t>Isolamento térmico em espuma elastomérica, espessura de 9 a 12 mm, para tubulação água quente e refrigeração, diâmetro de 1´ (cobre)</t>
  </si>
  <si>
    <t>F.07.000.024538</t>
  </si>
  <si>
    <t>Isolamento térmico em espuma elastomérica, espessura de 19 a 26 mm, para tubulação água quente e refrigeração, diâmetro de 7/8´ (cobre) / 1/2´ (ferro)</t>
  </si>
  <si>
    <t>F.07.000.024539</t>
  </si>
  <si>
    <t>Isolamento térmico em espuma elastomérica, espessura de 19 a 26 mm, para tubulação água quente e refrigeração, diâmetro de 1 1/8´ (cobre) / 3/4´ (ferro)</t>
  </si>
  <si>
    <t>F.07.000.024540</t>
  </si>
  <si>
    <t>Isolamento térmico em espuma elastomérica, espessura de 19 a 26 mm, para tubulação água quente e refrigeração, diâmetro de 1 3/8´ (cobre) ou 1´ (ferro)</t>
  </si>
  <si>
    <t>F.07.000.024541</t>
  </si>
  <si>
    <t>Isolamento térmico em espuma elastomérica, espessura de 19 a 26 mm, para tubulação água quente e refrigeração, diâmetro de 1 5/8´ (cobre) ou 1 1/4´ (ferro)</t>
  </si>
  <si>
    <t>F.07.000.024542</t>
  </si>
  <si>
    <t>Isolamento térmico em espuma elastomérica, espessura de 19 a 26 mm, para tubulação água quente e refrigeração, diâmetro de 1 1/2´ (ferro)</t>
  </si>
  <si>
    <t>F.07.000.024543</t>
  </si>
  <si>
    <t>Isolamento térmico em espuma elastomérica, espessura de 19 a 26 mm, para tubulação água quente e refrigeração, diâmetro de 2´ (ferro)</t>
  </si>
  <si>
    <t>F.07.000.024544</t>
  </si>
  <si>
    <t>Isolamento térmico em espuma elastomérica, espessura de 19 a 26 mm, para tubulação água quente e refrigeração, diâmetro de 2 1/2´ (ferro)</t>
  </si>
  <si>
    <t>F.07.000.024545</t>
  </si>
  <si>
    <t>Isolamento térmico em espuma elastomérica, espessura de 19 a 26 mm, para tubulação água quente e refrigeração, diâmetro de 3 1/2´ (cobre) / 3´ (ferro)</t>
  </si>
  <si>
    <t>F.07.000.024546</t>
  </si>
  <si>
    <t>Isolamento térmico em espuma elastomérica, espessura de 19 a 26 mm, para tubulação água quente e refrigeração, diâmetro de 4´ (ferro)</t>
  </si>
  <si>
    <t>F.07.000.024547</t>
  </si>
  <si>
    <t>Isolamento térmico em espuma elastomérica, espessura de 19 a 26 mm, para tubulação água quente e refrigeração, diâmetro de 5´ (ferro)</t>
  </si>
  <si>
    <t>F.07.000.024548</t>
  </si>
  <si>
    <t>Isolamento térmico em espuma elastomérica, espessura de 19 a 26 mm, para tubulação água quente e refrigeração, diâmetro de 6´ (ferro)</t>
  </si>
  <si>
    <t>F.07.000.024551</t>
  </si>
  <si>
    <t>Manta em fibra cerâmica aluminizada, espessura de 38 mm, densidade 96 kg/m³, comprimento de fibra (médio) 100mm, para isolamento térmico de duto de pressurização</t>
  </si>
  <si>
    <t>F.07.000.024571</t>
  </si>
  <si>
    <t>Manta de lã de vidro e/ou lã de rocha de 1´</t>
  </si>
  <si>
    <t>F.08.000.020301</t>
  </si>
  <si>
    <t>Placa neoprene fretado para apoio, medidas aproximadas de 20x20x2cm chapa 4mm / 60x45x7cm chapa 6mm - Dm³</t>
  </si>
  <si>
    <t>F.08.000.024103</t>
  </si>
  <si>
    <t>Mastique silicone Silix 567; referência comercial Rhodia / Dow Corning 791 ou equivalente</t>
  </si>
  <si>
    <t>F.08.000.024104</t>
  </si>
  <si>
    <t>Película adesiva jateada liso fosco ou listra branca para vidros - uso interno</t>
  </si>
  <si>
    <t>F.08.000.028059</t>
  </si>
  <si>
    <t>Perfil de acabamento com borracha termoplástica vulcanizada de embutir, para junta dilatação piso-piso, fixação em perfis de alumínio, ref. GFTW100V/GFT100x2" da CS Brasil ou equivalente</t>
  </si>
  <si>
    <t>F.08.000.028060</t>
  </si>
  <si>
    <t>Perfil de acabamento com borracha santoprene de embutir, para junta de dilatação, piso-parede, fixação em perfis de alumínio, ref. Cosimo Cataldo ou equivalente</t>
  </si>
  <si>
    <t>F.08.000.028061</t>
  </si>
  <si>
    <t>Perfil de acabamento com borracha santoprene de embutir, para junta dilatação parede-parede ou forro-forro, fixação em perfis de alumínio, ref. Cosimo Cataldo ou equivalente</t>
  </si>
  <si>
    <t>F.08.000.028062</t>
  </si>
  <si>
    <t>Perfil de acabamento com borracha santoprene de embutir, para junta dilatação parede-parede ou forro-forro-canto, fixação em perfis de alumínio, ref. Cosimo Cataldo ou equivalente</t>
  </si>
  <si>
    <t>F.08.000.028065</t>
  </si>
  <si>
    <t>Mastique elástico poliuretano para juntas; referência comercial Vedaflex da Otto Baumgart, Sikaflex 1A da Sika ou equivalente</t>
  </si>
  <si>
    <t>F.08.000.033572</t>
  </si>
  <si>
    <t>Friso para junta de dilatação em revestimento granito lavado tipo Fulget</t>
  </si>
  <si>
    <t>F.08.000.036004</t>
  </si>
  <si>
    <t>Junta estrutural, UT10VMA Uniontech / JJ1015M Jeene</t>
  </si>
  <si>
    <t>F.08.000.036005</t>
  </si>
  <si>
    <t>Junta estrutural, UT20VMA Uniontech / JJ2027M Jeene</t>
  </si>
  <si>
    <t>F.08.000.036018</t>
  </si>
  <si>
    <t>Junta UT25OAE Uniontech / JJ2540VV Jeene, labios poliméricos</t>
  </si>
  <si>
    <t>F.08.000.036019</t>
  </si>
  <si>
    <t>Junta UT35OAE Uniontech / JJ3550VV Jeene, labios poliméricos</t>
  </si>
  <si>
    <t>F.08.000.036025</t>
  </si>
  <si>
    <t>Perfilado termoplast em PVC; ref. Vedacit O-12/Sika O-12 ou equivalente</t>
  </si>
  <si>
    <t>F.08.000.036027</t>
  </si>
  <si>
    <t>Perfilado termoplast em PVC; ref. Vedacit O-22/Sika O-22 ou equivalente</t>
  </si>
  <si>
    <t>F.08.000.036063</t>
  </si>
  <si>
    <t>Juntas latão 3/4´x 1/8´</t>
  </si>
  <si>
    <t>F.08.000.062020</t>
  </si>
  <si>
    <t>Tarugo de polietileno D=10mm delimitador da junta de dilatação</t>
  </si>
  <si>
    <t>F.08.000.062026</t>
  </si>
  <si>
    <t>Guia de polietileno Tarucel, diâmetro de 15 mm</t>
  </si>
  <si>
    <t>F.09.000.024029</t>
  </si>
  <si>
    <t>Manta geotêxtil com resistência à tração longitudinal de 31kN/m e transversal de 27kN/m, ref. linha Bidim RT ou equivalente</t>
  </si>
  <si>
    <t>F.09.000.024049</t>
  </si>
  <si>
    <t>Manta geotêxtil com resistência à tração longitudinal de 16kN/m e transversal de 14kN/m, ref. linha Bidim RT ou equivalente</t>
  </si>
  <si>
    <t>F.09.000.024080</t>
  </si>
  <si>
    <t>Manta geotêxtil com resistência à tração longitudinal de 10kN/m e transversal de 9kN/m, ref. linha Bidim RT ou equivalente</t>
  </si>
  <si>
    <t>F.09.000.092628</t>
  </si>
  <si>
    <t>Tela de juta (aniagem)</t>
  </si>
  <si>
    <t>F.10.000.023573</t>
  </si>
  <si>
    <t>Forro termoacústico em lã de vidro com acabamento plástico; e= 20 mm, densidade 60 kg/m³, com estrutura de sustentação; ref. Forrovid K-60 ou equivalente - instalado</t>
  </si>
  <si>
    <t>F.10.000.024058</t>
  </si>
  <si>
    <t>Lâmina refletiva revestida 2 faces em alumínio, dupla malha de reforço resina termoplástica, alta densidade, laminação c/filme entre camadas, cl. A, norma ABNT NBR15567, espes. 0,20mm; ref. Duralfoil Multi 2 de Gib do Brasil ou equivalente</t>
  </si>
  <si>
    <t>F.10.000.024520</t>
  </si>
  <si>
    <t>Espuma flexível poliuretano poliéter, auto extinguível, superfície em cunhas anecóicas ou ondulado, natural grafite, e=50mm, densidade 28 até 35kg/m³; ref. Sonique Wave 50/10 Vibrasom, Sinus PLus da Isopur ou equivalente</t>
  </si>
  <si>
    <t>F.11.000.025601</t>
  </si>
  <si>
    <t>Telha em fibra vegetal, ondulada de 3mm; ref. Onduline, Fibroflex ou equivalente</t>
  </si>
  <si>
    <t>F.11.000.025602</t>
  </si>
  <si>
    <t>Cumeeira em fibra vegetal, lisa de 3mm; ref. Onduline, Fibroflex ou equivalente</t>
  </si>
  <si>
    <t>F.12.000.024008</t>
  </si>
  <si>
    <t>Fita autoadesiva em poliester de 5 cm, para trincas, ref. Fitafix ou equivalente</t>
  </si>
  <si>
    <t>F.12.000.024026</t>
  </si>
  <si>
    <t>Selante endurecedor à base de polímeros siliconados, ref. Otto baugart, Masterkure HD 200WB da Basf ou equivalente</t>
  </si>
  <si>
    <t>F.12.000.024027</t>
  </si>
  <si>
    <t>Controlador de retração de concreto; ref. Redutrac da Concrefiber, Eucon Conex CR da Viapol, Dry D1 N.G. da Chimica Edile ou equivalente</t>
  </si>
  <si>
    <t>F.12.000.024102</t>
  </si>
  <si>
    <t>Geomembrana em polietileno PEAD, lisa em ambas as faces com espessura de 1 mm</t>
  </si>
  <si>
    <t>F.12.000.028008</t>
  </si>
  <si>
    <t>Desmoldante para formas</t>
  </si>
  <si>
    <t>F.12.000.028069</t>
  </si>
  <si>
    <t>Selante elástico de alto desempenho à base de poliuretano para uso geral; ref. Nitoseal PU30 da Fosroc, PU30 Construção da Quartzolit ou equivalente</t>
  </si>
  <si>
    <t>F.12.000.028075</t>
  </si>
  <si>
    <t>Cola de contato para espuma elastomérica, isolamento térmico (uso adesivo industrial), ref. Armaflex 520 ou equivalente</t>
  </si>
  <si>
    <t>F.12.000.091473</t>
  </si>
  <si>
    <t>Serviço soldagem geomembrana alta densidade PEAD</t>
  </si>
  <si>
    <t>F.13.000.025534</t>
  </si>
  <si>
    <t>Telha ondulada em CRFS (2,13x1,10m) de 8mm</t>
  </si>
  <si>
    <t>F.13.000.025535</t>
  </si>
  <si>
    <t>Cumeeira universal CRFS 0,06, (1,10), perfil ondulado</t>
  </si>
  <si>
    <t>F.13.000.025538</t>
  </si>
  <si>
    <t>Telha tipo Kalheta 44cm CRFS (3,0 x 0,472m)</t>
  </si>
  <si>
    <t>F.13.000.025539</t>
  </si>
  <si>
    <t>Rufo em CRFS 0,08, Tod.1,10m, perfil ondulado</t>
  </si>
  <si>
    <t>F.13.000.025542</t>
  </si>
  <si>
    <t>Cumeeira normal em CRFS, perfil ondulado (1,10m)</t>
  </si>
  <si>
    <t>F.13.000.025545</t>
  </si>
  <si>
    <t>Telha ondulada em CRFS (2,13x1,10m) de 6mm</t>
  </si>
  <si>
    <t>F.13.000.025551</t>
  </si>
  <si>
    <t>Cumeeira normal em CRFS, perfil Kalheta 44 (0,608m)</t>
  </si>
  <si>
    <t>F.13.000.025552</t>
  </si>
  <si>
    <t>Telha modulada (onda 50) em CRFS (2,30 x 0,605m)</t>
  </si>
  <si>
    <t>F.13.000.025555</t>
  </si>
  <si>
    <t>Cumeeira normal em CRFS, perfil modulada/onda 50(0,6m)</t>
  </si>
  <si>
    <t>F.13.000.025564</t>
  </si>
  <si>
    <t>Espigão normal CRFS perfil modulada/onda 50(1,22m)</t>
  </si>
  <si>
    <t>F.13.000.026001</t>
  </si>
  <si>
    <t>Espigão universal em CRFS perfil ondulado (1,80m)</t>
  </si>
  <si>
    <t>F.14.000.025516</t>
  </si>
  <si>
    <t>F.14.000.025529</t>
  </si>
  <si>
    <t>F.14.000.025531</t>
  </si>
  <si>
    <t>F.14.000.025532</t>
  </si>
  <si>
    <t>F.14.000.025563</t>
  </si>
  <si>
    <t>F.14.000.025576</t>
  </si>
  <si>
    <t>F.14.000.025580</t>
  </si>
  <si>
    <t>F.14.000.025581</t>
  </si>
  <si>
    <t>F.14.000.068001</t>
  </si>
  <si>
    <t>Calha em chapa galvanizada 26 desenvolvimento 0,33 m</t>
  </si>
  <si>
    <t>F.14.000.068002</t>
  </si>
  <si>
    <t>Calha em chapa galvanizada 26 desenvolvimento 0,50 m</t>
  </si>
  <si>
    <t>F.14.000.068025</t>
  </si>
  <si>
    <t>Calha em chapa galvanizada 24 desenvolvimento 0,33 m</t>
  </si>
  <si>
    <t>F.14.000.068026</t>
  </si>
  <si>
    <t>Calha em chapa galvanizada 24 desenvolvimento 0,50 m</t>
  </si>
  <si>
    <t>F.14.000.068027</t>
  </si>
  <si>
    <t>Calha em chapa galvanizada 24 desenvolvimento 1,00 m</t>
  </si>
  <si>
    <t>F.14.000.092046</t>
  </si>
  <si>
    <t>F.14.000.092047</t>
  </si>
  <si>
    <t>G.01.000.022500</t>
  </si>
  <si>
    <t>Elemento vazado em cerâmica, tipo quadriculado de 18x18x7cm</t>
  </si>
  <si>
    <t>G.01.000.022514</t>
  </si>
  <si>
    <t>Tijolo especial maciço para alvenaria a vista</t>
  </si>
  <si>
    <t>G.01.000.022515</t>
  </si>
  <si>
    <t>Tijolo comum maciço</t>
  </si>
  <si>
    <t>G.01.000.022516</t>
  </si>
  <si>
    <t>Tijolo cerâmico furado "baianinho" de 10 x 19 x 19 cm</t>
  </si>
  <si>
    <t>G.01.000.022536</t>
  </si>
  <si>
    <t>Tijolo laminado 5,5 x 11 x 23,5 cm</t>
  </si>
  <si>
    <t>G.01.000.022541</t>
  </si>
  <si>
    <t>Bloco cerâmico para vedação 9 x 19 x 39 cm</t>
  </si>
  <si>
    <t>G.01.000.022542</t>
  </si>
  <si>
    <t>Bloco cerâmico para vedação 14 x 19 x 39 cm</t>
  </si>
  <si>
    <t>G.01.000.022543</t>
  </si>
  <si>
    <t>Bloco cerâmico para vedação 19 x 19 x 39 cm</t>
  </si>
  <si>
    <t>G.01.000.022544</t>
  </si>
  <si>
    <t>Bloco cerâmico estrutural 14 x 19 x 39 cm</t>
  </si>
  <si>
    <t>G.01.000.022545</t>
  </si>
  <si>
    <t>Bloco cerâmico estrutural 19 x 19 x 39 cm</t>
  </si>
  <si>
    <t>G.01.000.025501</t>
  </si>
  <si>
    <t>G.01.000.025508</t>
  </si>
  <si>
    <t>G.01.000.025533</t>
  </si>
  <si>
    <t>G.01.000.025536</t>
  </si>
  <si>
    <t>G.01.000.025537</t>
  </si>
  <si>
    <t>Cumeeira para telhas tipo universal</t>
  </si>
  <si>
    <t>G.01.000.025639</t>
  </si>
  <si>
    <t>Final de espigão de barro - (terminal de cumeeira)</t>
  </si>
  <si>
    <t>G.01.000.026042</t>
  </si>
  <si>
    <t>Telhas cerâmica, tipo colonial paulista (capa e canal)</t>
  </si>
  <si>
    <t>G.02.000.022584</t>
  </si>
  <si>
    <t>G.02.000.022585</t>
  </si>
  <si>
    <t>Placa cerâmica extrudada para uso vertical (paredes e fachadas), com garras cônicas, espessura entre 9 e 10 mm, ref. linha Natural da Gail, linha Piscina e Cor e linha Industrial Premium da Cerâmica São Luiz ou equivalente</t>
  </si>
  <si>
    <t>G.02.000.023000</t>
  </si>
  <si>
    <t>Ladrilho hidráulico antiderrapante, tipo rampa, várias cores, de 30x30cm; ref. Ivaí, Mosaico Amazonas ou equivalente</t>
  </si>
  <si>
    <t>G.02.000.023001</t>
  </si>
  <si>
    <t>Porcelanato esmaltado tipo antiderrapante, indicado para áreas externas, grupo de absorção BIa; referência comercial Eliane, Itagres, Elizabeth, Cecrisa ou equivalente</t>
  </si>
  <si>
    <t>G.02.000.023003</t>
  </si>
  <si>
    <t>Porcelanato esmaltado polido, com acabamento retificado, indicado para áreas internas e ambientes com tráfego médio, grupo de absorção BIa; referência comercial Eliane, Cecrisa-Portinari ou equivalente</t>
  </si>
  <si>
    <t>G.02.000.023005</t>
  </si>
  <si>
    <t>Placa cerâmica esmaltada para parede ou fachada, de 7,5x7,5cm, monocromática; ref. Guaíba OBD da Atlas, Prisma branco da Portobello ou equivalente</t>
  </si>
  <si>
    <t>G.02.000.023006</t>
  </si>
  <si>
    <t>Placa cerâmica esmaltada para parede ou fachada, de 10x10 cm, monocromática, diversas cores; ref. linha esmaltado ou brilhante da Tecnogres, Ibérica White da Strufaldi ou equivalente</t>
  </si>
  <si>
    <t>G.02.000.023007</t>
  </si>
  <si>
    <t>Placa cerâmica esmaltada para parede, ambientes internos, tipo monoporosa; ref. linha Diamante da Eliane, branco acetinado da Artens ou equivalente</t>
  </si>
  <si>
    <t>G.02.000.023008</t>
  </si>
  <si>
    <t>Placa cerâmica esmaltada para parede, de 15x15cm, tipo monocolor, diversas cores; ref. White/azul da Geral, bold cobalto/branco da Pierini ou equivalente</t>
  </si>
  <si>
    <t>G.02.000.023009</t>
  </si>
  <si>
    <t>Placa cerâmica esmaltada para parede, de 20x20cm, tipo monocolor, diversas cores, borda bold, grupo BIIa; ref. Branco liso/Quarter da Pierini, Eliane ou equivalente</t>
  </si>
  <si>
    <t>G.02.000.023017</t>
  </si>
  <si>
    <t>Placa cerâmica extrudada resistente a altas temperaturas, para pisos indústrias e cozinhas profissionais, alta resistência química e mecânica, espessura mínima 13 mm; ref. Gail, Cerâmica São Luiz ou equivalente</t>
  </si>
  <si>
    <t>G.02.000.023018</t>
  </si>
  <si>
    <t>Rodapé em placa cerâmica extrudada, resistente a altas temperaturas, para pisos industriais e cozinhas profissionais, alta resistência química e mecânica, altura de 10 cm; ref. Gail, Cerâmica São Luiz ou equivalente</t>
  </si>
  <si>
    <t>G.02.000.032004</t>
  </si>
  <si>
    <t>Ladrilho hidráulico para portadores de deficiência física/visual, várias cores; ref. Mosaicos Amazonas, Pisos Paulista, Mosaicos Bernardi ou equivalente</t>
  </si>
  <si>
    <t>G.02.000.032009</t>
  </si>
  <si>
    <t>Ladrilho hidráulico para portadores de deficiência física/visual 25x25x2,5cm; ref. Mosaicos Amazonas, Pisos Paulista, Mosaicos Bernardi ou equivalente</t>
  </si>
  <si>
    <t>G.02.000.034499</t>
  </si>
  <si>
    <t>Placa cerâmica extrudada para piso industrial, de alta resistência química e mecânica, nas dimensões 300 x 300 x 9 mm; referência Gail ou equivalente</t>
  </si>
  <si>
    <t>G.02.000.034523</t>
  </si>
  <si>
    <t>Placa cerâmica esmaltada antiderrapante, área interna com saída para o exterior, grupo de absorção BIIa, classe de abrasão PEI-5, resistência química A; ref. Biancogres, Incepa, Elizabeth ou equivalente</t>
  </si>
  <si>
    <t>G.02.000.034525</t>
  </si>
  <si>
    <t>Placa cerâmica esmaltada para área interna, grupo de absorção BIIb, classe de abrasão PEI-5, resistência química B; ref. Neve/Malta/Bariloche da Formigres, Rotocolor da Angra, Navona da Savane ou equivalente</t>
  </si>
  <si>
    <t>G.02.000.034532</t>
  </si>
  <si>
    <t>Placa cerâmica esmaltada tipo rústica para área interna com saída para o exterior, grupo de absorção BIIb, classe de abrasão PEI-5, resistência química B; ref. Enduro/HD/Tróia da Fornigres ou equivalente</t>
  </si>
  <si>
    <t>G.02.000.034534</t>
  </si>
  <si>
    <t>G.02.000.034535</t>
  </si>
  <si>
    <t>G.02.000.034536</t>
  </si>
  <si>
    <t>Placa cerâmica extrudada para piso industrial, de alta resistência química e mecânica, com espessura de 9 a 10 mm; ref. Gail, Cerâmica São Luiz ou equivalente</t>
  </si>
  <si>
    <t>G.02.000.034537</t>
  </si>
  <si>
    <t>Placa cerâmica extrudada para piso industrial, de alta resistência química e mecânica, com espessura de 13 a 14 mm; ref. Gail, Cerâmica São Luiz ou equivalente</t>
  </si>
  <si>
    <t>G.02.000.034538</t>
  </si>
  <si>
    <t>Rodapé em placa cerâmica extrudada para piso industrial, de alta resistência química e mecânica, com altura de 10 cm, topo boleado; ref. Gail, Cerâmica São Luiz ou equivalente</t>
  </si>
  <si>
    <t>G.02.000.034545</t>
  </si>
  <si>
    <t>G.02.000.034583</t>
  </si>
  <si>
    <t>Porcelanato técnico não esmaltado tipo antiderrapante, com acabamento retificado, resistente ao escorregamento, indicado para ambientes externos, grupo de absorção BIa, ref. comercial Eliane, Elizabeth, Portinari ou equivalente</t>
  </si>
  <si>
    <t>G.02.000.034585</t>
  </si>
  <si>
    <t>Porcelanato esmaltado tipo acetinado, indicado para áreas internas e ambientes com acesso ao exterior, com acabamento tradicional, grupo de absorção BIa; ref. comercial Eliane, Elizabeth, Cecrisa-Portinari ou equivalente</t>
  </si>
  <si>
    <t>G.02.000.034590</t>
  </si>
  <si>
    <t>Porcelanato técnico natural, com acabamento retificado, indicado para áreas internas e ambientes com acesso ao exterior, grupo de absorção BIa; ref. Eliane, Incepa ou equivalente</t>
  </si>
  <si>
    <t>G.02.000.034592</t>
  </si>
  <si>
    <t>Porcelanato técnico polido, indicado para ambientes internos e de médio tráfego, grupo de absorção BIa; referência comercial Eliane, Incepa, Cecrisa-Portinari ou equivalente</t>
  </si>
  <si>
    <t>H.01.000.021198</t>
  </si>
  <si>
    <t>H.01.000.021199</t>
  </si>
  <si>
    <t>H.01.000.021229</t>
  </si>
  <si>
    <t>Porta corta-fogo classe P.120 de 80 x 210 cm, chapa de aço, com uma folha de abrir, completa, sem barra antipânico</t>
  </si>
  <si>
    <t>H.01.000.021234</t>
  </si>
  <si>
    <t>Porta corta-fogo classe P.90, em aço galvanizada, com barra antipânico numa face e maçaneta na outra, completa; ref. Authentic ou equivalente</t>
  </si>
  <si>
    <t>H.01.000.021403</t>
  </si>
  <si>
    <t>Porta corta-fogo classe P.120 de 90 x 210 cm, chapa de aço, com uma folha de abrir, completa, sem barra anti-pânico</t>
  </si>
  <si>
    <t>H.01.000.031213</t>
  </si>
  <si>
    <t>Porta corta-fogo classe P.90 de 90 x 210 cm, completa, com maçaneta tipo alavanca e batentes (NBR 11742)</t>
  </si>
  <si>
    <t>H.01.000.031233</t>
  </si>
  <si>
    <t>Porta corta-fogo classe P.90 de 100 x 210 cm, completa, com maçaneta tipo alavanca e batentes (NBR 11742)</t>
  </si>
  <si>
    <t>H.01.000.031674</t>
  </si>
  <si>
    <t>Barra antipânico de sobrepor, com maçaneta e chave, com travamento horizontal, para porta em vidro de 1 folha</t>
  </si>
  <si>
    <t>H.01.000.031919</t>
  </si>
  <si>
    <t>Barra antipânico de sobrepor, com maçaneta e chave, com travamento vertical, para porta em vidro de 2 folhas</t>
  </si>
  <si>
    <t>H.02.000.030107</t>
  </si>
  <si>
    <t>Folha de porta veneziana maciça sob medida</t>
  </si>
  <si>
    <t>H.02.000.065547</t>
  </si>
  <si>
    <t>Armário sob medida compensado, revestido folheado madeira (mogno, freijó, imbuia, marfim, cerejeira) dobradiça em aço, puxadores, trinco com chave profundidade até 50cm</t>
  </si>
  <si>
    <t>H.02.000.065548</t>
  </si>
  <si>
    <t>Armário sob medida compensado, revestido laminado melamínico texturizado, várias cores (post forming) dobradiça em aço, puxadores, trinco com chave, profundidade até 50 cm</t>
  </si>
  <si>
    <t>H.02.000.090738</t>
  </si>
  <si>
    <t>Folha de porta em madeira para receber vidro, com montantes em imbuia</t>
  </si>
  <si>
    <t>H.02.000.090741</t>
  </si>
  <si>
    <t>Caixilho de madeira maxim-ar</t>
  </si>
  <si>
    <t>H.02.000.090797</t>
  </si>
  <si>
    <t>Instalação de visor (vidro branco de 3mm) de 20x30cm, em porta de madeira</t>
  </si>
  <si>
    <t>H.02.000.090798</t>
  </si>
  <si>
    <t>Prateleira sob medida em compensado, revestido nas 2 faces com laminado fenólico melamínico, e= 20 mm, L= 45 cm, C= 1,20 m - instalado</t>
  </si>
  <si>
    <t>H.02.000.090801</t>
  </si>
  <si>
    <t>Armário tipo prateleira revestido em laminado fenólico melamínico, espessura 20mm - instalado</t>
  </si>
  <si>
    <t>H.02.000.090802</t>
  </si>
  <si>
    <t>Tampo compensado, espessura de 25 mm, largura de 60 cm, revestimento na face superior em laminado fenólico melamínico - instalado</t>
  </si>
  <si>
    <t>H.02.000.090916</t>
  </si>
  <si>
    <t>Armário/gabinete embutido em MDF sob medida, revestido em laminado melamínico, com portas, prateleiras e ferragens - instalado</t>
  </si>
  <si>
    <t>H.03.000.026208</t>
  </si>
  <si>
    <t>Chapa perfurada em aço SAE 1020, furos redondos de diâmetro 25mm, área aberta de 57%, espessura 1/4´ - inclusive sondagem</t>
  </si>
  <si>
    <t>H.03.000.027541</t>
  </si>
  <si>
    <t>Portão tipo basculante com contrapeso, em chapa metálica 14 calandrada, estruturado com perfis metálicos, uma folha, de 3,30 x 7,20 m, completo, sem motor</t>
  </si>
  <si>
    <t>H.03.000.027618</t>
  </si>
  <si>
    <t>Porta de ferro acústica, espessura de 80mm, batente tripla vedação 185mm, com fechadura e maçaneta, pintura eletrostática cor a definir</t>
  </si>
  <si>
    <t>H.03.000.030355</t>
  </si>
  <si>
    <t>Porta veneziana completa para abrigo em chapa</t>
  </si>
  <si>
    <t>H.03.000.031045</t>
  </si>
  <si>
    <t>Porta ferro de abrir para receber vidro, sob medida</t>
  </si>
  <si>
    <t>H.03.000.031126</t>
  </si>
  <si>
    <t>Fechamento em chapa perfurada de 1,2mm, furos quadrados 4x4mm, com requadro cantoneira em aço carbono, sob medida</t>
  </si>
  <si>
    <t>H.03.000.031205</t>
  </si>
  <si>
    <t>Veneziana de ferro com folhas fixas e de correr sem grade, com 6 folhas; referência comercial JVB 62.51.301-2/62.51.304-7 Belfort da Sasazaki ou equivalente - linha comercial</t>
  </si>
  <si>
    <t>H.03.000.031206</t>
  </si>
  <si>
    <t>Porta de ferro veneziana de abrir 217 x 87 cm, 1 folha, ref. Belfort da Sasazaki ou equivalente - linha comercial</t>
  </si>
  <si>
    <t>H.03.000.031222</t>
  </si>
  <si>
    <t>Porta em chapa n° 14 com batente</t>
  </si>
  <si>
    <t>H.03.000.031225</t>
  </si>
  <si>
    <t>Porta/portão correr em chapa cega dupla, sobmedida</t>
  </si>
  <si>
    <t>H.03.000.031241</t>
  </si>
  <si>
    <t>Caixilho de correr em chapa de ferro dobrado, com subdivisão, sob medida</t>
  </si>
  <si>
    <t>H.03.000.031244</t>
  </si>
  <si>
    <t>Caixilho em ferro, tipo basculante, perfil em ´T´ e ´L´ com espessura de 1/8´, sob medida</t>
  </si>
  <si>
    <t>H.03.000.031245</t>
  </si>
  <si>
    <t>Caixilho em perfis de chapa dobrada, com espessura de 1/8´, baguetes em chapa de aço 14, para fixação de vidros, sob medida</t>
  </si>
  <si>
    <t>H.03.000.031262</t>
  </si>
  <si>
    <t>Porta ferro de abrir para receber vidro, parte inferior chapeada sob medida</t>
  </si>
  <si>
    <t>H.03.000.031266</t>
  </si>
  <si>
    <t>H.03.000.031273</t>
  </si>
  <si>
    <t>Fechamento em chapa metálica expandida EXP-12D com requadro em cantoneira</t>
  </si>
  <si>
    <t>H.03.000.031274</t>
  </si>
  <si>
    <t>Grade de proteção em barra chata soldada 1 1/2´x1/4´, com requadro em chapa dobrada</t>
  </si>
  <si>
    <t>H.03.000.031275</t>
  </si>
  <si>
    <t>Portinhola de correr em chapa de aço 1/4´, para "passa pacote", completa</t>
  </si>
  <si>
    <t>H.03.000.031276</t>
  </si>
  <si>
    <t>Portinhola de abrir, dupla, em chapa de aço 10, para "passa pacote", completa sob medida</t>
  </si>
  <si>
    <t>H.03.000.031284</t>
  </si>
  <si>
    <t>Grade média em aço carbono com espaçamento de 2cm, com barra chata 1´ x 3/8´</t>
  </si>
  <si>
    <t>H.03.000.031296</t>
  </si>
  <si>
    <t>Portão tipo gradil 1 ou 2 folhas, com ou sem bandeira, sob medida</t>
  </si>
  <si>
    <t>H.03.000.031627</t>
  </si>
  <si>
    <t>Porta de abrir em chapa dupla 14 com visor, batente envolvente, completa</t>
  </si>
  <si>
    <t>H.03.000.067564</t>
  </si>
  <si>
    <t>Grelha arvoreira em ferro fundido nodular</t>
  </si>
  <si>
    <t>H.03.000.068037</t>
  </si>
  <si>
    <t>Fechamento em chapa de aço 14 MSG perfurada com diâmetro de 12,7 mm, com requadro em chapa dobrada</t>
  </si>
  <si>
    <t>H.03.000.090241</t>
  </si>
  <si>
    <t>Caixilho em ferro com ventilação permanente, perfil de ferro tipo ´T´ de 1´ x 1/8´ - sob medida</t>
  </si>
  <si>
    <t>H.03.000.090904</t>
  </si>
  <si>
    <t>Caixilho em ferro veneziana em perfis ´L´ e ´T´ com espessura de 1/8´ - sob medida</t>
  </si>
  <si>
    <t>H.03.000.090911</t>
  </si>
  <si>
    <t>Tela em aço galvanizado, malha ondulada artística de 1´, fio 12 com requadro de perfil de ferro em ´L´ de 1´ x 1´ x 1/8´ - (3,40 x 1,30 m)</t>
  </si>
  <si>
    <t>H.04.000.026223</t>
  </si>
  <si>
    <t>Portão de abrir 2 folhas, com tela ondulada galvanizada, malha 2´ e fio 10BWG, cantoneira 5/8x1/8, esquadro tubular de 100x50mm, aço SAE 1008/1010 galvanizado</t>
  </si>
  <si>
    <t>H.04.000.026229</t>
  </si>
  <si>
    <t>Porta de enrolar automatizada, em chapa aço galvanizado 20 perfil articulada raiada, meia cana com micro perfurações, tipo transvision, inclusive coluna</t>
  </si>
  <si>
    <t>H.04.000.026233</t>
  </si>
  <si>
    <t>Guarda-corpo em tubo de aço galvanizado, diâmetro de 1 1/2´ para receber vidro</t>
  </si>
  <si>
    <t>H.04.000.026666</t>
  </si>
  <si>
    <t>Tampa em chapa xadrez galvanizada a fogo antiderrapante, espessura 1/4´ 50kg/m² com cantoneira 1´ x 1´ x 1/8´</t>
  </si>
  <si>
    <t>H.04.000.027501</t>
  </si>
  <si>
    <t>Alambrado em tela de aço galvanizado malha 2´, com montantes metálicos</t>
  </si>
  <si>
    <t>H.04.000.027517</t>
  </si>
  <si>
    <t>Alambrado de segurança em aço galvanizado malha 1´, fio 12BWG, com montantes verticais aço carbono SAE 1008/1010 e arame farpado, completo</t>
  </si>
  <si>
    <t>H.04.000.027524</t>
  </si>
  <si>
    <t>Caixilho fixo em tela galvanizada, revestida com poliamida, malha 10mm</t>
  </si>
  <si>
    <t>H.04.000.027530</t>
  </si>
  <si>
    <t>Alambrado em tela de aço galvanizado malha 2´, montantes metálicos extremo superior duplo e arame farpado, acima de 4m de altura; ref. São Luiz ou Alambre ou equivalente - instalado</t>
  </si>
  <si>
    <t>H.04.000.031006</t>
  </si>
  <si>
    <t>Corrimão tubular em aço galvanizado, diâmetro de 1 1/2´</t>
  </si>
  <si>
    <t>H.04.000.031007</t>
  </si>
  <si>
    <t>Corrimão tubular em aço galvanizado, diâmetro de 2´</t>
  </si>
  <si>
    <t>H.04.000.031030</t>
  </si>
  <si>
    <t>Porta de enrolar manual em chapa de aço galvanizado 22 perfil articulada raiada, meia cana cega ou vazada</t>
  </si>
  <si>
    <t>H.04.000.031111</t>
  </si>
  <si>
    <t>Mão de obra especializada para instalação de veneziana industrial em aço galvanizado com aletas em resina reforçada de fibra de vidro</t>
  </si>
  <si>
    <t>H.04.000.031134</t>
  </si>
  <si>
    <t>Gradil rígido modular em aço 2" - H=1,10m, C=1,65m, padrão ET-SV-14 da CET-SP</t>
  </si>
  <si>
    <t>H.04.000.031224</t>
  </si>
  <si>
    <t>Porta/portão correr tela ondulada em aço galvanizado, sobmedida</t>
  </si>
  <si>
    <t>H.04.000.031249</t>
  </si>
  <si>
    <t>Porta em ferro galvanizado de correr, para vidro 2 folhas, completa, sob medida</t>
  </si>
  <si>
    <t>H.04.000.031269</t>
  </si>
  <si>
    <t>Caixilho fixo em tela de aço galvanizada, tipo ondulada com malha 1/2´, fio 12, com requadro cantoneira de aço carbono, sob medida</t>
  </si>
  <si>
    <t>H.04.000.031270</t>
  </si>
  <si>
    <t>Caixilho removível em tela de aço galvanizada, tipo ondulada com malha 1´, fio 12, com requadro tubular de aço carbono de 2´, sob medida</t>
  </si>
  <si>
    <t>H.04.000.031272</t>
  </si>
  <si>
    <t>Porta de abrir em tela de aço galvanizado, ondulada de 1´ fio 12, sob medida</t>
  </si>
  <si>
    <t>H.04.000.031282</t>
  </si>
  <si>
    <t>Caixilho para vidro á prova de bala em aço SAE1010/1020</t>
  </si>
  <si>
    <t>H.04.000.031312</t>
  </si>
  <si>
    <t>Batente reto de chapa #16 dobrada em aço galvanizado</t>
  </si>
  <si>
    <t>H.04.000.031352</t>
  </si>
  <si>
    <t>Guarda-corpo em tubo de aço galvanizado, diâmetro de 1 1/2´ com tela ondulada artística</t>
  </si>
  <si>
    <t>H.04.000.031374</t>
  </si>
  <si>
    <t>Escada marinheiro galvanizada com guarda-corpo</t>
  </si>
  <si>
    <t>H.04.000.031375</t>
  </si>
  <si>
    <t>Escada marinheiro galvanizada</t>
  </si>
  <si>
    <t>H.04.000.031390</t>
  </si>
  <si>
    <t>Tampa para alçapão em chapa de aço galvanizada de 14, com porta cadeado</t>
  </si>
  <si>
    <t>H.04.000.031395</t>
  </si>
  <si>
    <t>Portão 2 folhas tubular diâmetro 3´, com tela em aço galvanizado 2´, altura acima 3,0m, completo; ref. São Luiz, Alambre e Pruden Art ou equivalente</t>
  </si>
  <si>
    <t>H.04.000.031616</t>
  </si>
  <si>
    <t>Portão pivotante/abrir aço galvanizado de 65x132mm, pintura eletrostática, 1 folha, medida 2200x1000mm, dimensão 100x2100mm, incluso Pilares</t>
  </si>
  <si>
    <t>H.04.000.031617</t>
  </si>
  <si>
    <t>Portão pivotante/abrir aço galvanizado de 65x132mm, pintura eletrostática, 2 folhas, medida 2200x3600mm, dimensão 1600x2100mm, incluso requadro e pilares</t>
  </si>
  <si>
    <t>H.04.000.031618</t>
  </si>
  <si>
    <t>Gradil em aço galvanizado eletrofundido de 1718x1650mm e pintura eletrostática, 65x132mm e barra portante 25x2mm</t>
  </si>
  <si>
    <t>H.04.000.031619</t>
  </si>
  <si>
    <t>Montante para gradil em aço galvanizado eletrofundido, pintura eletrostática, chato, dimensões 2120 x 76 x 8 mm</t>
  </si>
  <si>
    <t>H.04.000.031621</t>
  </si>
  <si>
    <t>Portão deslizante/correr em aço galvanizado de 65x132mm, pintura eletrostática, inclusive requadros e pilares, dimensão 1600x2100mm</t>
  </si>
  <si>
    <t>H.04.000.031633</t>
  </si>
  <si>
    <t>Porta de enrolar em chapa de aço galvanizado, perfil meia-cana Tansvizion de 22, automatizada, com controle remoto, pintura eletrostática - instalada</t>
  </si>
  <si>
    <t>H.04.000.091169</t>
  </si>
  <si>
    <t>Portão 1 ou 2 folhas tubular com tela de arame galvanizado, completo até 2,50m</t>
  </si>
  <si>
    <t>H.04.000.091170</t>
  </si>
  <si>
    <t>Alambrado de segurança em aço galvanizado malha 2´, fio 10, com montantes verticais em tubos de aço carbono SAE 1008/1010 e arame farpado completo</t>
  </si>
  <si>
    <t>H.04.000.091532</t>
  </si>
  <si>
    <t>Portão com 2 folhas, tubular em tela de aço galvanizado, para alambrado, com altura acima de 2,50m</t>
  </si>
  <si>
    <t>H.04.000.091533</t>
  </si>
  <si>
    <t>Alambrado de segurança em aço galvanizado malha 2´, com montantes verticais em tubos de aço carbono SAE 1008/1010 e arame farpado, acima de 4,00 m de altura</t>
  </si>
  <si>
    <t>H.04.000.092647</t>
  </si>
  <si>
    <t>H.04.000.092773</t>
  </si>
  <si>
    <t>H.05.000.027629</t>
  </si>
  <si>
    <t>Caixilho em alumínio anodizado natural fixo, linha Cittá da Alcoa ou equivalente</t>
  </si>
  <si>
    <t>H.05.000.027630</t>
  </si>
  <si>
    <t>H.05.000.027631</t>
  </si>
  <si>
    <t>H.05.000.027635</t>
  </si>
  <si>
    <t>Caixilho fixo em alumínio anodizado, nas cores bronze/preto, linha 30 - sem vidro</t>
  </si>
  <si>
    <t>H.05.000.027636</t>
  </si>
  <si>
    <t>Caixilho basculante em alumínio anodizado, nas cores bronze/preto, linha 30 - sem vidro</t>
  </si>
  <si>
    <t>H.05.000.027637</t>
  </si>
  <si>
    <t>Caixilho maxim-ar em alumínio anodizado, nas cores bronze/preto, linha 30 - sem vidro</t>
  </si>
  <si>
    <t>H.05.000.027638</t>
  </si>
  <si>
    <t>Caixilho de correr em alumínio anodizado, nas cores bronze/preto, linha 30 - sem vidro</t>
  </si>
  <si>
    <t>H.05.000.027639</t>
  </si>
  <si>
    <t>Porta de abrir em alumínio anodizado, nas cores bronze/preto, linha 30 - sem vidro</t>
  </si>
  <si>
    <t>H.05.000.027640</t>
  </si>
  <si>
    <t>Porta de correr em alumínio anodizado, nas cores bronze/preto, linha 30 - sem vidro</t>
  </si>
  <si>
    <t>H.05.000.027641</t>
  </si>
  <si>
    <t>Porta de abrir tipo veneziana em alumínio anodizado, nas cores bronze/preto, linha 30 - sem vidro</t>
  </si>
  <si>
    <t>H.05.000.027642</t>
  </si>
  <si>
    <t>Portinhola de correr em alumínio anodizado linha 30, tipo veneziana, nas cores bronze/preto</t>
  </si>
  <si>
    <t>H.05.000.027644</t>
  </si>
  <si>
    <t>Porta de abrir em alumínio com pintura eletrostática branca, sob medida, instalada - sem vidro</t>
  </si>
  <si>
    <t>H.05.000.027645</t>
  </si>
  <si>
    <t>H.05.000.027646</t>
  </si>
  <si>
    <t>Porta de correr em alumínio tipo lambri branco, trilho na parte superior, sob medida</t>
  </si>
  <si>
    <t>H.05.000.030403</t>
  </si>
  <si>
    <t>Caixilho fixo em alumínio com pintura eletrostática branca, sob medida, instalado - sem vidros</t>
  </si>
  <si>
    <t>H.05.000.030415</t>
  </si>
  <si>
    <t>Caixilho fixo tipo veneziana em alumínio anodizado branco, linha 25 - sob medida</t>
  </si>
  <si>
    <t>H.05.000.031002</t>
  </si>
  <si>
    <t>Caixilho em alumínio anodizado fosco L 25 de correr, sob medida</t>
  </si>
  <si>
    <t>H.05.000.031015</t>
  </si>
  <si>
    <t>Barra de proteção tipo U, para pessoas com mobilidade reduzida, em tubo de alumínio, L= 250 x 250mm, acabamento com pintura epóxi, conforme NBR9050</t>
  </si>
  <si>
    <t>H.05.000.031101</t>
  </si>
  <si>
    <t>Caixilho em alumínio tipo basculante com vidro, linha comercial</t>
  </si>
  <si>
    <t>H.05.000.031102</t>
  </si>
  <si>
    <t>Caixilho em alumínio tipo maxim-ar com vidro, linha comercial</t>
  </si>
  <si>
    <t>H.05.000.031103</t>
  </si>
  <si>
    <t>Caixilho em alumínio tipo correr com vidro, linha comercial</t>
  </si>
  <si>
    <t>H.05.000.031104</t>
  </si>
  <si>
    <t>H.05.000.031105</t>
  </si>
  <si>
    <t>Porta entrada de abrir em alumínio anodizado natural, com divisão horizontal com vidro e veneziana - linha 25 comercial</t>
  </si>
  <si>
    <t>H.05.000.031107</t>
  </si>
  <si>
    <t>Porta tipo veneziana de abrir em alumínio, linha comercial</t>
  </si>
  <si>
    <t>H.05.000.031108</t>
  </si>
  <si>
    <t>Portinhola em alumínio anodizado, tipo veneziana de abrir e batente, inclusive ferragens, linha comercial</t>
  </si>
  <si>
    <t>H.05.000.031109</t>
  </si>
  <si>
    <t>Veneziana industrial em alumínio com aletas em fiber-glass, ref. Comovent ou equivalente</t>
  </si>
  <si>
    <t>H.05.000.031120</t>
  </si>
  <si>
    <t>Porta em alumínio anodizado fosco L 30, tipo veneziana de giro, completa com batente e ferragem, sob medida com referência 90 cm x 185 cm</t>
  </si>
  <si>
    <t>H.05.000.031127</t>
  </si>
  <si>
    <t>Porta de entrada em alumínio anodizado fosco L 30 de correr, completa com batente e ferragem, sob medida</t>
  </si>
  <si>
    <t>H.05.000.031128</t>
  </si>
  <si>
    <t>Porta de entrada em alumínio anodizado fosco L 30, 01 folha de giro, completa com batente e ferragem, sob medida</t>
  </si>
  <si>
    <t>H.05.000.031153</t>
  </si>
  <si>
    <t>Caixilho em alumínio anodizado fosco L 25 basculante, sob medida</t>
  </si>
  <si>
    <t>H.05.000.031154</t>
  </si>
  <si>
    <t>Caixilho guilhotina em alumínio anodizado natural, sob medida, instalado - sem vidros</t>
  </si>
  <si>
    <t>H.05.000.031155</t>
  </si>
  <si>
    <t>Caixilho em alumínio anodizado fosco L 25 fixo, sob medida</t>
  </si>
  <si>
    <t>H.05.000.031156</t>
  </si>
  <si>
    <t>Caixilho em alumínio anodizado fosco L 25 maxim-ar, sob medida</t>
  </si>
  <si>
    <t>H.05.000.032419</t>
  </si>
  <si>
    <t>Porta de correr em alumínio tipo veneziana e vidro liso, linha 25, branca, folhas móveis, vidro liso; ref. Magnum da Atlântica Esquadrias, Premium da Lux Esquadrias, AJ Esquadrias ou equivalente - linha comercial</t>
  </si>
  <si>
    <t>H.05.000.032421</t>
  </si>
  <si>
    <t>Porta tipo veneziana de abrir em alumínio, cor branca, com pintura eletrostática a pó; ref. Sasazaki, Ebel, Brimak ou equivalente, linha comercial</t>
  </si>
  <si>
    <t>H.05.000.032422</t>
  </si>
  <si>
    <t>Caixilho em alumínio tipo maxim-ar com vidro liso ou mini boreal, cor branco; ref. Sasazaki, Ebel, Gravia, Atlântica ou equivalente, linha comercial</t>
  </si>
  <si>
    <t>H.05.000.032426</t>
  </si>
  <si>
    <t>Caixilho em alumínio tipo basculante com vidro mini boreal, cor branco; referência comercial Sasazaki, Gravia, Atlantica ou equivalente - linha comercial</t>
  </si>
  <si>
    <t>H.05.000.032427</t>
  </si>
  <si>
    <t>Caixilho em alumínio de correr com vidro, cor branco; referência comercial Sasazaki, Ebel, Brimak, Atlantica ou equivalente - linha comercial</t>
  </si>
  <si>
    <t>H.05.000.032437</t>
  </si>
  <si>
    <t>Caixilho em alumínio basculante, com pintura eletrostática branca, sob medida</t>
  </si>
  <si>
    <t>H.05.000.032439</t>
  </si>
  <si>
    <t>Caixilho em alumínio maxim-ar com pintura eletrostática, cor branco, sob medida</t>
  </si>
  <si>
    <t>H.05.000.067522</t>
  </si>
  <si>
    <t>Grelha em alumínio fundido com requadro, 20x100 / 20x50cm, ref. Vila Rica ou equivalente</t>
  </si>
  <si>
    <t>H.05.000.067526</t>
  </si>
  <si>
    <t>Canaleta com grelha em alumínio, largura de 80 mm, ref. SP80 linha Sekapiso da Sekapiso, Aminox ou equivalente</t>
  </si>
  <si>
    <t>H.05.000.067536</t>
  </si>
  <si>
    <t>Canaleta com grelha em alumínio, largura de 46 mm, saída central, vertical ou horizontal, para tubo de 40 mm ou 50 mm; ref. SP46 linha Sekabox da Sekapiso, Aminox ou equivalente</t>
  </si>
  <si>
    <t>H.05.000.067537</t>
  </si>
  <si>
    <t>Canaleta com grelha removível em alumínio, saída central ou vertical, de 46 x 52 mm, grelha abre e fecha de 46 x 1000 mm; ref. SP46 linha Abreseka da Sekapiso ou equivalente</t>
  </si>
  <si>
    <t>H.05.000.090632</t>
  </si>
  <si>
    <t>Caixilho em alumínio anodizado fosco L 25, tipo veneziana, sob medida</t>
  </si>
  <si>
    <t>H.05.000.090633</t>
  </si>
  <si>
    <t>Portinhola em alumínio anodizado fosco L16, tipo veneziana de abrir para abrigo, completa, com batente e ferragens, sob medida</t>
  </si>
  <si>
    <t>H.05.000.090686</t>
  </si>
  <si>
    <t>Barra de apoio reta, para pessoas com mobilidade reduzida, em tubo de alumínio, L= 800mm, com flanges, acabamento pintura epóxi, conforme norma NBR 9050</t>
  </si>
  <si>
    <t>H.05.000.090687</t>
  </si>
  <si>
    <t>Barra de apoio em ângulo 90°, para pessoas com mobilidade reduzida, em tubo de alumínio, L= 800x800mm, acabamento com pintura epóxi, conforme norma NBR9050</t>
  </si>
  <si>
    <t>H.06.000.031110</t>
  </si>
  <si>
    <t>Veneziana industrial em aço galvanizado com aletas em resina reforçada de fibra de vidro</t>
  </si>
  <si>
    <t>H.06.000.031640</t>
  </si>
  <si>
    <t>Caixilho de correr com requadro em PVC, 2 folhas móveis, vidro-simples e liso de 3 a 4mm, persiana manual integrada; ref. Brimak, Eurosystem, Belle Acoustique, Marframe ou equivalente</t>
  </si>
  <si>
    <t>H.06.000.037103</t>
  </si>
  <si>
    <t>Placa de poliester insaturado com fibra vidro de 3 mm</t>
  </si>
  <si>
    <t>H.07.000.037004</t>
  </si>
  <si>
    <t>Vidro temperado serigrafado de 8 mm incolor - material</t>
  </si>
  <si>
    <t>H.07.000.037008</t>
  </si>
  <si>
    <t>Vidro liso laminado incolor de 10 mm - material</t>
  </si>
  <si>
    <t>H.07.000.037011</t>
  </si>
  <si>
    <t>Espelho comum com espessura de 3mm, com moldura em perfil de alumínio de 1cm, fundo em chapa compensada com 3 mm de espessura</t>
  </si>
  <si>
    <t>H.07.000.037013</t>
  </si>
  <si>
    <t>Vidro liso laminado colorido de 10 mm - material</t>
  </si>
  <si>
    <t>H.07.000.037026</t>
  </si>
  <si>
    <t>Espelho em vidro cristal liso, espessura de 4 mm, sobre superfície plana, peças aproximadamente 0,5 a 4,12 m²</t>
  </si>
  <si>
    <t>H.07.000.037028</t>
  </si>
  <si>
    <t>Vidro liso laminado colorido de 8 mm - material</t>
  </si>
  <si>
    <t>H.07.000.037033</t>
  </si>
  <si>
    <t>Vidro multilaminado de alta segurança (blindado) em policarbonato, com certificação Retex; ref. NIJ III da Fanavid ou equivalente - material</t>
  </si>
  <si>
    <t>H.07.000.037040</t>
  </si>
  <si>
    <t>Vidro liso laminado, com filme polivinil butiral (PVB), incolor de 8 mm - material</t>
  </si>
  <si>
    <t>H.07.000.037042</t>
  </si>
  <si>
    <t>Vidro fantasia de 3/4 mm - material</t>
  </si>
  <si>
    <t>H.07.000.037047</t>
  </si>
  <si>
    <t>Vidro liso incolor laminado e temperado, espessura de 16 mm (8+8); ref. Personal ou equivalente - material</t>
  </si>
  <si>
    <t>H.07.000.037048</t>
  </si>
  <si>
    <t>Vidro temperado neutro verde de 10 mm - material</t>
  </si>
  <si>
    <t>H.07.000.037073</t>
  </si>
  <si>
    <t>Vidros float monolíticos de aparência verde, com espessura de 6 mm - material</t>
  </si>
  <si>
    <t>H.07.000.037074</t>
  </si>
  <si>
    <t>Vidro liso laminado incolor de 6 mm - material</t>
  </si>
  <si>
    <t>H.07.000.037079</t>
  </si>
  <si>
    <t>Vidro liso laminado colorido de 6 mm - material</t>
  </si>
  <si>
    <t>H.07.000.037080</t>
  </si>
  <si>
    <t>Vidro liso laminado leitoso de 6 mm - material</t>
  </si>
  <si>
    <t>H.07.000.037081</t>
  </si>
  <si>
    <t>Vidro liso transparente de 3 mm - material</t>
  </si>
  <si>
    <t>H.07.000.037082</t>
  </si>
  <si>
    <t>Vidro liso transparente de 4 mm - material</t>
  </si>
  <si>
    <t>H.07.000.037083</t>
  </si>
  <si>
    <t>Vidro liso transparente de 5 mm - material</t>
  </si>
  <si>
    <t>H.07.000.037084</t>
  </si>
  <si>
    <t>Vidro liso transparente de 6 mm - material</t>
  </si>
  <si>
    <t>H.07.000.037086</t>
  </si>
  <si>
    <t>Vidro temperado cinza ou bronze 6 mm - material</t>
  </si>
  <si>
    <t>H.07.000.037087</t>
  </si>
  <si>
    <t>Vidro temperado cinza ou bronze 8 mm - material</t>
  </si>
  <si>
    <t>H.07.000.037088</t>
  </si>
  <si>
    <t>Vidro temperado incolor 10 mm - material</t>
  </si>
  <si>
    <t>H.07.000.037089</t>
  </si>
  <si>
    <t>Vidro temperado incolor 6 mm - material</t>
  </si>
  <si>
    <t>H.07.000.037090</t>
  </si>
  <si>
    <t>Vidro temperado incolor 8 mm - material</t>
  </si>
  <si>
    <t>H.07.000.037095</t>
  </si>
  <si>
    <t>Vidro temperado cinza ou bronze 10 mm - material</t>
  </si>
  <si>
    <t>H.07.000.037098</t>
  </si>
  <si>
    <t>Vidro laminado temperado incolor de 8mm - material</t>
  </si>
  <si>
    <t>H.07.000.037099</t>
  </si>
  <si>
    <t>Vidro multilaminado de alta segurança, com proteção balística de nível III, com espessura final de 51 a 70 mm, com certificação Retex; ref. Inovaglass, Blindare, Grupo Fort ou equivalente - instalado</t>
  </si>
  <si>
    <t>H.08.000.010001</t>
  </si>
  <si>
    <t>H.08.000.031218</t>
  </si>
  <si>
    <t>Fechadura tipo alavanca com chave para porta corta-fogo, cilindro para acionamento com chave; ref. PHT05 da Dorma, 5124 Sobrano, 09.164-065-PPT La Fonte ou equivalente</t>
  </si>
  <si>
    <t>H.08.000.031221</t>
  </si>
  <si>
    <t>Barra antipânico para porta, de sobrepor de um lado da folha e do outro lado cega</t>
  </si>
  <si>
    <t>H.08.000.031223</t>
  </si>
  <si>
    <t>Barra antipânico de sobrepor de um lado da folha da porta e do outro lado maçaneta, tipo alavanca, com acionamento livre</t>
  </si>
  <si>
    <t>H.08.000.031614</t>
  </si>
  <si>
    <t>Porta cadeado zincado, ref. 81114 89mm ZI da Aliança ou equivalente</t>
  </si>
  <si>
    <t>H.08.000.031637</t>
  </si>
  <si>
    <t>Maçaneta tipo alavanca e cilindro para acionamento com chave, acabamento na cor prata</t>
  </si>
  <si>
    <t>H.08.000.031641</t>
  </si>
  <si>
    <t>Pivô superior lateral, para porta em vidro temperado, ref. SM-1001 fabricação Dorma ou equivalente</t>
  </si>
  <si>
    <t>H.08.000.031642</t>
  </si>
  <si>
    <t>Mancal inferior com rolamento, para porta em vidro temperado, ref. SM 1002 fabricação Dorma, 1013 Santa Marina ou equivalente</t>
  </si>
  <si>
    <t>H.08.000.031644</t>
  </si>
  <si>
    <t>Dobradiça vai-vem de 3" em aço com mola, acabamento cromado; ref. 255/3 da Page, 403  da Arouca ou equivalente</t>
  </si>
  <si>
    <t>H.08.000.031645</t>
  </si>
  <si>
    <t>H.08.000.031646</t>
  </si>
  <si>
    <t>Dobradiça inferior para vidro temperado, ref. SM1010 fabricação Dorma, 1103 Santa Marina ou equivalente</t>
  </si>
  <si>
    <t>H.08.000.031647</t>
  </si>
  <si>
    <t>Dobradiça superior para vidro temperado; referência comercial 1101S Santa Marina, Dorma ou equivalente</t>
  </si>
  <si>
    <t>H.08.000.031650</t>
  </si>
  <si>
    <t>Fechadura de centro com cilindro, para porta externa em vidro temperado, ref. SM 1050-E linha Glas da Dorma ou equivalente</t>
  </si>
  <si>
    <t>H.08.000.031653</t>
  </si>
  <si>
    <t>Suporte duplo para vidro temperado fixado em alvenaria, ref. SM1092 fabricação Dorma, 1306 Santa Marina ou equivalente</t>
  </si>
  <si>
    <t>H.08.000.031656</t>
  </si>
  <si>
    <t>Contra fechadura de centro, para porta de vidro temperado; ref. SM1051/S1051E1 linha Glas da Dorma ou equivalente</t>
  </si>
  <si>
    <t>H.08.000.031658</t>
  </si>
  <si>
    <t>Puxador duplo para porta de madeira, alumínio ou vidro, ref. Dorma Manet de 350mm da Dorma ou equivalente</t>
  </si>
  <si>
    <t>H.08.000.031672</t>
  </si>
  <si>
    <t>Trinco para piso, ref. SM1060 da Dorma, 3240 da Glasspeças, 1519 da Santa Marina ou equivalente</t>
  </si>
  <si>
    <t>H.08.000.031679</t>
  </si>
  <si>
    <t>Roldana RO65 Plus, para porta de correr de 60kg - 15mm</t>
  </si>
  <si>
    <t>H.08.000.031687</t>
  </si>
  <si>
    <t>Fecho de embutir de alavanca, com 20 cm, em latão cromado; ref. 1011 / 20 FC da Arouca ou equivalente</t>
  </si>
  <si>
    <t>H.08.000.031688</t>
  </si>
  <si>
    <t>Fecho tipo ´unho´ de 10 cm em latão cromado de embutir</t>
  </si>
  <si>
    <t>H.08.000.031697</t>
  </si>
  <si>
    <t>Visor tipo olho mágico com ângulo de visualização de 200°; ref. Vonder ou equivalente</t>
  </si>
  <si>
    <t>H.08.000.031698</t>
  </si>
  <si>
    <t>Ferragem adicional para porta de divisória, vão simples - instalado</t>
  </si>
  <si>
    <t>H.08.000.031699</t>
  </si>
  <si>
    <t>Ferragem adicional para porta de divisória, vão duplo - instalado</t>
  </si>
  <si>
    <t>H.08.000.031701</t>
  </si>
  <si>
    <t>Dobradiça de aço cromado de 3 1/2", para portas de até 21 kg, ref. União Mundial ou equivalente - (embalagem com 3 dobradiças)</t>
  </si>
  <si>
    <t>H.08.000.031712</t>
  </si>
  <si>
    <t>Puxador duplo tubular em aço inoxidável, com duas fixações, dimensões 300mm entre furos, ref. Dorma ou equivalente</t>
  </si>
  <si>
    <t>H.08.000.031715</t>
  </si>
  <si>
    <t>Ferragem completa para porta de box de WC tipo livre/ocupado; ref. 1515/136 Arouca, 719 AZ CR La Fonte, 801 AZ CR 35mm Lockwell ou equivalente</t>
  </si>
  <si>
    <t>H.08.000.031718</t>
  </si>
  <si>
    <t>Cadeado alta segurança 16 pinos, ref. CRT 70 mm da Papaiz ou equivalente</t>
  </si>
  <si>
    <t>H.08.000.031719</t>
  </si>
  <si>
    <t>Cadeado com haste de aço, 35/36 mm, ref. CR35 da Papaiz, E35 da Pado ou equivalente</t>
  </si>
  <si>
    <t>H.08.000.031722</t>
  </si>
  <si>
    <t>Cadeado com haste de aço, 60 mm, ref. CR60 da Papaiz, E60 da Pado ou equivalente</t>
  </si>
  <si>
    <t>H.08.000.031723</t>
  </si>
  <si>
    <t>Cadeado com haste de aço, 25/27 mm, ref. CR25 da Papaiz, E27 da Pado ou equivalente</t>
  </si>
  <si>
    <t>H.08.000.031726</t>
  </si>
  <si>
    <t>Mola de piso para porta com largura até 1,10m e esforço até 120kg, ref. BTS 75 V fabricação Dorma ou equivalente</t>
  </si>
  <si>
    <t>H.08.000.031728</t>
  </si>
  <si>
    <t>Cadeado com haste de aço, 50 mm, ref. CR50 da Papaiz; E50 da Pado ou equivalente</t>
  </si>
  <si>
    <t>H.08.000.031734</t>
  </si>
  <si>
    <t>Dobradiça em latão cromado reforçada com anéis de 3 1/2" x 3", ref. La Fonte Dob 85 3 1/2" x 3" LT S/P CR, 3635 da União Mundial ou equivalente</t>
  </si>
  <si>
    <t>H.08.000.031740</t>
  </si>
  <si>
    <t>Dobradiça em aço inoxidável escovado com anéis, de 3" x 2 1/2", para portas de até 25 kg, ref. Dobradiça 395 da La Fonte ou equivalente</t>
  </si>
  <si>
    <t>H.08.000.031764</t>
  </si>
  <si>
    <t>Equipamento automatizador de portas deslizantes para folha dupla, ref. ES200 EASY da Dorma ou equivalente</t>
  </si>
  <si>
    <t>H.08.000.031765</t>
  </si>
  <si>
    <t>Equipamento automatizador telescópico unilateral de portas deslizantes para folha dupla, ref. ES 200 T da Dorma ou equivalente</t>
  </si>
  <si>
    <t>H.08.000.035003</t>
  </si>
  <si>
    <t>Fechadura completa com maçaneta tipo alavanca, para porta externa de 1 folha; ref. 725.01/40CR da Pado, Papaiz ou equivalente</t>
  </si>
  <si>
    <t>H.08.000.035004</t>
  </si>
  <si>
    <t>Ferragem completa com maçaneta tipo alavanca, com miolo tipo gorges, para porta interna com 1 folha; referência 721/01 CR da Pado, 402526/40 da Arouca ou equivalente</t>
  </si>
  <si>
    <t>H.08.000.035009</t>
  </si>
  <si>
    <t>Fechadura eletroímã para capacidade de atraque de 150kgf</t>
  </si>
  <si>
    <t>H.08.000.035010</t>
  </si>
  <si>
    <t>Fechadura elétrica de sobrepor e fonte, para portas ou portões de metal ou madeira, ref. C-90 dupla da HDL; fonte com botão, ref. TRA-400 da HDL ou equivalente</t>
  </si>
  <si>
    <t>H.08.000.035011</t>
  </si>
  <si>
    <t>Mola aérea para porta com esforço acima de 50kg até 60kg, ref. MA 200 potência 3 fabricação Dorma, linha 770 POT2 fabricação Disafe ou equivalente</t>
  </si>
  <si>
    <t>H.08.000.035012</t>
  </si>
  <si>
    <t>Mola aérea para porta com esforço acima de 60kg até 80kg, ref. MA 200 potência 4 fabricação Dorma, linha 770POT2 fabricação Disafe ou equivalente</t>
  </si>
  <si>
    <t>H.08.000.035013</t>
  </si>
  <si>
    <t>Mola aérea hidráulica com calha deslizante, para porta com largura até 1,60mm, com esforço de 81 até 250kg, ref. TS 93B / TS 93 System da Dorma, linha 6825 fabricação Disafe ou equivalente</t>
  </si>
  <si>
    <t>H.08.000.035019</t>
  </si>
  <si>
    <t>Fechadura com maçaneta tipo alavanca em aço inoxidável e rozeta, ref. Victória Ecoinox 882 IXE externa da Pado ou equivalente</t>
  </si>
  <si>
    <t>H.09.000.031168</t>
  </si>
  <si>
    <t>Porta de segurança de correr suspensa em grade com aço SAE 1045, com brete superior, diâmetro de 1´, completa, sem têmpera e revenimento</t>
  </si>
  <si>
    <t>H.09.000.031181</t>
  </si>
  <si>
    <t>Brete para instalação lateral em porta chapa/grade de segurança</t>
  </si>
  <si>
    <t>H.09.000.031253</t>
  </si>
  <si>
    <t>Grade de segurança em aço SAE 1045, diâmetro de 1´, com têmpera e revenimento</t>
  </si>
  <si>
    <t>H.09.000.031254</t>
  </si>
  <si>
    <t>Grade de segurança para janela em aço SAE 1045, diâmetro 1´, com têmpera e revenimento</t>
  </si>
  <si>
    <t>H.09.000.031255</t>
  </si>
  <si>
    <t>Porta de segurança de abrir em grade aço SAE 1045, diâmetro de 1´, completa - com têmpera e revenimento</t>
  </si>
  <si>
    <t>H.09.000.031256</t>
  </si>
  <si>
    <t>Porta de segurança de abrir grade em aço SAE 1045 chapeada, diâmetro de 1´, completa, com têmpera e revenimento</t>
  </si>
  <si>
    <t>H.09.000.031257</t>
  </si>
  <si>
    <t>Porta de segurança especial de abrir com grade em aço SAE 1045, diâmetro de 1´, completa, com têmpera e revenimento</t>
  </si>
  <si>
    <t>H.09.000.031258</t>
  </si>
  <si>
    <t>Portão de abrir para muralha em aço SAE 1045 chapeada, diâmetro de 1´, completa - com têmpera e revenimento</t>
  </si>
  <si>
    <t>H.09.000.031260</t>
  </si>
  <si>
    <t>Grade de segurança em aço SAE 1045 chapeada, diâmetro de 1´, com têmpera e revenimento</t>
  </si>
  <si>
    <t>H.09.000.031329</t>
  </si>
  <si>
    <t>H.09.000.031341</t>
  </si>
  <si>
    <t>Ferrolho de segurança de 1,20 m, DN= 1´, para adaptação em portas de celas, embutido em caixa externamente</t>
  </si>
  <si>
    <t>H.09.000.031361</t>
  </si>
  <si>
    <t>Grade de segurança em aço SAE 1045, diâmetro de 1´ - sem têmpera e revenimento - instalado</t>
  </si>
  <si>
    <t>H.09.000.031362</t>
  </si>
  <si>
    <t>Grade de segurança para janela em aço SAE 1045, diâmetro 1´ - sem têmpera e revenimento - instalado</t>
  </si>
  <si>
    <t>H.09.000.031363</t>
  </si>
  <si>
    <t>Porta de segurança de abrir em grade aço SAE 1045, diâmetro de 1´, sem completa - sem têmpera e revenimento</t>
  </si>
  <si>
    <t>H.09.000.031364</t>
  </si>
  <si>
    <t>Porta de segurança de abrir grade em aço SAE 1045 chapeada, diâmetro de 1´, completa - sem têmpera e revenimento</t>
  </si>
  <si>
    <t>H.09.000.031368</t>
  </si>
  <si>
    <t>Porta de segurança especial de abrir com grade em aço SAE 1045, diâmetro de 1´, completa - sem têmpera e revenimento</t>
  </si>
  <si>
    <t>H.09.000.031369</t>
  </si>
  <si>
    <t>Portão de abrir para muralha em aço SAE 1045 chapeada, diâmetro de 1´, completa - sem têmpera e revenimento</t>
  </si>
  <si>
    <t>H.09.000.031370</t>
  </si>
  <si>
    <t>Grade de segurança em aço SAE 1045 chapeada, diâmetro de 1´ - sem têmpera e revenimento - instalado</t>
  </si>
  <si>
    <t>H.09.000.031613</t>
  </si>
  <si>
    <t>Ferrolho de segurança de 7/8´ para adaptação em portas de celas, com porta cadeado e suporte de fixação</t>
  </si>
  <si>
    <t>H.09.000.031622</t>
  </si>
  <si>
    <t>Caixilho de segurança em aço SAE 1010/1020 tipo fixo e de correr (0,70x0,80m), para receber vidro, com bandeira tipo veneziana (0,375x0,80m)</t>
  </si>
  <si>
    <t>H.09.000.031623</t>
  </si>
  <si>
    <t>Guichê de segurança em grade com aço SAE 1045, diâmetro de 1´, com têmpera e revenimento</t>
  </si>
  <si>
    <t>H.09.000.031625</t>
  </si>
  <si>
    <t>Guichê de segurança em grade com aço SAE 1045, diâmetro de 1´, sem têmpera e revenimento</t>
  </si>
  <si>
    <t>H.09.000.031626</t>
  </si>
  <si>
    <t>H.09.000.031628</t>
  </si>
  <si>
    <t>Porta de segurança de correr em grade de aço SAE 1045, com brete lateral, diâmetro de 1´, completa, com têmpera e revenimento</t>
  </si>
  <si>
    <t>H.09.000.031629</t>
  </si>
  <si>
    <t>Porta de segurança de correr suspensa em grade de aço SAE 1045, chapeada, diâmetro de 1´, completa, com têmpera e revenimento</t>
  </si>
  <si>
    <t>H.09.000.031631</t>
  </si>
  <si>
    <t>Porta de segurança de correr/deslizante, em grade com aço SAE 1045, diâmetro de 1´, completa, sem têmpera e revenimento</t>
  </si>
  <si>
    <t>H.09.000.031907</t>
  </si>
  <si>
    <t>Porta de segurança de correr suspensa em grade em aço SAE 1045, chapeada, diâmetro de 1´, com brete vertical, completa - sem têmpera e revenimento</t>
  </si>
  <si>
    <t>H.12.000.031610</t>
  </si>
  <si>
    <t>Dobradiça tipo gonzo em aço SAE 1045, diâmetro de 1 1/2´ com abas de 2´ x 3/8´</t>
  </si>
  <si>
    <t>H.13.000.069501</t>
  </si>
  <si>
    <t>Solda 50/50</t>
  </si>
  <si>
    <t>H.13.000.069502</t>
  </si>
  <si>
    <t>Pasta para soldar</t>
  </si>
  <si>
    <t>H.13.000.069565</t>
  </si>
  <si>
    <t>Solda eletrolítica tipo Smaw-AWS 6013 eletrodos esp. 2,5/3,25/4,0mm; ref. ESAB, LINCOLN, WELD ou equivalente</t>
  </si>
  <si>
    <t>I.01.000.025057</t>
  </si>
  <si>
    <t>Painel Wall com miolo de madeira contraplacado por lâminas de madeira e externamente por chapas em CRFS, para piso, ref. Eternit ou equivalente</t>
  </si>
  <si>
    <t>I.01.000.030105</t>
  </si>
  <si>
    <t>Porta em laminado melamínico estrutural Alcoplac, TS-10 (fórmica maciça) - 62 x 180cm, com dobradiça e fechadura</t>
  </si>
  <si>
    <t>I.05.000.021057</t>
  </si>
  <si>
    <t>Placa cimentícia impermeabilizada com espessura de 12mm, placa de 1,20 x 2,40m; ref. Brasilit ou equivalente</t>
  </si>
  <si>
    <t>I.05.000.021080</t>
  </si>
  <si>
    <t>Placa cimentícia em CRFS impermeabilizada, espessura 6 mm, dimensões 1,20 x 2,00m, ref. Eternit, Brasilit ou equivalente</t>
  </si>
  <si>
    <t>I.06.000.022566</t>
  </si>
  <si>
    <t>Veneziana de vidro tipo ´CAPELINHA´ 20 x 10 x 10 cm</t>
  </si>
  <si>
    <t>I.06.000.022567</t>
  </si>
  <si>
    <t>Veneziana de vidro ´IBRAVIR´ 20 x 20 x 6 cm</t>
  </si>
  <si>
    <t>I.06.000.025561</t>
  </si>
  <si>
    <t>Telha de vidro tipo ´FRANCESA´</t>
  </si>
  <si>
    <t>I.06.000.025562</t>
  </si>
  <si>
    <t>Telha de vidro tipo ´PAULISTA´</t>
  </si>
  <si>
    <t>J.01.000.038012</t>
  </si>
  <si>
    <t>Lixa para ferro e metais Norton N° 80, ou equivalente</t>
  </si>
  <si>
    <t>J.01.000.038040</t>
  </si>
  <si>
    <t>Lixa d´água, ref. Norton n° 80, Aquaflex ou equivalente</t>
  </si>
  <si>
    <t>J.02.000.024007</t>
  </si>
  <si>
    <t>Emulsão acrílica para vedação de trincas, ref. Selatrinca Suvinil ou  equivalente</t>
  </si>
  <si>
    <t>J.02.000.024028</t>
  </si>
  <si>
    <t>Hidrorepelente a base de silano-siloxano oligomérico disperso em solvente; ref. Silicone da Sika, Acquella Original da Otto Baumgart, Fuseprotec Silicone da Viapol ou equivalente</t>
  </si>
  <si>
    <t>J.02.000.024030</t>
  </si>
  <si>
    <t>Hidrorepelente a base de silano-siloxano oligomérico disperso em água, ref. Acqua da Denver, Repele água da Quartzolit ou equivalente</t>
  </si>
  <si>
    <t>J.02.000.024047</t>
  </si>
  <si>
    <t>Líquido imunizante para madeira pentox (Montana); ref. Penetrol Cupim (Otto Baungart) ou equivalente</t>
  </si>
  <si>
    <t>J.02.000.024076</t>
  </si>
  <si>
    <t>Resina 100% acrílica plastificante, Hiper 409 da NS Brasil ou equivalente</t>
  </si>
  <si>
    <t>J.02.000.024147</t>
  </si>
  <si>
    <t>Resina acrílica para piso granilite</t>
  </si>
  <si>
    <t>J.02.000.024148</t>
  </si>
  <si>
    <t>Resina epóxi para piso granilite</t>
  </si>
  <si>
    <t>J.02.000.028057</t>
  </si>
  <si>
    <t>Selador para tinta epóxi</t>
  </si>
  <si>
    <t>J.02.000.028058</t>
  </si>
  <si>
    <t>Tinta esmalte Premium, base água, brilhante/acetinado, várias cores, pintura interna/externa, ref. Coralit Zero da Coral, Futura Premium, Suvinil Premium, Metalatex Eco, Sherwin Williams, ou equivalente</t>
  </si>
  <si>
    <t>J.02.000.037501</t>
  </si>
  <si>
    <t>Primer base resina sintética com cromato de zinco 2 demãos; referência comercial Maza alta performance, Vedacit Pro Anticorrosivo ZN ou equivalente</t>
  </si>
  <si>
    <t>J.02.000.037503</t>
  </si>
  <si>
    <t>Revestimento texturizado acrílico com microagregado, uso interno/externo em várias corres; ref. Permalit Textura Domus da Ibratin ou equivalente</t>
  </si>
  <si>
    <t>J.02.000.037505</t>
  </si>
  <si>
    <t>J.02.000.037506</t>
  </si>
  <si>
    <t>Tinta base borracha clorada, ref. Anklor TR da Tintas Ancora, Globaltrafic 611 da Global Tintas, Perfortrafic código 25020 da Tintas Perfortex ou equivalente</t>
  </si>
  <si>
    <t>J.02.000.037508</t>
  </si>
  <si>
    <t>Resina epóxi com alcatrão de hulha; ref. Denvercoat Epóxi Alcatrão da Denver, Compound Coal Tar Epóxi, Duropoxy alcatrão especial ou equivalente</t>
  </si>
  <si>
    <t>J.02.000.037510</t>
  </si>
  <si>
    <t>Massa corrida de base acrílica; ref. Massa Acrílica (Suvinil/Glasurit), Massa FC (Fusecolor), Massa Especial para fachada (Retinco) ou equivalente</t>
  </si>
  <si>
    <t>J.02.000.037513</t>
  </si>
  <si>
    <t>Tinta latex, acabamento fosco aveludado, ref. coral 3 em 1 da Coral, rende e cobre muito da Suvinil ou equivalente</t>
  </si>
  <si>
    <t>J.02.000.037517</t>
  </si>
  <si>
    <t>Tinta acrílica para pisos, ref. Novacor Piso Liso-amarelo (Globo/Novacor), Suvinil Poliesportiva da Glasurit, Metalatex Acrílico com Quartzo da Sherwin Williams ou equivalente</t>
  </si>
  <si>
    <t>J.02.000.037518</t>
  </si>
  <si>
    <t>Selador para tinta acrílica Coral, Suvinil ou equivalente</t>
  </si>
  <si>
    <t>J.02.000.037528</t>
  </si>
  <si>
    <t>Tinta acrílica para sinalização visual de pisos, com acabamento fosco, várias cores, ref. Interlight da Indutil ou equivalente</t>
  </si>
  <si>
    <t>J.02.000.037542</t>
  </si>
  <si>
    <t>Tinta 100% acrílica acabamento fosco acetinado, Coral, Suvinil 100% Acrílico (Glasurit), Sherwin Willian, Metalatex (Fusecolor) ou equivalente</t>
  </si>
  <si>
    <t>J.02.000.037545</t>
  </si>
  <si>
    <t>J.02.000.037548</t>
  </si>
  <si>
    <t>Verniz incolor antipichação, ref. Graffitiguard da Anchortec, Antgraf Eco verniz da Ant Graf ou equivalente</t>
  </si>
  <si>
    <t>J.02.000.037549</t>
  </si>
  <si>
    <t>Microesferas de vidro Extra Premix (tipo I-B); ref. Vimaster ou equivalente</t>
  </si>
  <si>
    <t>J.02.000.037602</t>
  </si>
  <si>
    <t>Proteção passiva contra incêndio com tinta intumescente, com tempo requerido de resistência ao fogo TRRF = 60 min - aplicação em painéis de gesso acartonado</t>
  </si>
  <si>
    <t>J.02.000.037603</t>
  </si>
  <si>
    <t>Proteção passiva contra incêndio com tinta intumescente, com tempo requerido de resistência ao fogo TRRF = 120 min - aplicação em painéis de gesso acartonado</t>
  </si>
  <si>
    <t>J.02.000.037605</t>
  </si>
  <si>
    <t>Tinta intumescente para aplicação em estrutura metálica; ref. Brasifire da Brasilux, Maza, Firecoat da Polidura, Renner ou equivalente</t>
  </si>
  <si>
    <t>J.02.000.038000</t>
  </si>
  <si>
    <t>Fundo preparador base água, para madeira e metais; ref. Fundo preparador Coralit Balance da Coral, Metalatex Eco fundo antiferrugem da Sherwin Williams, Fundo preparador da Suvinil ou equivalente</t>
  </si>
  <si>
    <t>J.02.000.038001</t>
  </si>
  <si>
    <t>Diluente aguarrás mineral; ref. Suvinil, Luksnova, Coral ou equivalente</t>
  </si>
  <si>
    <t>J.02.000.038006</t>
  </si>
  <si>
    <t>Fundo sintético branco para superfície galvanizada, alumínio; ref. Coral fundo para galvanização ou equivalente</t>
  </si>
  <si>
    <t>J.02.000.038008</t>
  </si>
  <si>
    <t>J.02.000.038017</t>
  </si>
  <si>
    <t>Massa corrida PVA; ref. Massa Corrida Suvinil, Massa Corrida Coral, Metalatex da Sherwin Willians ou equivalente</t>
  </si>
  <si>
    <t>J.02.000.038028</t>
  </si>
  <si>
    <t>Zarcão, ref. Zarcoral fabricação Coral - Zarcão Internacional ou equivalente</t>
  </si>
  <si>
    <t>J.02.000.038029</t>
  </si>
  <si>
    <t>Removedor de tinta, ref. Pintoff da Coral ou equivalente</t>
  </si>
  <si>
    <t>J.02.000.038038</t>
  </si>
  <si>
    <t>Pigmento para argamassa tipo Pó Xadrez, ref. amarelo Novacor, Globo ou equivalente</t>
  </si>
  <si>
    <t>J.02.000.038050</t>
  </si>
  <si>
    <t>Verniz comum a base de poliuretano; referência comercial Verniz SW Marítimo brilhante (Sherwin Willians), Suvinil Verniz Copal (Glasurit), Sparlak Copal (Akzo/Ypiranga) ou equivalente</t>
  </si>
  <si>
    <t>J.02.000.038052</t>
  </si>
  <si>
    <t>Verniz acrílico base água, ref. Denverniz Acqua (Denver), Durocryl A (Wolf Hacker), Nitoprimer AW (Fosroc) ou equivalente</t>
  </si>
  <si>
    <t>J.02.000.038054</t>
  </si>
  <si>
    <t>Verniz acrílico base solvente, Dekguard BS/FS, (Fosroc), Durocryl S (Wolf Hacker), Denverniz SB/SF (Denver) ou equivalente</t>
  </si>
  <si>
    <t>J.02.000.038058</t>
  </si>
  <si>
    <t>Impermeabilizante acrílico, ref. Suviflex ou equivalente</t>
  </si>
  <si>
    <t>J.02.000.038060</t>
  </si>
  <si>
    <t>Thinner, ref. Natrielli ou equivalente</t>
  </si>
  <si>
    <t>J.02.000.038061</t>
  </si>
  <si>
    <t>Líquido de fundo (fundo preparador)</t>
  </si>
  <si>
    <t>J.02.000.090805</t>
  </si>
  <si>
    <t>Tinta esmalte especial para lousa, cor verde, acabamento fosco, ref. Coralit Esmalte Sintético (Coral), Suvinil Esmalte Sintético, ou equivalente</t>
  </si>
  <si>
    <t>K.01.000.023500</t>
  </si>
  <si>
    <t>Divisória em granilite frontal, maciça ou revestida, e= 4,0cm - instalado</t>
  </si>
  <si>
    <t>K.01.000.023501</t>
  </si>
  <si>
    <t>Divisória em granilite maciça ou revestida, e= 3,0cm - instalado</t>
  </si>
  <si>
    <t>K.01.000.033001</t>
  </si>
  <si>
    <t>Estucamento e polimento piso/patamar em granilite</t>
  </si>
  <si>
    <t>K.01.000.033002</t>
  </si>
  <si>
    <t>Estucamento e polimento degrau (piso e espelho) em granilite</t>
  </si>
  <si>
    <t>K.01.000.033004</t>
  </si>
  <si>
    <t>Estucamento e polimento de rodapé em granilite</t>
  </si>
  <si>
    <t>K.01.000.033011</t>
  </si>
  <si>
    <t>Soleira em granilite cinza ou verde, polido com espessura mínima de 8mm fornecimento e aplicação média</t>
  </si>
  <si>
    <t>K.01.000.033015</t>
  </si>
  <si>
    <t>Piso em granilite cinza ou verde, polido, espessura mínimo de 8mm fornecimento e aplicação média</t>
  </si>
  <si>
    <t>K.01.000.033017</t>
  </si>
  <si>
    <t>Soleira para piso alta resistência (&gt;40MPa), moldado no local, tráfego médio (8mm) ou pesado (12mm), largura até 30cm aplicado média</t>
  </si>
  <si>
    <t>K.01.000.035031</t>
  </si>
  <si>
    <t>Degrau em granilite, cinza ou verde, polido, com espessura mínima de 8mm fornecimento e aplicação média</t>
  </si>
  <si>
    <t>K.01.000.035531</t>
  </si>
  <si>
    <t>Placa granilite de 3 cm</t>
  </si>
  <si>
    <t>K.01.000.035534</t>
  </si>
  <si>
    <t>Piso alta resistência (&gt;40MPa), moldado no local, tráfego pesado com espessura de 12mm aplicado</t>
  </si>
  <si>
    <t>K.01.000.035535</t>
  </si>
  <si>
    <t>Degrau para piso alta resistência (&gt;40 MPa), moldado no local, tráfego médio, espessura de 8 mm aplicado</t>
  </si>
  <si>
    <t>K.01.000.035536</t>
  </si>
  <si>
    <t>Degrau para piso alta resistência (&gt;40 MPa), moldado no local, tráfego médio, espessura de 12 mm aplicado</t>
  </si>
  <si>
    <t>K.01.000.036042</t>
  </si>
  <si>
    <t>Rodapé em granilite tipo meia cana, cor cinza ou verde, polido, até 10cm fornecimento e aplicação média</t>
  </si>
  <si>
    <t>K.01.000.036140</t>
  </si>
  <si>
    <t>Rodapé para piso alta resistência (&gt;40MPa), moldado no local, tráfego médio (8mm) ou tráfego pesado (12mm) aplicado média</t>
  </si>
  <si>
    <t>K.01.000.036512</t>
  </si>
  <si>
    <t>Polimento piso fundido no local alta resistência</t>
  </si>
  <si>
    <t>K.02.000.023504</t>
  </si>
  <si>
    <t>Divisória placa granito cinza andorinha; dimensões 1,0x2,0 m, com espessura de 3 cm; (fixada piso e parede) - instalado</t>
  </si>
  <si>
    <t>K.02.000.023555</t>
  </si>
  <si>
    <t>Divisória em mármore branco, dimensões 1,0x2,0 m, com espessura de 3 cm; (fixada piso e parede) - instalado</t>
  </si>
  <si>
    <t>K.02.000.032502</t>
  </si>
  <si>
    <t>Tampo (com frontão) em granito, com espessura de 2 cm, com furo para 1 cuba simples, nas cores Andorinha, cinza Corumbá, Santa Cecília, verde Ubatuba, acabamento polido</t>
  </si>
  <si>
    <t>K.02.000.032503</t>
  </si>
  <si>
    <t>Revestimento em granito em placas de 40 x 40 cm, com espessura de 2 cm, nas cores cinza Andorinha, cinza Corumbá, Santa Cecília, verde Ubatuba ou branco Dallas, acabamento polido - material</t>
  </si>
  <si>
    <t>K.02.000.032504</t>
  </si>
  <si>
    <t>Degrau e espelho em granito (piso 30 cm e espelho 20 cm), com espessura de 2 cm, nas cores cinza Andorinha, cinza Corumbá, Santa Cecília, verde Ubatuba ou branco Dallas, acabamento polido - material</t>
  </si>
  <si>
    <t>K.02.000.032508</t>
  </si>
  <si>
    <t>Peitoril e/ou soleira em granito boleado, com espessura de 2 cm e largura de 20 cm, nas cores cinza Andorinha, cinza Corumbá, Santa Cecília, verde Ubatuba ou branco Dallas, acabamento polido - material</t>
  </si>
  <si>
    <t>K.02.000.032509</t>
  </si>
  <si>
    <t>Peitoril e/ou soleira em granito boleado, com espessura de 2 cm e largura de 21 até 30 cm, nas cores cinza Andorinha, cinza Corumbá, Santa Cecília, verde Ubatuba ou branco Dallas, acabamento polido - material</t>
  </si>
  <si>
    <t>K.02.000.032516</t>
  </si>
  <si>
    <t>Rodapé em granito, espessura de 2 cm e altura de 7 cm, nas cores cinza Andorinha, cinza Corumbá, Santa Cecília, verde Ubatuba ou branco Dallas, acabamento polido - material</t>
  </si>
  <si>
    <t>K.02.000.032517</t>
  </si>
  <si>
    <t>Rodapé em granito, espessura de 2 cm e altura entre 7,1 a 10 cm, nas cores cinza Andorinha, cinza Corumbá, Santa Cecília, verde Ubatuba ou branco Dallas, acabamento polido - material</t>
  </si>
  <si>
    <t>K.02.000.033012</t>
  </si>
  <si>
    <t>Piso em granilite, placas pré-moldadas de 40 x 40 cm, inclusive assentamento, polimento, enceramento e rejunte</t>
  </si>
  <si>
    <t>K.02.000.033570</t>
  </si>
  <si>
    <t>Revestimento em granito lavado tipo Fulget tradicional ou natural em faixas até 40 cm; ref. Fulget da Grani Torre ou equivalente</t>
  </si>
  <si>
    <t>K.02.000.033571</t>
  </si>
  <si>
    <t>Revestimento em granito lavado tipo Fulget tradicional ou natural em panos, ref. Fulget da Grani Torre ou equivalente</t>
  </si>
  <si>
    <t>K.02.000.035033</t>
  </si>
  <si>
    <t>Degrau em mármore travertino nacional com espessura de 2 cm, piso 30 cm e espelho 20 cm</t>
  </si>
  <si>
    <t>K.02.000.035036</t>
  </si>
  <si>
    <t>Degrau e espelho em mármore branco com espessura de 2 cm, piso 30 cm e espelho 20 cm</t>
  </si>
  <si>
    <t>K.02.000.035072</t>
  </si>
  <si>
    <t>Mármore travertino nacional com espessura de 2 cm</t>
  </si>
  <si>
    <t>K.02.000.035073</t>
  </si>
  <si>
    <t>Mármore branco com espessura de 3 cm</t>
  </si>
  <si>
    <t>K.02.000.035075</t>
  </si>
  <si>
    <t>Mármore travertino nacional com espessura de 3 cm</t>
  </si>
  <si>
    <t>K.02.000.035076</t>
  </si>
  <si>
    <t>Mármore branco com espessura de 2 cm</t>
  </si>
  <si>
    <t>K.02.000.065652</t>
  </si>
  <si>
    <t>Tampo (com frontão) para pia em mármore Espírito Santo; com espessura de 3 cm; dimensão de 0,60x1,50m; furo para 1 cuba simples - instalado</t>
  </si>
  <si>
    <t>K.03.000.032508</t>
  </si>
  <si>
    <t>K.03.000.032517</t>
  </si>
  <si>
    <t>K.03.000.032519</t>
  </si>
  <si>
    <t>K.03.000.035055</t>
  </si>
  <si>
    <t>Pedra em mosaico português 2 cores - instalado</t>
  </si>
  <si>
    <t>K.03.000.035060</t>
  </si>
  <si>
    <t>Pedra miracema de 11,5 x 23 cm, com espessura de 10 a 15 mm</t>
  </si>
  <si>
    <t>K.03.000.035061</t>
  </si>
  <si>
    <t>Pedra mineira comum irregular (chapa) para revestimento</t>
  </si>
  <si>
    <t>K.03.000.036138</t>
  </si>
  <si>
    <t>Rodapé em pedra mineira simples com altura de 10 cm</t>
  </si>
  <si>
    <t>K.03.000.036505</t>
  </si>
  <si>
    <t>Paralelepípedo só material</t>
  </si>
  <si>
    <t>L.01.000.023105</t>
  </si>
  <si>
    <t>Forro em fibra mineral em placas acústicas removíveis, NRC 0.70 / SRA 0.65-0.80 / CAC 30a 31dB; ref. Brillianto ou New Sandila da Owa ou equivalente - instalado</t>
  </si>
  <si>
    <t>L.01.000.023531</t>
  </si>
  <si>
    <t>Divisória em placas de gesso acartonado, resistência ao fogo 30 minutos, espessura 73/48mm - 1ST 12,5 + 1ST 12,5 - instalado</t>
  </si>
  <si>
    <t>L.01.000.023533</t>
  </si>
  <si>
    <t>Divisória em placas de gesso acartonado, resistência ao fogo 30 minutos, espessura 73/48mm - 1ST 12,5 + 1ST 12,5 - com lã mineral - instalado</t>
  </si>
  <si>
    <t>L.01.000.023534</t>
  </si>
  <si>
    <t>Divisória em placas de gesso acartonado, resistência ao fogo 30 minutos, espessura 100/70mm - 1ST 15 + 1ST 15 - com lã mineral - instalado</t>
  </si>
  <si>
    <t>L.01.000.023535</t>
  </si>
  <si>
    <t>Divisória em placas de gesso acartonado, resistência ao fogo 30 minutos, espessura 100/70mm - 1ST 15 + 1ST 15 - instalado</t>
  </si>
  <si>
    <t>L.01.000.023560</t>
  </si>
  <si>
    <t>Divisória em placas de gesso acartonado, resistência ao fogo 30 minutos, espessura 100/70mm - 1RU 15 + 1RU 15 - instalado</t>
  </si>
  <si>
    <t>L.01.000.023564</t>
  </si>
  <si>
    <t>Divisória em placas duplas de gesso acartonado, resistência ao fogo 60 minutos, espessura 120/70mm - 2ST 12,5 + 2ST 12,5 - com lã mineral - instalado</t>
  </si>
  <si>
    <t>L.01.000.023587</t>
  </si>
  <si>
    <t>Divisória em placas de gesso acartonado, resistência ao fogo 60 minutos, espessura 120/90mm - 1RF 15 + 1RF 15 - com lã mineral - instalado</t>
  </si>
  <si>
    <t>L.01.000.023606</t>
  </si>
  <si>
    <t>Forro em painéis de gesso acartonado removível, acabamento liso com película rígida de PVC, placas 625x625mm/625x1250mm, espessura de 9,5mm; ref. Gyprex liso Placo ou equivalente - instalado</t>
  </si>
  <si>
    <t>L.01.000.023630</t>
  </si>
  <si>
    <t>Divisória em placas duplas de gesso acartonado, resistência ao fogo 120 minutos, espessura 130/70mm - 2RF 15 + 2RF 15 - instalado</t>
  </si>
  <si>
    <t>L.01.000.023631</t>
  </si>
  <si>
    <t>Divisória em placas duplas de gesso acartonado, resistência ao fogo 60 minutos, espessura 120/70mm - 2ST 12,5 + 2RU 12,5 - instalado</t>
  </si>
  <si>
    <t>L.01.000.023632</t>
  </si>
  <si>
    <t>Divisória em placas duplas de gesso acartonado, resistência ao fogo 60 minutos, espessura 120/70mm - 2RU 12,5 + 2RU 12,5 - instalado</t>
  </si>
  <si>
    <t>L.01.000.023633</t>
  </si>
  <si>
    <t>Divisória em placas duplas de gesso acartonado, resistência ao fogo 60 minutos, espessura 98/48mm - 2ST 12,5 + 2ST 12,5 - com lã mineral - instalado</t>
  </si>
  <si>
    <t>L.01.000.023634</t>
  </si>
  <si>
    <t>Divisória em placas duplas de gesso acartonado, resistência ao fogo 60 minutos, espessura 98/48mm - 2RU 12,5 + 2RU 12,5 - com lã mineral - instalado</t>
  </si>
  <si>
    <t>L.01.000.023635</t>
  </si>
  <si>
    <t>Divisória em placas duplas de gesso acartonado, resistência ao fogo 60 minutos, espessura 98/48mm - 2ST 12,5 + 2RU 12,5 - com lã mineral - instalado</t>
  </si>
  <si>
    <t>L.01.000.034019</t>
  </si>
  <si>
    <t>Moldura gesso simples, espessura até 6,0cm - instalada</t>
  </si>
  <si>
    <t>L.01.000.034021</t>
  </si>
  <si>
    <t>Forro em painel de gesso acartonado, tipo standard, espessura 12,5mm, estrutura em aço galvanizado; ref. Gypsum FGE, Placostil F530 ou equivalente - instalado</t>
  </si>
  <si>
    <t>L.01.000.034024</t>
  </si>
  <si>
    <t>M.02.000.036114</t>
  </si>
  <si>
    <t>M.02.000.036115</t>
  </si>
  <si>
    <t>Fornecimento e instalação de piso elevado tipo telescópico em chapa de aço, sem revestimento</t>
  </si>
  <si>
    <t>M.02.000.036118</t>
  </si>
  <si>
    <t>Piso elevado de concreto, placas 60x60cm, em sistema de apoio, pedestais em PVC, resistência 7 KN/m², espes. aproximada 4cm, altura 15cm, antiderrapante; ref. C40-600-PV Concreto linha Sílica da Dacapo, Piso Concrestiell ou equivalente - instalado</t>
  </si>
  <si>
    <t>M.02.000.036140</t>
  </si>
  <si>
    <t>Piso epóxi multilayer 4mm, acabamento semi brilhante com característica antiderrapante, em áreas internas; ref. Miaki, Ecosytem Multilayer, Concrecor E250 ou equivalente</t>
  </si>
  <si>
    <t>M.02.000.036143</t>
  </si>
  <si>
    <t>Rodapé abaulado, com argamassa epoxi, altura entre 5 a 10cm</t>
  </si>
  <si>
    <t>M.02.000.036144</t>
  </si>
  <si>
    <t>M.03.000.020450</t>
  </si>
  <si>
    <t>Limpeza fossa séptica</t>
  </si>
  <si>
    <t>M.04.000.022593</t>
  </si>
  <si>
    <t>Piso sintético de borracha ou PVC colorido, podotátil alerta/direcional, em placas 25x25cm, espessura total 7 a 12mm; ref. Daud, Andaluz ou equivalente</t>
  </si>
  <si>
    <t>M.04.000.023609</t>
  </si>
  <si>
    <t>Forro em fibra mineral acústico removível, em placas de 625 x 1250 mm, com atenuação sonora mínima de 28 dB, coeficiente de absorção sonora (NRC) de 0,85; ref. Forro Thermatex Thermofon da AMF, Humancare da OWA ou equivalente - instalado</t>
  </si>
  <si>
    <t>M.04.000.023650</t>
  </si>
  <si>
    <t>Forro metálico removível tipo colmeia, paineis de 625 x 625 mm, modulação das células de 125 x 125 mm, ref. CELL T15 da Hunter Douglas ou equivalente - instalado</t>
  </si>
  <si>
    <t>M.04.000.024096</t>
  </si>
  <si>
    <t>Placa para sinalização tátil em braile (início ou final), para corrimão, com o verso auto-aderente, conforme NBR 9050-2015</t>
  </si>
  <si>
    <t>M.04.000.024097</t>
  </si>
  <si>
    <t>Placa para sinalização tátil em braile (pavimento), para corrimão, com o verso auto-aderente, conforme NBR 9050-2015</t>
  </si>
  <si>
    <t>M.04.000.024522</t>
  </si>
  <si>
    <t>Isolamento térmico em polietileno expandido para tubulação água quente e refrigeração, espessura de 5mm, diâmetro de 15mm; ref. Elumaflex, Polipex ou equivalente</t>
  </si>
  <si>
    <t>M.04.000.024523</t>
  </si>
  <si>
    <t>Isolamento térmico em polietileno expandido para tubulação água quente e refrigeração, espessura de 5mm, diâmetro de 22mm; ref. Elumaflex, Polipex ou equivalente</t>
  </si>
  <si>
    <t>M.04.000.024524</t>
  </si>
  <si>
    <t>Isolamento térmico em polietileno expandido para tubulação água quente e refrigeração, espessura de 5mm, diâmetro de 28mm; ref. Elumaflex, Polipex ou equivalente</t>
  </si>
  <si>
    <t>M.04.000.024525</t>
  </si>
  <si>
    <t>Isolamento térmico em polietileno expandido para tubulação água quente e refrigeração, espessura de 10mm, diâmetro de 35mm; ref. Elumaflex, Polipex ou equivalente</t>
  </si>
  <si>
    <t>M.04.000.024526</t>
  </si>
  <si>
    <t>Isolamento térmico em polietileno expandido para tubulação água quente e refrigeração, espessura de 10mm, diâmetro de 42mm; ref. Elumaflex, Polipex ou equivalente</t>
  </si>
  <si>
    <t>M.04.000.024527</t>
  </si>
  <si>
    <t>Isolamento térmico em polietileno expandido para tubulação água quente e refrigeração, espessura de 10mm, diâmetro de 54mm; ref. Elumaflex, Polipex ou equivalente</t>
  </si>
  <si>
    <t>M.04.000.024618</t>
  </si>
  <si>
    <t>Placa acústica em espuma semirrígida na cor cinza, com uma camada de manta HD, espessura de 50mm e dimensões 500x500mm, ref. Sonex Illtec Bloc 50/35 da OWA ou equivalente</t>
  </si>
  <si>
    <t>M.04.000.024621</t>
  </si>
  <si>
    <t>Placa acústica incombustível em espuma semirrígida na cor cinza, com superfície em cunhas anecóicas - instalado</t>
  </si>
  <si>
    <t>M.04.000.030368</t>
  </si>
  <si>
    <t>Cantoneira de sobrepor em PVC, dimensões (40x40x2,8)mm - 90º; referência comercial TEC-029 da Tecnoperfil ou equivalente</t>
  </si>
  <si>
    <t>M.04.000.030375</t>
  </si>
  <si>
    <t>Canto externo de acabamento em PVC, perfil de 1,0 x 3,0 cm, ref. TEC 183 da Tecnoperfil ou equivalente - barra de 2,70 m</t>
  </si>
  <si>
    <t>M.04.000.030376</t>
  </si>
  <si>
    <t>Corrimão, bate-maca ou protetor de parede em PVC, com altura de 140mm, barras de 4,0m, nas azul ou marfim, ref. TEC 026N da Tecnoperfil ou equivalente</t>
  </si>
  <si>
    <t>M.04.000.030377</t>
  </si>
  <si>
    <t>M.04.000.030378</t>
  </si>
  <si>
    <t>Bate-maca ou protetor curvo de parede em PVC, com altura de 198mm, nas cores branco, bege azul escuro, barra de 4m, ref. TEC 198 N da Tecnoperfil ou equivalente</t>
  </si>
  <si>
    <t>M.04.000.030379</t>
  </si>
  <si>
    <t>Bate-maca ou protetor de parede em PVC, com altura de 200mm, barra de 4m, ref. TEC 200 da Tecnoperfil ou equivalente</t>
  </si>
  <si>
    <t>M.04.000.030380</t>
  </si>
  <si>
    <t>Faixa protetora em vinil de alto impacto para paredes, altura de 400mm, várias cores, com tratamento antibacteriano, antifungo, antimofo, retardante de chama e resistente a impacto, ref. Cosimo Cataldo, Enterprises Arquitetura ou equivalente</t>
  </si>
  <si>
    <t>M.04.000.030382</t>
  </si>
  <si>
    <t>Cantoneira autoadesiva em vinil de alto impacto, aba 2cm a 3,8cm, espessura 2mm, ângulo 90º, cor branca; ref. Enterprises Arquitetura, Cosimo Cataldo ou equivalente</t>
  </si>
  <si>
    <t>M.04.000.032533</t>
  </si>
  <si>
    <t>Rodapé em poliestireno com altura de 7 cm, cor branca, linha Primer/BR, ref. 451 RP/BR da Revitech, 451 RP/BR da Santa Luzia ou equivalente</t>
  </si>
  <si>
    <t>M.04.000.033070</t>
  </si>
  <si>
    <t>Bate rodas/limitador em resina, sem refletivo, com pino de fixação, conforme NBR 14636; ref. comercial Safepark ou equivalente</t>
  </si>
  <si>
    <t>M.04.000.033508</t>
  </si>
  <si>
    <t>Piso de borracha sintética preta, ref. Daud ou equivalente - colado</t>
  </si>
  <si>
    <t>M.04.000.033510</t>
  </si>
  <si>
    <t>Rodapé de borracha sintética preta, altura até 7 cm, ref. Le Corp, Daud ou equivalente - colado</t>
  </si>
  <si>
    <t>M.04.000.033511</t>
  </si>
  <si>
    <t>Degrau (piso e espelho) de borracha sintética preta de 4 mm, ref. Le Corp, Daud ou equivalente - colado</t>
  </si>
  <si>
    <t>M.04.000.033516</t>
  </si>
  <si>
    <t>Grama sintética decorativa, com altura da grama: 20 a 32 mm, fio, polietileno (PE); ref. Playgrama, Hatcarpet, SLC ou equivalente - instalada</t>
  </si>
  <si>
    <t>M.04.000.033526</t>
  </si>
  <si>
    <t>Rodapé em poliestireno de sobrepor, altura de 8 cm; ref. linha Blend da Tarkett ou equivalente</t>
  </si>
  <si>
    <t>M.04.000.033529</t>
  </si>
  <si>
    <t>Piso vinílico autoportante com espessura de 4 mm, com impermeabilização acrílica, em placas de 609,6 x 609,6mm; ref. linha Square, coleção Set da Tarket ou equivalente</t>
  </si>
  <si>
    <t>M.04.000.033534</t>
  </si>
  <si>
    <t>Piso vinílico autoportante acústico com e=4,5 mm, classe III A; ref. linha Square Acoustic da Tarkett ou equivalente</t>
  </si>
  <si>
    <t>M.04.000.033535</t>
  </si>
  <si>
    <t>Rodapé flexível em resinas de PVC de 5cm, espessura de 2mm, curvo/plano; ref. Tarkett ou equivalente</t>
  </si>
  <si>
    <t>M.04.000.033536</t>
  </si>
  <si>
    <t>Rodapé flexível em resinas de PVC de 7,5cm, espessura de 2mm, curvo/plano; ref. Tarkett ou equivalente</t>
  </si>
  <si>
    <t>M.04.000.033537</t>
  </si>
  <si>
    <t>Rodapé hospitalar flexível em resinas de PVC de 7,5cm, espessura de 2mm, nível/sobrepor; ref. Tarkett ou equivalente</t>
  </si>
  <si>
    <t>M.04.000.033539</t>
  </si>
  <si>
    <t>Testeira flexível em resinas de PVC para arremate de degrau, espessura de 2,0 mm; ref. Tarkett ou equivalente</t>
  </si>
  <si>
    <t>M.04.000.033540</t>
  </si>
  <si>
    <t>Revestimento vinílico em placas de 305x305mm, classe II A, com e= 2,0 mm; ref. Paviflex Natural da Tarkett ou equivalente</t>
  </si>
  <si>
    <t>M.04.000.033541</t>
  </si>
  <si>
    <t>Revestimento vinílico em placas de 30 x 30 cm, classe II A, com e= 3,2 mm; ref. Paviflex Natural da Tarkett ou equivalente</t>
  </si>
  <si>
    <t>M.04.000.033542</t>
  </si>
  <si>
    <t>Piso vinílico em manta heterogênea com e= 2mm; ref. Decode Warm Medium Grey, Ligth Grey da Tarkett ou equivalente</t>
  </si>
  <si>
    <t>M.04.000.033543</t>
  </si>
  <si>
    <t>Piso vinílico flexível em manta homogênea com e= 2mm, classe II A; ref. linha IQ Optima da Tarkett ou equivalente</t>
  </si>
  <si>
    <t>M.04.000.033544</t>
  </si>
  <si>
    <t>Piso vinílico flexível em régua heterogênea com e= 3mm, classe II A; ref. linha Ambienta da Tarkett ou equivalente</t>
  </si>
  <si>
    <t>M.04.000.033545</t>
  </si>
  <si>
    <t>Piso vinílico antiestático, espessura de 5 mm, classe II A; ref. linha Hercules Olimpo da Belgotex, Beaulieu ou equivalente</t>
  </si>
  <si>
    <t>M.04.000.034017</t>
  </si>
  <si>
    <t>Forro modular removível em PVC, em placas de 618 x 1243mm, espessura 10 mm, montado com estrutura de sustentação; ref. Vipal, Plasbil, Precon ou equivalente - instalado</t>
  </si>
  <si>
    <t>M.04.000.034020</t>
  </si>
  <si>
    <t>M.04.000.034027</t>
  </si>
  <si>
    <t>Forro em lâmina PVC, frisada, largura 100/200mm (média); com estrutura de sustentação colocado; ref. Tigre, Multiplast, Petrol, Medabil, Anflo ou equivalente - instalado</t>
  </si>
  <si>
    <t>M.04.000.034035</t>
  </si>
  <si>
    <t>Forro em painel de fibra mineral NRC 0.50 - CAC 35, acabamento em pintura vinílica, 625x1250mm, com estrutura de sustentação; ref. Armstrong Ceilings Encore ou equivalmente - instalado</t>
  </si>
  <si>
    <t>M.04.000.035525</t>
  </si>
  <si>
    <t>Carpete tráfego intenso, comercial, bouclê, filamento nylon, altura de 6,0mm; ref. Astral Beaulieu, Chronos 22 oz Shaw ou equivalente - instalado</t>
  </si>
  <si>
    <t>M.04.000.035526</t>
  </si>
  <si>
    <t>Carpete tráfego moderado, comercial, bouclê, filamento polipropileno, com altura de 5,4 a 8mm; ref. Essex Beauliex, Champion Inybra, Project  Meller ou equivalente - instalado</t>
  </si>
  <si>
    <t>M.04.000.035531</t>
  </si>
  <si>
    <t>Revestimento vinílico, espessura total 2mm, em manta 2m, uso comercial pesado 23/34/43, reação ao fogo II-A,  antiderrapante, resistência à abrasão EM ISO 10581 - tipo I, tratamento anti-bacteriano incorporado, tratamento PUR da Beaulieu ou equivalente</t>
  </si>
  <si>
    <t>M.04.000.035583</t>
  </si>
  <si>
    <t>Piso sintético de borracha ou PVC colorido, podotátil alerta/direcional, em placas 25x25cm, espessura total 5mm; ref. Daud, Andaluz ou equivalente</t>
  </si>
  <si>
    <t>M.04.000.036047</t>
  </si>
  <si>
    <t>Rodapé de cordão em poliamida (nylon) ou em polipropileno - instalado</t>
  </si>
  <si>
    <t>M.04.000.036135</t>
  </si>
  <si>
    <t>Revestimento laminado melamínico dissipativo texturizado ou liso, e=2mm, placa 60x60cm, várias cores, ref. Formipiso ou equivalente - instalado</t>
  </si>
  <si>
    <t>M.04.000.065082</t>
  </si>
  <si>
    <t>Reservatório em polietileno de alta densidade (cisterna), antioxidante e proteção anti UV, capacidade de 5.000 litros, com acessórios, ref. Acqualimp ou equivalente</t>
  </si>
  <si>
    <t>M.04.000.065083</t>
  </si>
  <si>
    <t>Reservatório em polietileno de alta densidade (cisterna), antioxidante e proteção anti UV, capacidade de 10.000 litros, com acessório; ref. Acqualimp, Amanco ou equivalente</t>
  </si>
  <si>
    <t>M.04.000.092626</t>
  </si>
  <si>
    <t>Plástico bolha, diâmetro de 1,00 a 2,00 cm - rolo de (1,00 x 100 ou 1,30 x 100) metros, ref. Syroplat ou equivalente</t>
  </si>
  <si>
    <t>M.04.000.092845</t>
  </si>
  <si>
    <t>Película de controle solar refletiva para vidros, na cor prata; referência Window Film Silver 35 da 3M ou equivalente - instalado</t>
  </si>
  <si>
    <t>N.01.000.038507</t>
  </si>
  <si>
    <t>Grama tipo batatais em placas (caminhão cap.400m²)</t>
  </si>
  <si>
    <t>N.01.000.038508</t>
  </si>
  <si>
    <t>Forração Hera Inglesa, min. 18 mudas/m² - h= 0,15m</t>
  </si>
  <si>
    <t>N.01.000.038510</t>
  </si>
  <si>
    <t>Terra vegetal orgânica adubada</t>
  </si>
  <si>
    <t>N.01.000.038511</t>
  </si>
  <si>
    <t>N.01.000.038513</t>
  </si>
  <si>
    <t>Grama tipo Esmeralda em placas</t>
  </si>
  <si>
    <t>N.01.000.038516</t>
  </si>
  <si>
    <t>Arbusto alamanda h= 0,60 a 0,80 m</t>
  </si>
  <si>
    <t>N.01.000.038605</t>
  </si>
  <si>
    <t>Árvore ornamental tipo Ipê Amarelo - h= 2,00m</t>
  </si>
  <si>
    <t>N.01.000.038610</t>
  </si>
  <si>
    <t>Grama tipo São Carlos em placas</t>
  </si>
  <si>
    <t>N.01.000.038613</t>
  </si>
  <si>
    <t>Árvore ornamental tipo Areca Bambu - h= 2,00m</t>
  </si>
  <si>
    <t>N.01.000.038621</t>
  </si>
  <si>
    <t>Arbusto Curculigo h= 0,60 a 0,80 m</t>
  </si>
  <si>
    <t>N.01.000.038624</t>
  </si>
  <si>
    <t>Árvore ornamental tipo Manacá-da-serra - h= 2,00m</t>
  </si>
  <si>
    <t>N.01.000.038628</t>
  </si>
  <si>
    <t>Árvore ornamental tipo Pata de Vaca - h= 2,00m</t>
  </si>
  <si>
    <t>N.01.000.038632</t>
  </si>
  <si>
    <t>Forração Lírio Amarelo, min.18 mudas/m² - h= 0,50m</t>
  </si>
  <si>
    <t>N.01.000.038639</t>
  </si>
  <si>
    <t>N.01.000.038642</t>
  </si>
  <si>
    <t>Arbusto Azaléia - h= 0,60 a 0,80 m</t>
  </si>
  <si>
    <t>N.01.000.038648</t>
  </si>
  <si>
    <t>Forração com clorofito, mínimo 20 mudas/m² - h= 0,15m</t>
  </si>
  <si>
    <t>N.01.000.038712</t>
  </si>
  <si>
    <t>Árvore tipo Aroeira salsa (Shinus molle) - h= 2,00m</t>
  </si>
  <si>
    <t>N.01.000.039154</t>
  </si>
  <si>
    <t>Árvore do tipo Coqueiro Jerivá (Syagrus romanzoffiana) - h= 4,00m</t>
  </si>
  <si>
    <t>N.01.000.039164</t>
  </si>
  <si>
    <t>Árvore do tipo Falso barbatimão (Cassia leptophylla) - h= 2,00m</t>
  </si>
  <si>
    <t>N.02.000.091652</t>
  </si>
  <si>
    <t>Mini centro de atividades em madeira rústica, ref. Mundo Mágico ou equivalente</t>
  </si>
  <si>
    <t>N.02.000.091653</t>
  </si>
  <si>
    <t>Balanço duplo em madeira rústica, ref. Mundo Mágico ou equivalente</t>
  </si>
  <si>
    <t>N.02.000.091654</t>
  </si>
  <si>
    <t>Gangorra dupla em madeira rústica, ref. Mundo Mágico ou equivalente</t>
  </si>
  <si>
    <t>N.02.000.091656</t>
  </si>
  <si>
    <t>Gira-gira em ferro com assento de madeira (8 lugares), ref. Mundo Mágico ou equivalente</t>
  </si>
  <si>
    <t>N.03.000.050471</t>
  </si>
  <si>
    <t>Assento (banco) articulado para banho, em liga de alumínio com pintura epóxi, de 700 x 450 mm, conforme norma NBR9050</t>
  </si>
  <si>
    <t>N.03.000.050494</t>
  </si>
  <si>
    <t>Banco de madeira tipos cavalinho ou tamanduá, com réguas em madeira envernizada de 1,60m e pés em ferro fundido pintado</t>
  </si>
  <si>
    <t>N.03.000.065537</t>
  </si>
  <si>
    <t>Tanque simples em granito sintético; ref. T60 Marsinty ou equivalente</t>
  </si>
  <si>
    <t>N.03.000.065539</t>
  </si>
  <si>
    <t>Armário plástico para lavatório embutir/sobrepor; referência modelo A43 fabricação Astra ou equivalente</t>
  </si>
  <si>
    <t>N.03.000.094235</t>
  </si>
  <si>
    <t>Superfície sólido mineral para bancadas, saias e frontões, não poroso e homogêneo composto de resina acrílica e minerais naturais; ref. Corian da Dupont ou equivalente</t>
  </si>
  <si>
    <t>N.04.000.020300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</si>
  <si>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</si>
  <si>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N.04.000.020301</t>
  </si>
  <si>
    <t>Placa de sinalização em PVC fotoluminescente (150x150x2mm), com indicação de equipamentos de combate à incêndio; ref. E005.01A da ADVcomm, E5 da Perfect Vision, E7MH da Net Placa ou equivalente</t>
  </si>
  <si>
    <t>N.04.000.020302</t>
  </si>
  <si>
    <t>Placa de sinalização em PVC fotoluminescente (240x120x2mm), indicação de rota de evacuação e saída de emergência; ref. S2 da Net Placa, 3670 da TAG Sinalização, S2 da Perfect Vision ou equivalente</t>
  </si>
  <si>
    <t>N.04.000.020303</t>
  </si>
  <si>
    <t>Placa de sinalização em PVC fotoluminescente (145x145x2mm) /  (200x100x2mm), com identificação de pavimentos, ref. S017.01 da ADVcomm, 6076 da Tag Sinalização, S17 da Net Placa ou equivalente</t>
  </si>
  <si>
    <t>N.04.000.020304</t>
  </si>
  <si>
    <t>Placa de sinalização em PVC, com indicação de alerta, (150x200x2mm); ref. A00511C da ADVcomm, 590 da TAG Sinalização, A1 da Perfect Vision ou equivalente</t>
  </si>
  <si>
    <t>N.04.000.020305</t>
  </si>
  <si>
    <t>Placa de sinalização em PVC, com indicação de proibição normativa, (150x200x2mm); ref. P00111C da ADVcomm, 639 da TAG Sinalização, P4 da Net Placa ou equivalente</t>
  </si>
  <si>
    <t>N.04.000.020357</t>
  </si>
  <si>
    <t>Placa para identificação da obra, em chapa de aço n° 18, galvanizado com tratamento anticorrosivo padrão</t>
  </si>
  <si>
    <t>N.04.000.020359</t>
  </si>
  <si>
    <t>Placa de sinalização tátill em poliestireno "PS", na cor cinza claro e alto relevo em braile preto, nas dimensões de 80x50x3mm, para sinalização de pavimentos, conforme Norma NBR 9050</t>
  </si>
  <si>
    <t>N.04.000.037601</t>
  </si>
  <si>
    <t>Matriz símbolo PSAI, poliestireno alto impacto, para vaga de estacionamento de pessoas com mobilidade reduzida, de acordo com a norma  NBR 9050</t>
  </si>
  <si>
    <t>N.04.000.039071</t>
  </si>
  <si>
    <t>Placa de identificação em PVC, com texto em vinil e espessura de 2mm</t>
  </si>
  <si>
    <t>N.04.000.039085</t>
  </si>
  <si>
    <t>Placa com sinalização indicativa de 7 x 25 cm, em acrílico cristal ou colorido, com espessura de 2 mm, com texto em vinílico adesivo</t>
  </si>
  <si>
    <t>N.04.000.039112</t>
  </si>
  <si>
    <t>N.04.000.039114</t>
  </si>
  <si>
    <t>Banner em lona com impressão digitalmente, com bainha reforçada e ilhoses</t>
  </si>
  <si>
    <t>N.04.000.039115</t>
  </si>
  <si>
    <t>Requadro em metalon para banner em lona impresso</t>
  </si>
  <si>
    <t>N.04.000.091435</t>
  </si>
  <si>
    <t>Pictograma autoadesivo em policarbonato resistente para piso, de 80 cm x 120 cm, para área de resgate; ref. referência comercial Andaluz Acessibilidade, Escolha Certa, Advann Comunicação, Digimetta, Efeito Publicidade ou equivalente</t>
  </si>
  <si>
    <t>N.05.000.036719</t>
  </si>
  <si>
    <t>Trave oficial para futebol de salão completa</t>
  </si>
  <si>
    <t>N.05.000.036720</t>
  </si>
  <si>
    <t>Rede para futebol de salão, em náilon, fio 2</t>
  </si>
  <si>
    <t>N.06.000.050297</t>
  </si>
  <si>
    <t>N.06.000.050298</t>
  </si>
  <si>
    <t>N.06.000.050299</t>
  </si>
  <si>
    <t>N.07.000.000008</t>
  </si>
  <si>
    <t>Segregador refletivo em resina sintética (bate rodas) de 48x17x9cm; ref. comercial ICD vias, LMC tintas, Sinalmax ou equivalente</t>
  </si>
  <si>
    <t>N.07.000.000009</t>
  </si>
  <si>
    <t>Abraçadeira em aço galvanizado com parafusos e porcas para placas de sinalização</t>
  </si>
  <si>
    <t>N.07.000.000010</t>
  </si>
  <si>
    <t>Placa regulamentação, advertência, educativa, orientação turística/serviços, ch.aço tipo NB 1010/1020, e= 1,25 mm, bitola 18, ou e= 1,50 mm, bitola 16 - ABNT NBR 11904, área até 2,0 m², refletiva com película IA/IA - ABNT NBR 14644</t>
  </si>
  <si>
    <t>N.07.000.000011</t>
  </si>
  <si>
    <t>Placa de regulamentação, advertência, educativa, de orientação turística e serviços, ch. aço tipo NB 1010/1020, e=1,25mm, bitola 18, ou e=1,50mm, bitola 16 - ABNT NBR 11904, área até 2,0 m², refletiva com película III/III - ABNT NBR 14644</t>
  </si>
  <si>
    <t>N.07.000.000012</t>
  </si>
  <si>
    <t>Placa de regulamentação, advertência, educativa, de orientação turística e de serviços, ch. alumínio liga 5052, tempera H-34, e= 2,0 mm, área até 2,0 m², totalmente refletiva com película IA/IA - ABNT NBR 14644</t>
  </si>
  <si>
    <t>N.07.000.000013</t>
  </si>
  <si>
    <t>Placa de regulamentação, advertência, educativa, de orientação turística e de serviços, em chapa de alumínio liga 5052, tempera H-34, esp. 2,0 mm, área até 2,0 m², totalmente refletiva com película III/III - ABNT NBR 14644</t>
  </si>
  <si>
    <t>N.07.000.000014</t>
  </si>
  <si>
    <t>Placa de regulamentação, advertência, educativa, de orientação turística e de serviços, em chapa de alumínio liga 5052, tempera H-34, esp. 2,0 mm, área maior que 2,0 m², modulada, totalmente refletiva com película III/III - ABNT NBR 14644</t>
  </si>
  <si>
    <t>N.07.000.000015</t>
  </si>
  <si>
    <t>Placa de regulamentação, advertência, educativa, de orientação turística e de serviços, em ACM - alumínio composto - ABNT-NBR-16179, área até 2,0 m², totalmente refletiva com película IA/IA - ABNT NBR 14644</t>
  </si>
  <si>
    <t>N.07.000.000016</t>
  </si>
  <si>
    <t>Placa de regulamentação, advertência, educativa, de orientação turística e de serviços, em ACM - alumínio composto - ABNT-NBR-16179, área até 2,0 m², totalmente refletiva com película III/III - ABNT NBR 14644</t>
  </si>
  <si>
    <t>N.07.000.000017</t>
  </si>
  <si>
    <t>Placa de regulamentação, advertência, educativa, de orientação turística e de serviços, em ACM - alumínio composto - ABNT-NBR-16179, área maior que 2,0 m², modulada, totalmente refletiva com película III/III - ABNT NBR 14644</t>
  </si>
  <si>
    <t>N.07.000.000018</t>
  </si>
  <si>
    <t>Execução de sinalização horizontal com aplicação tinta a base de resina acrílica emulsionada em água, ABNT NBR 13699</t>
  </si>
  <si>
    <t>N.07.000.000019</t>
  </si>
  <si>
    <t>Execução de sinalização horizontal com aplicação de massa termoplástica à quente pelo método de extrusão na espessura de 3,0 mm, para faixas, ABNT NBR 13132 e NBR 15402</t>
  </si>
  <si>
    <t>N.07.000.000020</t>
  </si>
  <si>
    <t>Execução de sinalização horizontal com aplicação de massa termoplástica à quente pelo método de extrusão na espessura de 3,0 mm, para legendas, ABNT NBR 13132  e NBR 15402</t>
  </si>
  <si>
    <t>N.07.000.000021</t>
  </si>
  <si>
    <t>Execução de sinalização horizontal com aplicação de massa termoplástica à quente pelo método de aspersão, na espessura de 1,5 mm, para faixas, ABNT NBR 13159 e NBR 15402</t>
  </si>
  <si>
    <t>N.07.000.000022</t>
  </si>
  <si>
    <t>Execução de sinalização horizontal com aplicação de laminado elastoplástico retrorefletivo e antiderrapante pré formado em diversas cores para símbolos e letras, ABNT NBR 15741</t>
  </si>
  <si>
    <t>N.07.000.000023</t>
  </si>
  <si>
    <t>Execução de sinalização horizontal com aplicação de termoplástico de alto relevo, ABNT NBR 15543</t>
  </si>
  <si>
    <t>N.07.000.000024</t>
  </si>
  <si>
    <t>Execução de sinalização horizontal com aplicação de plástico a frio manual a base de resinas metacrílicas reativas para faixas, ABNT NBR 15870</t>
  </si>
  <si>
    <t>N.07.000.000025</t>
  </si>
  <si>
    <t>Remoção de sinalização horizontal existente pelo processo manual ou mecânico, ABNT NBR 15405</t>
  </si>
  <si>
    <t>N.07.000.000026</t>
  </si>
  <si>
    <t>O.01.000.067503</t>
  </si>
  <si>
    <t>Caixa de gordura em PVC, com tampa, cesto de limpeza, 2 entradas de 75mm, 1 entrada de 50mm, 1 saída de 100mm, completo; ref. Tigre ou equivalente - capacidade de 19 litros</t>
  </si>
  <si>
    <t>O.01.000.960000</t>
  </si>
  <si>
    <t>Caixa de gordura em concreto com tampa, modelo G1 (para 1 pia), volume 18 litros; ref. Concrebox ou equivamente</t>
  </si>
  <si>
    <t>O.02.000.062501</t>
  </si>
  <si>
    <t>Tubo de PVC rígido soldável marrom, DN= 20mm (1/2´)</t>
  </si>
  <si>
    <t>O.02.000.062502</t>
  </si>
  <si>
    <t>Tubo de PVC rígido soldável marrom, DN= 25mm (3/4´)</t>
  </si>
  <si>
    <t>O.02.000.062503</t>
  </si>
  <si>
    <t>Tubo de PVC rígido soldável marrom, DN= 32mm (1´)</t>
  </si>
  <si>
    <t>O.02.000.062504</t>
  </si>
  <si>
    <t>Tubo de PVC rígido soldável marrom, DN= 40mm (1 1/4´)</t>
  </si>
  <si>
    <t>O.02.000.062505</t>
  </si>
  <si>
    <t>Tubo de PVC rígido soldável marrom, DN= 50mm (1 1/2´)</t>
  </si>
  <si>
    <t>O.02.000.062506</t>
  </si>
  <si>
    <t>Tubo de PVC rígido soldável marrom, DN= 60mm (2´)</t>
  </si>
  <si>
    <t>O.02.000.062507</t>
  </si>
  <si>
    <t>Tubo de PVC rígido soldável marrom, DN= 75mm (2 1/2´)</t>
  </si>
  <si>
    <t>O.02.000.062508</t>
  </si>
  <si>
    <t>Tubo de PVC rígido soldável marrom, DN= 85mm (3´)</t>
  </si>
  <si>
    <t>O.02.000.062509</t>
  </si>
  <si>
    <t>Tubo de PVC rígido soldável marrom, DN= 110mm (4´)</t>
  </si>
  <si>
    <t>O.02.000.062512</t>
  </si>
  <si>
    <t>Tubo de PVC rígido DEFoFo, DN= 200mm (DE= 222mm), ref. Vinilfer ou equivalente</t>
  </si>
  <si>
    <t>O.02.000.062513</t>
  </si>
  <si>
    <t>Tubo de PVC rígido DEFoFo, DN= 250mm (DE= 274mm), ref. Vinilfer ou equivalente</t>
  </si>
  <si>
    <t>O.02.000.062514</t>
  </si>
  <si>
    <t>Tubo de PVC rígido DEFoFo, DN= 300mm (DE= 326mm), ref. Vinilfer ou equivalente</t>
  </si>
  <si>
    <t>O.02.000.062515</t>
  </si>
  <si>
    <t>Tubo de PVC rígido tipo Coletor Esgoto, DN= 400 mm, junta elástica</t>
  </si>
  <si>
    <t>O.02.000.062530</t>
  </si>
  <si>
    <t>Tubo de PVC rígido branco, pontas lisas, soldável, série normal, DN 40mm</t>
  </si>
  <si>
    <t>O.02.000.062531</t>
  </si>
  <si>
    <t>Tubo de PVC rígido branco PxB com virola, linha esgoto série normal, DN= 50mm</t>
  </si>
  <si>
    <t>O.02.000.062532</t>
  </si>
  <si>
    <t>Tubo de PVC rígido branco PxB com virola, linha esgoto série normal, DN= 75mm</t>
  </si>
  <si>
    <t>O.02.000.062533</t>
  </si>
  <si>
    <t>Tubo de PVC rígido branco PxB com virola, linha esgoto série normal, DN= 100mm</t>
  </si>
  <si>
    <t>O.02.000.062534</t>
  </si>
  <si>
    <t>Tubo de PVC para esgoto 150mm</t>
  </si>
  <si>
    <t>O.02.000.062549</t>
  </si>
  <si>
    <t>Tubo descarga em PVC de 1 1/2´ longo</t>
  </si>
  <si>
    <t>O.02.000.062554</t>
  </si>
  <si>
    <t>Tubo de PVC rígido, pontas lisas, soldável, linha esgoto série reforçada ´R´, DN= 40mm</t>
  </si>
  <si>
    <t>O.02.000.062558</t>
  </si>
  <si>
    <t>Tubo de PVC rígido PxB com virola, linha esgoto série reforçada ´R´, DN= 50mm</t>
  </si>
  <si>
    <t>O.02.000.062560</t>
  </si>
  <si>
    <t>Tubo de PVC rígido PxB com virola, linha esgoto série reforçada ´R´, DN= 75mm</t>
  </si>
  <si>
    <t>O.02.000.062561</t>
  </si>
  <si>
    <t>Tubo de PVC rígido PxB com virola, linha esgoto série reforçada ´R´, DN= 100mm</t>
  </si>
  <si>
    <t>O.02.000.062562</t>
  </si>
  <si>
    <t>Tubo de PVC rígido PxB com virola, linha esgoto série reforçada ´R´, DN= 150mm</t>
  </si>
  <si>
    <t>O.02.000.062570</t>
  </si>
  <si>
    <t>Tubo de PVC rígido PBA, classe 15, DN= 50mm</t>
  </si>
  <si>
    <t>O.02.000.062571</t>
  </si>
  <si>
    <t>Tubo de PVC rígido PBA, classe 15, DN= 75mm</t>
  </si>
  <si>
    <t>O.02.000.062572</t>
  </si>
  <si>
    <t>Tubo de PVC rígido PBA, classe 15, DN= 100mm</t>
  </si>
  <si>
    <t>O.02.000.062581</t>
  </si>
  <si>
    <t>Tubo de PVC rígido tipo Coletor Esgoto, DN= 100mm</t>
  </si>
  <si>
    <t>O.02.000.062583</t>
  </si>
  <si>
    <t>Tubo de PVC rígido tipo Coletor Esgoto, DN= 150mm</t>
  </si>
  <si>
    <t>O.02.000.062584</t>
  </si>
  <si>
    <t>Tubo de PVC rígido tipo Coletor Esgoto, DN= 200mm</t>
  </si>
  <si>
    <t>O.02.000.062585</t>
  </si>
  <si>
    <t>Tubo de PVC rígido tipo Coletor Esgoto, DN= 250mm</t>
  </si>
  <si>
    <t>O.02.000.062586</t>
  </si>
  <si>
    <t>Tubo de PVC rígido tipo Coletor Esgoto, DN= 300mm</t>
  </si>
  <si>
    <t>O.02.000.062591</t>
  </si>
  <si>
    <t>Caixa de areia em PVC de 100 mm, ref. Tigre ou equivalente</t>
  </si>
  <si>
    <t>O.02.000.063513</t>
  </si>
  <si>
    <t>Registro de pressão PVC soldável DN= 25mm (3/4´)</t>
  </si>
  <si>
    <t>O.02.000.064510</t>
  </si>
  <si>
    <t>Sifão de PVC rígido tipo copo 1´ x 1 1/2´, com tubo de ligação ajustável; ref. Akros 43.003-2 ou equivalente</t>
  </si>
  <si>
    <t>O.02.000.065572</t>
  </si>
  <si>
    <t>Válvula para lavatório em PVC- ref. Astra ou equivalente</t>
  </si>
  <si>
    <t>O.02.000.067501</t>
  </si>
  <si>
    <t>Caixa sifonada em PVC rígido de 150 x 150 x 50 mm</t>
  </si>
  <si>
    <t>O.02.000.067509</t>
  </si>
  <si>
    <t>Caixa sifonada em PVC rígido de 250 x 230 x 75 mm, com tampa cega</t>
  </si>
  <si>
    <t>O.02.000.067510</t>
  </si>
  <si>
    <t>Ralo seco em PVC rígido de 100 x 40 mm</t>
  </si>
  <si>
    <t>O.02.000.067512</t>
  </si>
  <si>
    <t>Caixa sifonada em PVC rígido de 100 x 150 x 50 mm</t>
  </si>
  <si>
    <t>O.02.000.067514</t>
  </si>
  <si>
    <t>Caixa sifonada em PVC rígido de 250 x 172 x 50 mm, com tampa cega</t>
  </si>
  <si>
    <t>O.02.000.067527</t>
  </si>
  <si>
    <t>Caixa sifonada em PVC rígido de 100 x 100 x 50 mm</t>
  </si>
  <si>
    <t>O.02.000.069514</t>
  </si>
  <si>
    <t>Solução limpadora para PVC</t>
  </si>
  <si>
    <t>O.02.000.069520</t>
  </si>
  <si>
    <t>Condutor circular em PVC 88mm, ref. Aquapluv-AP da Tigre ou equivalente</t>
  </si>
  <si>
    <t>O.02.000.069521</t>
  </si>
  <si>
    <t>Calha em PVC (policloreto de vinila) de 125mm; ref. Aquapluv AP da Tigre ou equivalente</t>
  </si>
  <si>
    <t>O.02.000.090596</t>
  </si>
  <si>
    <t>Tubo de PVC rígido DEFoFo, DN= 150mm (DE= 170mm); ref. Vinilfer ou equivalente</t>
  </si>
  <si>
    <t>O.02.000.090600</t>
  </si>
  <si>
    <t>Bengala em PVC rígido para o ramal de entrada, diâmetro de 32 mm, padrão Eletropaulo; ref. Coflex ou equivalente</t>
  </si>
  <si>
    <t>O.02.000.090637</t>
  </si>
  <si>
    <t>Tubo de PVC rígido DEFoFo, DN= 100mm (DE= 118mm); ref. Vinilfer ou equivalente</t>
  </si>
  <si>
    <t>O.02.000.090829</t>
  </si>
  <si>
    <t>Caixa sifonada em PVC rígido de 150 x 185 x 75 mm; ref. Tigre ou equivalente</t>
  </si>
  <si>
    <t>O.03.000.061340</t>
  </si>
  <si>
    <t>Tubo em polietileno de alta densidade PEAD PE 100 SDR17, DE 160 mm, PN-10, soldado</t>
  </si>
  <si>
    <t>O.03.000.061341</t>
  </si>
  <si>
    <t>Tubo em polietileno de alta densidade PEAD PE 100 SDR17, DE 200 mm, PN-10, soldado</t>
  </si>
  <si>
    <t>O.03.000.061342</t>
  </si>
  <si>
    <t>Tubo em polietileno de alta densidade PEAD PE 100 SDR17, DE 225 mm, PN-10, soldado</t>
  </si>
  <si>
    <t>O.03.000.062681</t>
  </si>
  <si>
    <t>Duto corrugado para dreno tipo Kananet, DN= 3´</t>
  </si>
  <si>
    <t>O.03.000.062682</t>
  </si>
  <si>
    <t>Duto corrugado para dreno tipo Kananet, DN= 4´</t>
  </si>
  <si>
    <t>O.03.000.062683</t>
  </si>
  <si>
    <t>Duto corrugado para dreno tipo Kananet, DN= 2 1/2´</t>
  </si>
  <si>
    <t>O.03.000.062684</t>
  </si>
  <si>
    <t>Duto corrugado para dreno tipo Kananet, DN= 6´</t>
  </si>
  <si>
    <t>O.03.000.062686</t>
  </si>
  <si>
    <t>Duto corrugado para dreno tipo Kananet, DN= 8´</t>
  </si>
  <si>
    <t>O.03.000.062690</t>
  </si>
  <si>
    <t>Tubo em polietileno de alta densidade corrugado para drenagem, ponta/bolsa/anel de vedação, SN4, DN/DI = 250 mm, ref. KNTS da Kanaflex, Tigre ADS ou equivalente</t>
  </si>
  <si>
    <t>O.03.000.062691</t>
  </si>
  <si>
    <t>Tubo em polietileno de alta densidade corrugado para drenagem, ponta/bolsa/anel de vedação, SN4, DN/DI = 300 mm, ref. KNTS da Kanaflex, Tigre ADS ou equivalente</t>
  </si>
  <si>
    <t>O.03.000.062692</t>
  </si>
  <si>
    <t>Tubo em polietileno de alta densidade corrugado para drenagem, ponta/bolsa/anel de vedação, SN4, DN/DI = 400 mm, ref. KNTS da Kanaflex, Tigre ADS ou equivalente</t>
  </si>
  <si>
    <t>O.03.000.062693</t>
  </si>
  <si>
    <t>Tubo em polietileno de alta densidade corrugado para drenagem, ponta/bolsa/anel de vedação, SN4, DN/DI = 500 mm, ref. KNTS da Kanaflex, Tigre ADS ou equivalente</t>
  </si>
  <si>
    <t>O.03.000.062694</t>
  </si>
  <si>
    <t>Tubo em polietileno de alta densidade corrugado para drenagem, ponta/bolsa/anel de vedação, SN4, DN/DI = 600 mm, ref. KNTS da Kanaflex, Tigre ADS ou equivalente</t>
  </si>
  <si>
    <t>O.03.000.062695</t>
  </si>
  <si>
    <t>Tubo em polietileno de alta densidade corrugado para drenagem, ponta/bolsa/anel de vedação, SN4, DN/DI = 800 mm, ref. KNTS da Kanaflex, Tigre ADS ou equivalente</t>
  </si>
  <si>
    <t>O.03.000.062696</t>
  </si>
  <si>
    <t>Tubo em polietileno de alta densidade corrugado para drenagem, ponta/bolsa/anel de vedação, SN4, DN/DI = 1000 mm, ref. KNTS da Kanaflex, Tigre ADS ou equivalente</t>
  </si>
  <si>
    <t>O.03.000.062697</t>
  </si>
  <si>
    <t>Tubo em polietileno de alta densidade corrugado para drenagem, ponta/bolsa/anel de vedação, SN4, DN/DI = 1200 mm, ref. KNTS da Kanaflex, Tigre ADS ou equivalente</t>
  </si>
  <si>
    <t>O.04.000.020472</t>
  </si>
  <si>
    <t>Tubo em aço carbono preto sem costura, SCH 40 DN= 6´</t>
  </si>
  <si>
    <t>O.04.000.021101</t>
  </si>
  <si>
    <t>Tubo de aço carbono preto sem costura, SCH 40 DN= 3´</t>
  </si>
  <si>
    <t>O.04.000.021102</t>
  </si>
  <si>
    <t>Tubo de aço carbono preto sem costura, SCH 40 DN= 8´</t>
  </si>
  <si>
    <t>O.04.000.021105</t>
  </si>
  <si>
    <t>Tubo em aço carbono preto sem costura SCH 40 DN= 1 1/2´</t>
  </si>
  <si>
    <t>O.04.000.021106</t>
  </si>
  <si>
    <t>Tubo de aço carbono preto sem costura SCH 40 DN= 2 1/2´</t>
  </si>
  <si>
    <t>O.04.000.021107</t>
  </si>
  <si>
    <t>Tubo de aço carbono preto sem costura SCH 40 DN= 4´</t>
  </si>
  <si>
    <t>O.04.000.021126</t>
  </si>
  <si>
    <t>Tubo de aço carbono preto sem costura SCH 40 DN= 5´</t>
  </si>
  <si>
    <t>O.04.000.021127</t>
  </si>
  <si>
    <t>Tubo de aço carbono preto sem costura SCH 40 DN= 2´</t>
  </si>
  <si>
    <t>O.04.000.021128</t>
  </si>
  <si>
    <t>Tubo de aço carbono preto sem costura SCH 40 DN= 1 1/4´</t>
  </si>
  <si>
    <t>O.04.000.021129</t>
  </si>
  <si>
    <t>Tubo de aço carbono preto sem costura SCH-40 DN= 1´</t>
  </si>
  <si>
    <t>O.04.000.021134</t>
  </si>
  <si>
    <t>Tubo de aço carbono preto sem costura, SCH 40 DN= 3 1/2´</t>
  </si>
  <si>
    <t>O.04.000.021308</t>
  </si>
  <si>
    <t>Tubo de aço carbono preto com costura, SCH 40 DN= 10´</t>
  </si>
  <si>
    <t>O.04.000.021309</t>
  </si>
  <si>
    <t>Tubo de aço carbono preto com costura, SCH 40 DN= 12´</t>
  </si>
  <si>
    <t>O.04.000.064079</t>
  </si>
  <si>
    <t>Válvula de esfera em aço carbono fundido, esfera em aço inoxidável, passagem plena, extremidades rosqueáveis, classe 300lbs para vapor, 600lbs para água, óleo e gás, DN= 1.1/4"</t>
  </si>
  <si>
    <t>O.04.000.064080</t>
  </si>
  <si>
    <t>Válvula de esfera em aço carbono fundido, esfera em aço inoxidável, passagem plena, extremidades rosqueáveis, classe 300lbs para vapor, 600lbs para água, óleo e gás, DN= 1/2"</t>
  </si>
  <si>
    <t>O.04.000.064081</t>
  </si>
  <si>
    <t>Válvula de esfera em aço carbono fundido, esfera em aço inoxidável, passagem plena, extremidades rosqueáveis, classe 300lbs para vapor, 600lbs para água, óleo e gás, DN= 3/4"</t>
  </si>
  <si>
    <t>O.04.000.064082</t>
  </si>
  <si>
    <t>Válvula de esfera em aço carbono fundido, esfera em aço inoxidável, passagem plena, extremidades rosqueáveis, classe 300lbs para vapor, 600lbs para água, óleo e gás, DN= 1"</t>
  </si>
  <si>
    <t>O.04.000.064096</t>
  </si>
  <si>
    <t>Válvula globo em aço carbono forjado, extremidades rosqueáveis; haste, disco, anel e junta em aço inoxidável, DN= 3/4', classe 800lbs para vapor; 2000lbs para água óleo e gás</t>
  </si>
  <si>
    <t>O.04.000.064097</t>
  </si>
  <si>
    <t>Válvula globo em aço carbono forjado, extremidades rosqueáveis; haste, disco, anel e junta em aço inoxidável, DN= 1', classe 800lbs para vapor; 200lbs para água óleo e gás</t>
  </si>
  <si>
    <t>O.04.000.064098</t>
  </si>
  <si>
    <t>Válvula globo em aço carbono forjado, extremidades rosqueáveis; haste, disco, anel e junta em aço inoxidável, DN=1 1/2', classe 800lbs para vapor; 200lbs para água óleo e gás</t>
  </si>
  <si>
    <t>O.04.000.064099</t>
  </si>
  <si>
    <t>Válvula globo em aço carbono forjado, extremidades rosqueáveis; haste, disco, anel e junta em aço inoxidável, DN= 2', classe 800lbs para vapor; 200lbs para água óleo e gás</t>
  </si>
  <si>
    <t>O.04.000.064164</t>
  </si>
  <si>
    <t>Chave de fluxo tipo palheta, para líquidos, com conexão tipo macho diâmetro 1´, ref. AT2011 da Contech ou equivalente</t>
  </si>
  <si>
    <t>O.04.000.064608</t>
  </si>
  <si>
    <t>Chave de fluxo de água com retardo eletrônico de 0 a 100 segundos, para tubulações com diâmetros de 1" a 6", funcionamento por palheta, conexão BSP</t>
  </si>
  <si>
    <t>O.04.000.068502</t>
  </si>
  <si>
    <t>CAP (tampão) em aço SCH 80, diâmetro de 3/4" soldável para tamponamento de tubulação</t>
  </si>
  <si>
    <t>O.04.000.068508</t>
  </si>
  <si>
    <t>Válvula de esfera monobloco em aço carbono, diâmetro de 1/2", com passagem plena e rosca BSP</t>
  </si>
  <si>
    <t>O.04.000.068509</t>
  </si>
  <si>
    <t>Tê em aço SCH 80, diâmetro de 1/2", soldável</t>
  </si>
  <si>
    <t>O.04.000.068541</t>
  </si>
  <si>
    <t>Manômetro em aço carbono, com mostrador de 4´, escalas: 0-4 , 0-7 / 0-10 / 0-17 / 0-21 / 0-28 kg/cm²</t>
  </si>
  <si>
    <t>O.04.000.068542</t>
  </si>
  <si>
    <t>Filtro Y em aço carbono, classe 150 libras, diâmetro nominal 4', conexões flangeadas 150, tela 1,2mm em aço inoxidável, referência 34C da Spirax Sarco ou equivalente</t>
  </si>
  <si>
    <t>O.04.000.092866</t>
  </si>
  <si>
    <t>Curva 90° em ferro fundido com flange, classe PN-10, DN= 50mm</t>
  </si>
  <si>
    <t>O.05.000.026519</t>
  </si>
  <si>
    <t>Ventosa em ferro dúctil, simples rosqueada, classe PN-25, DN= 3/4´</t>
  </si>
  <si>
    <t>O.05.000.026520</t>
  </si>
  <si>
    <t>Ventosa em ferro dúctil , tríplice função, flangeada, classe PN-10, DN= 50mm</t>
  </si>
  <si>
    <t>O.05.000.036504</t>
  </si>
  <si>
    <t>Tampão em ferro fundido, com tampa articulada, diâmetro de 900mm, classe D400; referência Afer, Alea, JM, EBF ou equivalente</t>
  </si>
  <si>
    <t>O.05.000.036507</t>
  </si>
  <si>
    <t>Tampão em ferro dúctil de Ø 600mm, classe 125 (ruptura &gt;125 kN), conforme NBR 10160/2005</t>
  </si>
  <si>
    <t>O.05.000.036508</t>
  </si>
  <si>
    <t>Tampão em ferro dúctil de Ø 600mm, classe 300 (ruptura &gt;300 kN), conforme NBR 10160/2005</t>
  </si>
  <si>
    <t>O.05.000.036521</t>
  </si>
  <si>
    <t>Tampão em ferro dúctil de Ø 600mm, classe 400 (ruptura &gt;400 kN), conforme NBR 10160/2005</t>
  </si>
  <si>
    <t>O.05.000.036522</t>
  </si>
  <si>
    <t>Tampão ferro dúctil de 400 x 400 mm, classe 125 (ruptura &gt; 125 kN), conforme NBR 10160/2005</t>
  </si>
  <si>
    <t>O.05.000.036524</t>
  </si>
  <si>
    <t>Tampão ferro dúctil de 500 x 500 mm, classe 125 (ruptura &gt; 125 kN), para tráfego leve, conforme NBR 10160/2005</t>
  </si>
  <si>
    <t>O.05.000.036527</t>
  </si>
  <si>
    <t>Tampão ferro dúctil de 600 x 600 mm, classe 125 (ruptura &gt; 125 kN), para tráfego leve, conforme NBR 10160/2005</t>
  </si>
  <si>
    <t>O.05.000.043699</t>
  </si>
  <si>
    <t>Punho de manobra de alavanca retrátil sem bloqueio kirk, com articulador de acionamento e biela; ref. GV-A03D+GV-A02+biela da Senner, NP9022+NP9108-NP9112 da American Fuse, PR+AR+TD100 da Dreyffus Pel ou equivalente</t>
  </si>
  <si>
    <t>O.05.000.061004</t>
  </si>
  <si>
    <t>Tubo em ferro fundido de 150mm, para esgoto, ref. PB SME linha predial da Saint-gobain ou equivalente</t>
  </si>
  <si>
    <t>O.05.000.061015</t>
  </si>
  <si>
    <t>Tubo em ferro fundido com PxP, TCLA, DN= 100mm sem juntas e conexões, ref. Barbara ou equivalente</t>
  </si>
  <si>
    <t>O.05.000.061016</t>
  </si>
  <si>
    <t>Tubo em ferro fundido com PxP, TCLA, DN= 200mm, sem juntas e conexões, ref. Barbara ou equivalente</t>
  </si>
  <si>
    <t>O.05.000.061017</t>
  </si>
  <si>
    <t>Flange avulso em ferro fundido classe PN-10, DN= 100mm, ref. Barbara ou equivalente</t>
  </si>
  <si>
    <t>O.05.000.061018</t>
  </si>
  <si>
    <t>Flange avulso em ferro fundido classe PN-10, DN= 200mm, ref. Barbara ou equivalente</t>
  </si>
  <si>
    <t>O.05.000.061019</t>
  </si>
  <si>
    <t>Curva de 90° em ferro fundido com flanges, classe PN-10, DN= 100mm</t>
  </si>
  <si>
    <t>O.05.000.061020</t>
  </si>
  <si>
    <t>Tubo em ferro fundido de 150mm, classe k-7 JGS, ref. Barbara ou equivalente</t>
  </si>
  <si>
    <t>O.05.000.061021</t>
  </si>
  <si>
    <t>Tubo em ferro fundido de 200mm, classe k-7 JGS, ref. Barbara ou equivalente</t>
  </si>
  <si>
    <t>O.05.000.061022</t>
  </si>
  <si>
    <t>Tubo em ferro fundido de 250mm, classe k-7 JGS, ref. Barbara ou equivalente</t>
  </si>
  <si>
    <t>O.05.000.061023</t>
  </si>
  <si>
    <t>Tubo em ferro fundido de 350mm, classe k-7 JGS, ref. Barbara ou equivalente</t>
  </si>
  <si>
    <t>O.05.000.061026</t>
  </si>
  <si>
    <t>Tubo em ferro fundido com PxP, TCLA, DN= 80mm sem juntas e conexões, ref. Barbará ou equivalente</t>
  </si>
  <si>
    <t>O.05.000.061027</t>
  </si>
  <si>
    <t>Tubo em ferro fundido com PxP, TCLA, DN= 150mm sem juntas e conexões, ref. Barbará ou equivalente</t>
  </si>
  <si>
    <t>O.05.000.061028</t>
  </si>
  <si>
    <t>Tubo em ferro fundido com PxP, TCLA, DN= 250mm sem juntas e conexões, ref. Barbará ou equivalente</t>
  </si>
  <si>
    <t>O.05.000.061030</t>
  </si>
  <si>
    <t>Tubo em ferro fundido com PxP, TCLA, DN= 300mm sem juntas e conexões, ref. Barbará ou equivalente</t>
  </si>
  <si>
    <t>O.05.000.061033</t>
  </si>
  <si>
    <t>Flange avulso em ferro fundido classe PN-10, DN= 80mm, ref. Barbara ou equivalente</t>
  </si>
  <si>
    <t>O.05.000.061034</t>
  </si>
  <si>
    <t>Flange avulso em ferro fundido classe PN-10, DN= 150mm, ref. Barbará ou equivalente</t>
  </si>
  <si>
    <t>O.05.000.061035</t>
  </si>
  <si>
    <t>Flange avulso em ferro fundido classe PN-10, DN= 250mm, ref. Barbará ou equivalente</t>
  </si>
  <si>
    <t>O.05.000.061036</t>
  </si>
  <si>
    <t>Flange avulso em ferro fundido classe PN-10, DN= 300mm, ref. Barbará ou equivalente</t>
  </si>
  <si>
    <t>O.05.000.061041</t>
  </si>
  <si>
    <t>Tubo em ferro fundido de 200mm, classe k-9 JGS, ref. Barbará ou equivalente</t>
  </si>
  <si>
    <t>O.05.000.061048</t>
  </si>
  <si>
    <t>Curva de 90° em ferro fundido com flanges, classe PN-10, DN= 80mm</t>
  </si>
  <si>
    <t>O.05.000.061049</t>
  </si>
  <si>
    <t>Curva de 90° em ferro fundido com flanges, classe PN-10, DN= 150mm</t>
  </si>
  <si>
    <t>O.05.000.061073</t>
  </si>
  <si>
    <t>Te em ferro fundido com flanges, classe PN-10, DN= 80mm com derivação 80x80mm, ref. Barbará ou equivalente</t>
  </si>
  <si>
    <t>O.05.000.061074</t>
  </si>
  <si>
    <t>Te em ferro fundido com flanges, classe PN-10, DN= 100mm com derivação 100x80mm, ref. Barbará ou equivalente</t>
  </si>
  <si>
    <t>O.05.000.061076</t>
  </si>
  <si>
    <t>Te em ferro fundido com flanges, classe PN-10, DN= 150mm com derivação 150x150mm, ref. Barbará ou equivalente</t>
  </si>
  <si>
    <t>O.05.000.061101</t>
  </si>
  <si>
    <t>Tubo em ferro fundido de 150mm, classe k-9 JGS, ref. Barbará ou equivalente</t>
  </si>
  <si>
    <t>O.05.000.061102</t>
  </si>
  <si>
    <t>Tubo em ferro fundido de 300mm, classe k-9 JGS, ref. Barbará ou equivalente</t>
  </si>
  <si>
    <t>O.05.000.061107</t>
  </si>
  <si>
    <t>Tubo em ferro fundido de 300mm, classe k-7 JGS, ref. Barbará ou equivalente</t>
  </si>
  <si>
    <t>O.05.000.061108</t>
  </si>
  <si>
    <t>Tubo em ferro fundido de 100mm, classe K-9 JGS, ref. Barbará ou equivalente</t>
  </si>
  <si>
    <t>O.05.000.061109</t>
  </si>
  <si>
    <t>Tubo em ferro fundido de 80mm, classe k-9 JGS, ref. Barbará ou equivalente</t>
  </si>
  <si>
    <t>O.05.000.061110</t>
  </si>
  <si>
    <t>Tubo em ferro fundido de 250mm, classe k-9 JGS, ref. Barbará ou equivalente</t>
  </si>
  <si>
    <t>O.05.000.061111</t>
  </si>
  <si>
    <t>Tubo em ferro fundido de 350mm, classe k-9 JGS, ref. Barbará ou equivalente</t>
  </si>
  <si>
    <t>O.05.000.061117</t>
  </si>
  <si>
    <t>Tubo em ferro fundido de 100 mm, predial para esgoto e pluvial, ref. TPSMU 300237 da Saint Gobain ou equivalente</t>
  </si>
  <si>
    <t>O.05.000.061118</t>
  </si>
  <si>
    <t>Tubo em ferro fundido de 150 mm, predial para esgoto e pluvial, ref. TPSMU 300332 da Saint Gobain ou equivalente</t>
  </si>
  <si>
    <t>O.05.000.061119</t>
  </si>
  <si>
    <t>Junta rapid de união em aço inoxidável com parafuso, para tubo em ferro fundido, DN= 100 mm; ref. JR SMUI 300497 da Saint Gobain ou equivalente</t>
  </si>
  <si>
    <t>O.05.000.061120</t>
  </si>
  <si>
    <t>Junta rapid de união em aço inoxidável com parafuso, para tubo em ferro fundido, DN= 150 mm; ref. JR SMUI 300505 da Saint Gobain ou equivalente</t>
  </si>
  <si>
    <t>O.05.000.061121</t>
  </si>
  <si>
    <t>Conjunto de ancoragem para tubo em ferro fundido predial SMU, DN= 100 mm, ref. CASMU 300071 da Saint Gobain ou equivalente</t>
  </si>
  <si>
    <t>O.05.000.061122</t>
  </si>
  <si>
    <t>Tubo em ferro fundido de 50 mm, predial para esgoto e pluvial, ref. TPSMU 300128 da Saint Gobain ou equivalente</t>
  </si>
  <si>
    <t>O.05.000.061123</t>
  </si>
  <si>
    <t>Tubo em ferro fundido de 75 mm, predial para esgoto e pluvial, ref. TPSMU 300172 da Saint Gobain ou equivalente</t>
  </si>
  <si>
    <t>O.05.000.061124</t>
  </si>
  <si>
    <t>Tubo em ferro fundido de 200 mm, predial para esgoto e pluvial, ref. TPSMU 300374 da Saint Gobain ou equivalente</t>
  </si>
  <si>
    <t>O.05.000.061125</t>
  </si>
  <si>
    <t>Junta rapid de união em aço inoxidável com parafuso, para tubo em ferro fundido, DN= 50 mm; ref. JR SMUI 300489 da Saint Gobain ou equivalente</t>
  </si>
  <si>
    <t>O.05.000.061126</t>
  </si>
  <si>
    <t>Junta rapid de união em aço inoxidável com parafuso, para tubo em ferro fundido, DN= 75 mm; ref. JR SMUI 300493 da Saint Gobain ou equivalente</t>
  </si>
  <si>
    <t>O.05.000.061127</t>
  </si>
  <si>
    <t>Junta rapid de união em aço inoxidável com parafuso, para tubo em ferro fundido, DN= 200 mm; ref. JR SMUI 300509 da Saint Gobain ou equivalente</t>
  </si>
  <si>
    <t>O.05.000.061128</t>
  </si>
  <si>
    <t>Conjunto de ancoragem para tubo em ferro fundido predial SMU, DN= 50 mm, ref. CASMU 300065 da Saint Gobain ou equivalente</t>
  </si>
  <si>
    <t>O.05.000.061129</t>
  </si>
  <si>
    <t>Conjunto de ancoragem para tubo em ferro fundido predial SMU, DN= 75 mm, ref. CASMU 300068 da Saint Gobain ou equivalente</t>
  </si>
  <si>
    <t>O.05.000.061130</t>
  </si>
  <si>
    <t>Conjunto de ancoragem para tubo em ferro fundido predial SMU, DN= 150 mm, ref. CASMU 300076 da Saint Gobain ou equivalente</t>
  </si>
  <si>
    <t>O.05.000.061131</t>
  </si>
  <si>
    <t>Conjunto de ancoragem para tubo em ferro fundido predial SMU, DN= 200 mm, ref. CASMU 300080 da Saint Gobain ou equivalente</t>
  </si>
  <si>
    <t>O.05.000.061133</t>
  </si>
  <si>
    <t>Joelho 45° em ferro fundido, linha predial tradicional, DN= 50 mm, ref. J45SBB 315912 Saint-Gobain ou equivalente</t>
  </si>
  <si>
    <t>O.05.000.061134</t>
  </si>
  <si>
    <t>Joelho 45° em ferro fundido, linha predial tradicional, DN= 75 mm  ref. J45SBB 315913 Saint-Gobain ou equivalente</t>
  </si>
  <si>
    <t>O.05.000.061135</t>
  </si>
  <si>
    <t>Joelho 45° em ferro fundido, linha predial tradicional, DN= 100 mm  ref. J45SBB 315914 Saint-Gobain ou equivalente</t>
  </si>
  <si>
    <t>O.05.000.061136</t>
  </si>
  <si>
    <t>Joelho 45° em ferro fundido, linha predial tradicional, DN= 150 mm, ref. J45SBB 315915 Saint-Gobain ou equivalente</t>
  </si>
  <si>
    <t>O.05.000.061137</t>
  </si>
  <si>
    <t>Joelho 87° 30' em ferro fundido, linha predial tradicional, DN= 50 mm, ref. J87SBB 315916 Saint-Gobain ou equivalente</t>
  </si>
  <si>
    <t>O.05.000.061138</t>
  </si>
  <si>
    <t>Joelho 87° 30' em ferro fundido, linha predial tradicional, DN= 75 mm, ref. J87SBB 315919 Saint-Gobain ou equivalente</t>
  </si>
  <si>
    <t>O.05.000.061139</t>
  </si>
  <si>
    <t>Joelho 87° 30' em ferro fundido, linha predial tradicional, DN= 100 mm, ref. J87SBB 315920 Saint-Gobain ou equivalente</t>
  </si>
  <si>
    <t>O.05.000.061140</t>
  </si>
  <si>
    <t>Joelho 87° 30' em ferro fundido, linha predial tradicional, DN= 150 mm, ref. J87SBB 315921 Saint-Gobain ou equivalente</t>
  </si>
  <si>
    <t>O.05.000.061141</t>
  </si>
  <si>
    <t>Luva bolsa/bolsa em ferro fundido, linha predial tradicional, DN= 50 mm, ref. LBBSBB 315937 Saint-Gobain ou equivalente</t>
  </si>
  <si>
    <t>O.05.000.061142</t>
  </si>
  <si>
    <t>Luva bolsa/bolsa em ferro fundido, linha predial tradicional, DN= 75 mm, ref. LBBSBB 315938 Saint-Gobain ou equivalente</t>
  </si>
  <si>
    <t>O.05.000.061143</t>
  </si>
  <si>
    <t>Luva bolsa/bolsa em ferro fundido, linha predial tradicional, DN= 100 mm, ref. LBBSBB 315939 Saint-Gobain ou equivalente</t>
  </si>
  <si>
    <t>O.05.000.061144</t>
  </si>
  <si>
    <t>Luva bolsa/bolsa em ferro fundido, linha predial tradicional, DN= 150 mm, ref. LBBSBB 315940 Saint-Gobain ou equivalente</t>
  </si>
  <si>
    <t>O.05.000.061145</t>
  </si>
  <si>
    <t>Placa cega em ferro fundido, linha predial tradicional, DN= 75 mm, ref. PCSBB 315942 Saint-Gobain ou equivalente</t>
  </si>
  <si>
    <t>O.05.000.061146</t>
  </si>
  <si>
    <t>Placa cega em ferro fundido, linha predial tradicional, DN= 100 mm, ref. PCSBB 315943 Saint-Gobain ou equivalente</t>
  </si>
  <si>
    <t>O.05.000.061147</t>
  </si>
  <si>
    <t>Junção 45° em ferro fundido, linha predial tradicional, DN= 50x50 mm  ref. YSBB 315923 Saint-Gobain ou equivalente</t>
  </si>
  <si>
    <t>O.05.000.061148</t>
  </si>
  <si>
    <t>Junção 45° em ferro fundido, linha predial tradicional, DN= 75x50 mm  ref. YSBB 315924 Saint-Gobain ou equivalente</t>
  </si>
  <si>
    <t>O.05.000.061149</t>
  </si>
  <si>
    <t>Junção 45° em ferro fundido, linha predial tradicional, DN= 75x75 mm  ref. YSBB 315925 Saint-Gobain ou equivalente</t>
  </si>
  <si>
    <t>O.05.000.061150</t>
  </si>
  <si>
    <t>Junção 45° em ferro fundido, linha predial tradicional, DN= 100x50 mm  ref. YSBB 315926 Saint-Gobain ou equivalente</t>
  </si>
  <si>
    <t>O.05.000.061151</t>
  </si>
  <si>
    <t>Junção 45° em ferro fundido, linha predial tradicional, DN= 100x75 mm  ref. YSBB 315927 Saint-Gobain ou equivalente</t>
  </si>
  <si>
    <t>O.05.000.061152</t>
  </si>
  <si>
    <t>Junção 45° em ferro fundido, linha predial tradicional, DN= 100x100 mm  ref. YSBB 315928 Saint-Gobain ou equivalente</t>
  </si>
  <si>
    <t>O.05.000.061153</t>
  </si>
  <si>
    <t>Junção 45° em ferro fundido, linha predial tradicional, DN= 150x100 mm  ref. YSBB 315930 Saint-Gobain ou equivalente</t>
  </si>
  <si>
    <t>O.05.000.061154</t>
  </si>
  <si>
    <t>Junção dupla 45° em ferro fundido, linha predial tradicional, DN= 100 mm  ref. YDSBB 315932 Saint-Gobain ou equivalente</t>
  </si>
  <si>
    <t>O.05.000.061155</t>
  </si>
  <si>
    <t>Te sanitário 87° 30' em ferro fundido, linha predial tradicional, DN= 50x50 mm, ref. TS87SBB 315953 Saint-Gobain ou equivalente</t>
  </si>
  <si>
    <t>O.05.000.061156</t>
  </si>
  <si>
    <t>Te sanitário 87° 30' em ferro fundido, linha predial tradicional, DN= 75x50 mm, ref. TS87SBB 315954 Saint-Gobain ou equivalente</t>
  </si>
  <si>
    <t>O.05.000.061157</t>
  </si>
  <si>
    <t>Te sanitário 87° 30' em ferro fundido, linha predial tradicional, DN= 75x75 mm, ref. TS87SBB 315955 Saint-Gobain ou equivalente</t>
  </si>
  <si>
    <t>O.05.000.061158</t>
  </si>
  <si>
    <t>Te sanitário 87° 30' em ferro fundido, linha predial tradicional, DN= 100x50 mm, ref. TS87SBB 315956 Saint-Gobain ou equivalente</t>
  </si>
  <si>
    <t>O.05.000.061159</t>
  </si>
  <si>
    <t>Te sanitário 87° 30' em ferro fundido, linha predial tradicional, DN= 100x75 mm, ref. TS87SBB 315957 Saint-Gobain ou equivalente</t>
  </si>
  <si>
    <t>O.05.000.061160</t>
  </si>
  <si>
    <t>Te sanitário 87° 30' em ferro fundido, linha predial tradicional, DN= 100x100 mm, ref. TS87SBB 315958 Saint-Gobain ou equivalente</t>
  </si>
  <si>
    <t>O.05.000.061161</t>
  </si>
  <si>
    <t>Bucha de redução em ferro fundido, linha predial tradicional, DN= 75x50 mm, ref. BRSBB 315906 Saint-Gobain ou equivalente</t>
  </si>
  <si>
    <t>O.05.000.061162</t>
  </si>
  <si>
    <t>Bucha de redução em ferro fundido, linha predial tradicional, DN= 100x75 mm, ref. BRSBB 315907 Saint-Gobain ou equivalente</t>
  </si>
  <si>
    <t>O.05.000.061163</t>
  </si>
  <si>
    <t>Bucha de redução em ferro fundido, linha predial tradicional, DN= 150x100 mm, ref. BRSBB 315908 Saint-Gobain ou equivalente</t>
  </si>
  <si>
    <t>O.05.000.061164</t>
  </si>
  <si>
    <t>Joelho 87° em ferro fundido, linha predial SMU, DN= 100 mm, ref. J88SMU 300246 Saint-Gobain ou equivalente</t>
  </si>
  <si>
    <t>O.05.000.061165</t>
  </si>
  <si>
    <t>Joelho 87° em ferro fundido, linha predial SMU, DN= 150 mm, ref. J88SMU 300338 Saint-Gobain ou equivalente</t>
  </si>
  <si>
    <t>O.05.000.061166</t>
  </si>
  <si>
    <t>Junção 45° em ferro fundido, linha predial SMU, DN= 50x50 mm  ref. YSMU 300169 Saint-Gobain ou equivalente</t>
  </si>
  <si>
    <t>O.05.000.061167</t>
  </si>
  <si>
    <t>Junção 45° em ferro fundido, linha predial SMU, DN= 75x50 mm  ref. YSMU 300195 Saint-Gobain ou equivalente</t>
  </si>
  <si>
    <t>O.05.000.061168</t>
  </si>
  <si>
    <t>Junção 45° em ferro fundido, linha predial SMU, DN= 100x75 mm  ref. YSMU 300268 Saint-Gobain ou equivalente</t>
  </si>
  <si>
    <t>O.05.000.061169</t>
  </si>
  <si>
    <t>Junção 45º em ferro fundido, predial SMU, DN = 100 x 100 mm, ref. YSMU 300298 da Saint Gobain ou equivalente</t>
  </si>
  <si>
    <t>O.05.000.061170</t>
  </si>
  <si>
    <t>Junção 45º em ferro fundido, predial SMU, DN = 150 x 150 mm, ref. YSMU 300370 da Saint Gobain ou equivalente</t>
  </si>
  <si>
    <t>O.05.000.061172</t>
  </si>
  <si>
    <t>Joelho 45° em ferro fundido, linha predial SMU, DN= 125 mm ref. J45SMU 300312 da Saint Gobain ou equivalente</t>
  </si>
  <si>
    <t>O.05.000.061173</t>
  </si>
  <si>
    <t>Joelho 45º em ferro fundido, predial SMU, DN=150mm, ref. J45SMU 300340 da Saint Gobain ou equivalente</t>
  </si>
  <si>
    <t>O.05.000.061174</t>
  </si>
  <si>
    <t>Tê de visita em ferro fundido linha predial SMU, DN= 125 mm, ref. TVSMU 300322 da Saint Gobain ou equivalente</t>
  </si>
  <si>
    <t>O.05.000.061175</t>
  </si>
  <si>
    <t>Conjunto de ancoragem para tubo em ferro fundido predial SMU, DN= 125 mm, ref. CASMU 300073 da Saint Gobain ou equivalente</t>
  </si>
  <si>
    <t>O.05.000.061176</t>
  </si>
  <si>
    <t>Junta rapid de união aço inox, linha predial SMU, DN= 125mm e anel de vedação nitrílico ou EPDM, ref. JRSMUI da Saint Gobain ou equivalente</t>
  </si>
  <si>
    <t>O.05.000.061177</t>
  </si>
  <si>
    <t>Abraçadeira dentada para travamento em aço inoxidável com parafuso aço zincado para tubo ferro fundido predial ADSMU DN 125mm da Saint Gobain ou equivalente</t>
  </si>
  <si>
    <t>O.05.000.061178</t>
  </si>
  <si>
    <t>Abraçadeira dentada para travamento em aço inoxidável para tubo de ferro fundido predial ADSMU 300005 - DN = 150 mm</t>
  </si>
  <si>
    <t>O.05.000.061179</t>
  </si>
  <si>
    <t>Redução excêntrica em ferro fundido, predial SMU, DN = 125 x 100 mm, ref. RESMU 300286 da Saint Gobain ou equivalente</t>
  </si>
  <si>
    <t>O.05.000.061180</t>
  </si>
  <si>
    <t>Redução excêntrica em ferro fundido, predial SMU, DN = 150 x 75 mm, ref. RESMU 300219 da Saint Gobain ou equivalente</t>
  </si>
  <si>
    <t>O.05.000.061181</t>
  </si>
  <si>
    <t>Redução excêntrica em ferro fundido, predial SMU, DN = 150 x 125 mm, ref. RESMU 300324 da Saint Gobain ou equivalente</t>
  </si>
  <si>
    <t>O.05.000.061182</t>
  </si>
  <si>
    <t>Redução excêntrica em ferro fundido, predial SMU, DN = 200 x 125 mm, ref. RESMU 300326 da Saint Gobain ou equivalente</t>
  </si>
  <si>
    <t>O.05.000.061183</t>
  </si>
  <si>
    <t>Tubo em ferro fundido com ponta e ponta, predial SMU - esgoto e pluvial - DN= 125 mm, ref. TPSMU 300306 da Saint Gobain ou equivalente</t>
  </si>
  <si>
    <t>O.05.000.061184</t>
  </si>
  <si>
    <t>Redução excêntrica em ferro fundido, predial SMU, DN = 200 x 150 mm, ref. RESMU 300362 da Saint Gobain ou equivalente</t>
  </si>
  <si>
    <t>O.05.000.061185</t>
  </si>
  <si>
    <t>Flange avulso em ferro fundido classe PN-10, DN= 50mm, ref. Barbara ou equivalente</t>
  </si>
  <si>
    <t>O.05.000.061186</t>
  </si>
  <si>
    <t>Joelho 88° em ferro fundido, linha predial SMU, DN= 200 mm, ref. J88SMU 300380 Saint-Gobain ou equivalente</t>
  </si>
  <si>
    <t>O.05.000.061187</t>
  </si>
  <si>
    <t>Junção 45° em ferro fundido, linha predial YSMU, DN= 125x100 mm  ref. YSMU 300319 Saint-Gobain ou equivalente</t>
  </si>
  <si>
    <t>O.05.000.061188</t>
  </si>
  <si>
    <t>Joelho 45° em ferro fundido, linha predial SMU, DN= 200 mm  ref. J45SMU 300382 da Saint Gobain ou equivalente</t>
  </si>
  <si>
    <t>O.05.000.061189</t>
  </si>
  <si>
    <t>Junção 45° em ferro fundido, linha predial YSMU, DN= 150x100 mm  ref. YSMU 300350 Saint-Gobain ou equivalente</t>
  </si>
  <si>
    <t>O.05.000.061190</t>
  </si>
  <si>
    <t>Tampão simples em ferro fundido, predial SMU, DN = 150mm, ref. TPS SMU 300336 da Saint Gobain ou equivalente</t>
  </si>
  <si>
    <t>O.05.000.061192</t>
  </si>
  <si>
    <t>Tampão simples em ferro fundido, predial SMU, DN = 200 mm, ref. TPSSMU MU20B1SC da Saint Gobain ou equivalente</t>
  </si>
  <si>
    <t>O.05.000.061195</t>
  </si>
  <si>
    <t>Redução excêntrica em ferro fundido, predial (RE SMU) DN= 125 x 75 mm, ref. J88SMU 300216 Saint-Gobain ou equivalente</t>
  </si>
  <si>
    <t>O.05.000.061196</t>
  </si>
  <si>
    <t>Junção 45° em ferro fundido, linha predial YSMU, DN= 200x100 mm  ref. YSMU 300388 Saint-Gobain ou equivalente</t>
  </si>
  <si>
    <t>O.05.000.061197</t>
  </si>
  <si>
    <t>Junção 45° em ferro fundido, linha predial YSMU, DN= 200x200 mm  ref. YSMU 300409 Saint-Gobain ou equivalente</t>
  </si>
  <si>
    <t>O.05.000.061198</t>
  </si>
  <si>
    <t>Tê de visita em ferro fundido linha predial SMU, DN= 150 mm, ref. TVSMU 300358 da Saint Gobain ou equivalente</t>
  </si>
  <si>
    <t>O.05.000.061199</t>
  </si>
  <si>
    <t>Tê de visita em ferro fundido linha predial SMU, DN= 200 mm, ref. TVSMU 300398 da Saint Gobain ou equivalente</t>
  </si>
  <si>
    <t>O.05.000.061401</t>
  </si>
  <si>
    <t>Redução em ferro fundido concêntrica com flange, classe PN-10, DN= 100 x 80 mm, ref. Barbara ou equivalente</t>
  </si>
  <si>
    <t>O.05.000.061402</t>
  </si>
  <si>
    <t>Redução em ferro fundido concêntrica com flange, classe PN-10, DN= 150 x 80 mm, ref. Barbará ou equivalente</t>
  </si>
  <si>
    <t>O.05.000.061403</t>
  </si>
  <si>
    <t>Redução em ferro fundido concêntrica com flange, classe PN-10, DN= 200 x 150 mm, ref. Barbará ou equivalente</t>
  </si>
  <si>
    <t>O.05.000.061404</t>
  </si>
  <si>
    <t>Redução em ferro fundido concêntrica com flange, classe PN-10, DN= 250 x 200 mm, ref. Barbará ou equivalente</t>
  </si>
  <si>
    <t>O.05.000.062010</t>
  </si>
  <si>
    <t>Redução em ferro fundido excêntrica com flange, classe PN-10, DN= 100 x 80 mm, ref. Barbara ou equivalente</t>
  </si>
  <si>
    <t>O.05.000.062011</t>
  </si>
  <si>
    <t>Redução em ferro fundido excêntrica com flange, classe PN-10, DN= 150 x 80 mm, ref. Barbará ou equivalente</t>
  </si>
  <si>
    <t>O.05.000.062012</t>
  </si>
  <si>
    <t>Redução em ferro fundido excêntrica com flange, classe PN-10, DN= 200 x 150 mm, ref. Barbará ou equivalente</t>
  </si>
  <si>
    <t>O.05.000.062013</t>
  </si>
  <si>
    <t>Redução em ferro fundido excêntrica com flange, classe PN-10, DN= 250 x 200 mm, ref. Barbará ou equivalente</t>
  </si>
  <si>
    <t>O.05.000.062027</t>
  </si>
  <si>
    <t>Redução concêntrica em ferro fundido com flange, classe PN-10, DN= 80x50mm</t>
  </si>
  <si>
    <t>O.05.000.062400</t>
  </si>
  <si>
    <t>Joelho 45° em ferro fundido, SMU (J45SMU) DN= 50 mm</t>
  </si>
  <si>
    <t>O.05.000.062401</t>
  </si>
  <si>
    <t>Joelho 45° em ferro fundido, SMU (J45SMU) DN= 75 mm</t>
  </si>
  <si>
    <t>O.05.000.062402</t>
  </si>
  <si>
    <t>Joelho 45° em ferro fundido, SMU (J45SMU) DN= 100 mm</t>
  </si>
  <si>
    <t>O.05.000.062403</t>
  </si>
  <si>
    <t>Redução excêntrica em ferro fundido, predial (RE SMU) DN= 75 x 50 mm</t>
  </si>
  <si>
    <t>O.05.000.062404</t>
  </si>
  <si>
    <t>Redução excêntrica em ferro fundido, predial (RE SMU) DN= 100 x 75 mm</t>
  </si>
  <si>
    <t>O.05.000.062405</t>
  </si>
  <si>
    <t>Joelho 88° em ferro fundido SMU (J88 SMU) DN= 50 mm</t>
  </si>
  <si>
    <t>O.05.000.062406</t>
  </si>
  <si>
    <t>Junção 45° em ferro fundido SMU (Y SMU) DN= 75 x 75 mm</t>
  </si>
  <si>
    <t>O.05.000.062407</t>
  </si>
  <si>
    <t>Te de visita em ferro fundido SMU (TV SMU) DN= 75 mm</t>
  </si>
  <si>
    <t>O.05.000.062408</t>
  </si>
  <si>
    <t>Abraçadeira dentada para travamento em ferro fundido, predial SMU DN= 50 mm</t>
  </si>
  <si>
    <t>O.05.000.062409</t>
  </si>
  <si>
    <t>Redução excêntrica em ferro fundido, linha predial SMU, DN= 150 x 100 mm, ref. RESMU 300288 da Saint-Gobain ou equivalente</t>
  </si>
  <si>
    <t>O.05.000.062410</t>
  </si>
  <si>
    <t>Joelho 88° em ferro fundido SMU (J88 SMU) - DN= 75 mm</t>
  </si>
  <si>
    <t>O.05.000.062411</t>
  </si>
  <si>
    <t>Tê de visita em ferro fundido linha predial SMU, DN= 100 mm, ref. TVSMU 300276 da Saint-Gobain ou equivalente</t>
  </si>
  <si>
    <t>O.05.000.062412</t>
  </si>
  <si>
    <t>Abraçadeira dentada para travamento, linha predial SMU, DN= 75 mm, ref. AD SMU da Saint-Gobain ou equivalente</t>
  </si>
  <si>
    <t>O.05.000.062413</t>
  </si>
  <si>
    <t>Abraçadeira dentada para travamento, linha predial SMU, DN= 100 mm, ref. AD SMU da Saint-Gobain ou equivalente</t>
  </si>
  <si>
    <t>O.05.000.062414</t>
  </si>
  <si>
    <t>Tubo em ferro fundido com ponta e ponta, predial SMU - esgoto e pluvial - DN= 250 mm, ref. TPSMU 300411 da Saint Gobain ou equivalente</t>
  </si>
  <si>
    <t>O.05.000.062415</t>
  </si>
  <si>
    <t>Redução excêntrica em ferro fundido, predial (RE SMU) DN= 250 x 200 mm, ref. J88SMU 300402 Saint-Gobain ou equivalente</t>
  </si>
  <si>
    <t>O.05.000.062416</t>
  </si>
  <si>
    <t>Junta CV de união em aço inoxidável, DN= 250mm "JCVSMUI", para linha predial SMU, ref. ZA91J25A da Saint Cobain ou equivalente</t>
  </si>
  <si>
    <t>O.05.000.063501</t>
  </si>
  <si>
    <t>Válvula de gaveta em ferro fundido, haste ascendente com flange, classe 125 lb, DN= 2´</t>
  </si>
  <si>
    <t>O.05.000.063502</t>
  </si>
  <si>
    <t>Válvula de retenção em ferro fundido, nodular ASTM A-536 Gr. 65-45-12, tipo portinhola dupla e vedação em Buna-N, DN= 6´</t>
  </si>
  <si>
    <t>O.05.000.063503</t>
  </si>
  <si>
    <t>O.05.000.063505</t>
  </si>
  <si>
    <t>Hidrômetro tipo Woltmann em ferro fundido de 100mm (4´), flangeado inclusive acessórios de fixação</t>
  </si>
  <si>
    <t>O.05.000.063516</t>
  </si>
  <si>
    <t>Hidrômetro tipo Woltmann em ferro fundido de 50mm (2´), flangeado inclusive acessórios de fixação</t>
  </si>
  <si>
    <t>O.05.000.063517</t>
  </si>
  <si>
    <t>Filtro tipo cesto, corpo em ferro fundido para hidrômetro de 50mm (2´), flangeado</t>
  </si>
  <si>
    <t>O.05.000.064007</t>
  </si>
  <si>
    <t>Válvula de gaveta em ferro fundido com bolsa, DN= 150mm, acionamento com volante</t>
  </si>
  <si>
    <t>O.05.000.064008</t>
  </si>
  <si>
    <t>Válvula de gaveta em ferro fundido com bolsa, DN= 200mm, acionamento com volante</t>
  </si>
  <si>
    <t>O.05.000.064009</t>
  </si>
  <si>
    <t>Válvula de retenção em ferro fundido, tipo portinhola simples e vedação em Buna-N, DN= 4´</t>
  </si>
  <si>
    <t>O.05.000.064012</t>
  </si>
  <si>
    <t>Válvula de retenção em ferro fundido, nodular ASTM A-536 Gr. 65-45-12, tipo portinhola dupla e vedação em Buna-N, DN= 4´</t>
  </si>
  <si>
    <t>O.05.000.064026</t>
  </si>
  <si>
    <t>Válvula de retenção em pé com crivo, flangeada, em ferro fundido, DN= 6´</t>
  </si>
  <si>
    <t>O.05.000.064049</t>
  </si>
  <si>
    <t>Válvula de gaveta em ferro dúctil com flange, classe PN-10, DN= 200 mm, com corpo curto e volante, ref. Barbará ou equivalente</t>
  </si>
  <si>
    <t>O.05.000.064052</t>
  </si>
  <si>
    <t>Válvula de segurança em ferro fundido rosqueada, com pressão de ajuste de 6,1 até 10 kg/cm², DN= 3/4´; ref. SV 17 da Spirax Sarco ou equivalente</t>
  </si>
  <si>
    <t>O.05.000.064053</t>
  </si>
  <si>
    <t>Válvula de segurança em ferro fundido rosqueada, com pressão de ajuste de 0,40 até 0,75 kg/cm², DN= 2´; ref. SV 17 da Spirax Sarco ou equivalente</t>
  </si>
  <si>
    <t>O.05.000.064126</t>
  </si>
  <si>
    <t>O.05.000.064127</t>
  </si>
  <si>
    <t>O.05.000.064128</t>
  </si>
  <si>
    <t>O.05.000.064129</t>
  </si>
  <si>
    <t>O.05.000.064132</t>
  </si>
  <si>
    <t>Válvula de gaveta em ferro dúctil com flange, classe PN-10, DN= 300 mm, com corpo curto e volante, ref. Barbará ou equivalente</t>
  </si>
  <si>
    <t>O.05.000.064133</t>
  </si>
  <si>
    <t>Válvula de gaveta em ferro dúctil com flange, classe PN-10, DN= 100 mm, com corpo curto e volante, ref. Barbará ou equivalente</t>
  </si>
  <si>
    <t>O.05.000.064134</t>
  </si>
  <si>
    <t>Válvula de gaveta em ferro dúctil com flange, classe PN-10, DN= 150 mm, com corpo curto e volante, ref. Barbará ou equivalente</t>
  </si>
  <si>
    <t>O.05.000.064175</t>
  </si>
  <si>
    <t>O.05.000.064198</t>
  </si>
  <si>
    <t>Válvula de esfera em aço carbono fundido, passagem plena, extremidades rosqueáveis, classe 300lbs para vapor saturado, DN 2"; ref. VMR Spirax Sarc ou equivalente</t>
  </si>
  <si>
    <t>O.05.000.064204</t>
  </si>
  <si>
    <t>Válvula de governo (retenção e alarme) completa, corpo em ferro fundido, extremidades flangeadas, classe 125 lbs, DN=4´</t>
  </si>
  <si>
    <t>O.05.000.064205</t>
  </si>
  <si>
    <t>Válvula de gaveta, corpo em ferro fundido, extremidades flangeadas, haste ascendente, classe 125lbs, DN=4´</t>
  </si>
  <si>
    <t>O.05.000.064206</t>
  </si>
  <si>
    <t>Válvula de gaveta, corpo em ferro fundido, extremidades flangeadas, haste ascendente, classe 125lbs, DN=6´</t>
  </si>
  <si>
    <t>O.05.000.064207</t>
  </si>
  <si>
    <t>Válvula de retenção vertical, corpo em ferro fundido, extremidades flangeadas, classe 125lbs, DN=4´</t>
  </si>
  <si>
    <t>O.05.000.064213</t>
  </si>
  <si>
    <t>Válvula dupla em latão cromado, para bancada de laboratório, uso em GLP, bico para mangueira, de 1/4´ a 1/2´, ref. PV120 Pecinox, JV109 Juval, ou equivalente</t>
  </si>
  <si>
    <t>O.05.000.064214</t>
  </si>
  <si>
    <t>Válvula latão cromado, para cuba de laboratório, bico arejado/escalonado e nuca alta giratória, para mangueira, ref. PV-140 Pecinox, JV203 Juval, ou equivalente</t>
  </si>
  <si>
    <t>O.05.000.066226</t>
  </si>
  <si>
    <t>Conjunto motor-bomba (centrífuga), potência 50cv, monoestágio, Hman= 61 a 81 mca, Q= 170 a 80 m³/h, ref. modelo Norm Bloc TH-65-200 Thebe, ou equivalente</t>
  </si>
  <si>
    <t>O.05.000.067502</t>
  </si>
  <si>
    <t>Ralo seco em ferro fundido de 100 x 165 x 50 mm</t>
  </si>
  <si>
    <t>O.05.000.067517</t>
  </si>
  <si>
    <t>Grelha com malha quadriculada e requadro, em ferro fundido nodular classe 250/300, de 50x100x5cm; ref. Fuminas, Afer Industrial ou equivalente</t>
  </si>
  <si>
    <t>O.05.000.067521</t>
  </si>
  <si>
    <t>Ralo sifonado em ferro fundido de 150 x 240 x 75 mm</t>
  </si>
  <si>
    <t>O.05.000.067535</t>
  </si>
  <si>
    <t>Plug em ferro fundido para ralo de 2´</t>
  </si>
  <si>
    <t>O.05.000.067543</t>
  </si>
  <si>
    <t>Grelha em ferro fundido com requadro de 30 x 100 cm - 20 kg/m</t>
  </si>
  <si>
    <t>O.05.000.067548</t>
  </si>
  <si>
    <t>Grelha metálica de 150 x 150 mm, para caixa sifonada ou ralo, ref. Metal Vila ou equivalente</t>
  </si>
  <si>
    <t>O.05.000.067549</t>
  </si>
  <si>
    <t>Grelha metálica de 100 x 100 mm, para caixa sifonada ou ralo, ref. Metal Vila ou equivalente</t>
  </si>
  <si>
    <t>O.05.000.068510</t>
  </si>
  <si>
    <t>Pig tail ou chicote flexível revestimento em borracha sintética resistente, DN= 7/16´ x 1,00 m</t>
  </si>
  <si>
    <t>O.05.000.068533</t>
  </si>
  <si>
    <t>Filtro ´Y´ ferro fundido, rosca, 125 lbs vapor, 2´; ref. Spirax Sarco ou equivalente</t>
  </si>
  <si>
    <t>O.05.000.069512</t>
  </si>
  <si>
    <t>Registro automático de entrada (RAU) em ferro dúctil com flange tipo ABNT ou ISO, classe PN-10, DN= 3", haste em aço inoxidável AISI410</t>
  </si>
  <si>
    <t>O.05.000.090133</t>
  </si>
  <si>
    <t>Tampão ferro fundido com tampa articulada, de 400 x 600 mm, classe 15 (ruptura &gt; 1500 kg); ref. TA-40AR da Afer, TF-40 da Fuminas ou equivalente</t>
  </si>
  <si>
    <t>O.05.000.090427</t>
  </si>
  <si>
    <t>O.05.000.090496</t>
  </si>
  <si>
    <t>O.05.000.091139</t>
  </si>
  <si>
    <t>O.05.000.091171</t>
  </si>
  <si>
    <t>O.05.000.092863</t>
  </si>
  <si>
    <t>Válvula de gaveta em ferro dúctil com flange, classe PN-10, DN= 80 mm, com corpo curto e volante, ref. Barbará ou equivalente</t>
  </si>
  <si>
    <t>O.06.000.060501</t>
  </si>
  <si>
    <t>Tubo galvanizado, DN= 1/2´ DIN 2440 classe média</t>
  </si>
  <si>
    <t>O.06.000.060502</t>
  </si>
  <si>
    <t>Tubo galvanizado, DN= 3/4´ DIN 2440 classe média</t>
  </si>
  <si>
    <t>O.06.000.060503</t>
  </si>
  <si>
    <t>Tubo galvanizado, DN= 1´ DIN 2440 classe média</t>
  </si>
  <si>
    <t>O.06.000.060504</t>
  </si>
  <si>
    <t>Tubo galvanizado, DN= 1 1/4´ DIN 2440 classe média</t>
  </si>
  <si>
    <t>O.06.000.060505</t>
  </si>
  <si>
    <t>Tubo galvanizado, DN= 1 1/2´ DIN 2440 classe média</t>
  </si>
  <si>
    <t>O.06.000.060506</t>
  </si>
  <si>
    <t>Tubo galvanizado, DN= 2´ DIN 2440 classe média</t>
  </si>
  <si>
    <t>O.06.000.060507</t>
  </si>
  <si>
    <t>Tubo galvanizado, DN= 2 1/2´ DIN 2440 classe média</t>
  </si>
  <si>
    <t>O.06.000.060508</t>
  </si>
  <si>
    <t>Tubo galvanizado, DN= 3´ DIN 2440 classe média</t>
  </si>
  <si>
    <t>O.06.000.060509</t>
  </si>
  <si>
    <t>Tubo galvanizado, DN= 4´ DIN 2440 classe média</t>
  </si>
  <si>
    <t>O.06.000.060511</t>
  </si>
  <si>
    <t>Tubo galvanizado, DN= 6´ DIN 2440 classe média</t>
  </si>
  <si>
    <t>O.06.000.060702</t>
  </si>
  <si>
    <t>Tubo em aço galvanizado 2´ SCH 40, sem costura</t>
  </si>
  <si>
    <t>O.06.000.060705</t>
  </si>
  <si>
    <t>Tubo em aço galvanizado 1 1/2´ SCH 40, sem costura</t>
  </si>
  <si>
    <t>O.06.000.060750</t>
  </si>
  <si>
    <t>Tubo em aço galvanizado 1/2´ SCH 80, sem costura</t>
  </si>
  <si>
    <t>O.06.000.060751</t>
  </si>
  <si>
    <t>Tubo em aço galvanizado 3/4´ SCH 80, sem costura</t>
  </si>
  <si>
    <t>O.06.000.060801</t>
  </si>
  <si>
    <t>Tubo em aço galvanizado 4´ SCH 40, sem costura</t>
  </si>
  <si>
    <t>O.06.000.060802</t>
  </si>
  <si>
    <t>Tubo em aço galvanizado 3/4´ SCH 40, sem costura</t>
  </si>
  <si>
    <t>O.06.000.060803</t>
  </si>
  <si>
    <t>Tubo em aço galvanizado 1´ SCH 40, sem costura</t>
  </si>
  <si>
    <t>O.06.000.060804</t>
  </si>
  <si>
    <t>Tubo em aço galvanizado 1 1/4´ SCH 40, sem costura</t>
  </si>
  <si>
    <t>O.06.000.060805</t>
  </si>
  <si>
    <t>Tubo em aço galvanizado 2 1/2´ SCH 40, sem costura</t>
  </si>
  <si>
    <t>O.06.000.060806</t>
  </si>
  <si>
    <t>Tubo em aço galvanizado 3´ SCH 40, sem costura</t>
  </si>
  <si>
    <t>O.06.000.060808</t>
  </si>
  <si>
    <t>Tubo em aço galvanizado 1/2´ SCH 40, sem costura</t>
  </si>
  <si>
    <t>O.06.000.060809</t>
  </si>
  <si>
    <t>Tubo em aço galvanizado 6´ SCH 40, sem costura</t>
  </si>
  <si>
    <t>O.07.000.061330</t>
  </si>
  <si>
    <t>Válvula de esfera monobloco em latão fundido/forjado, passagem plena, acionamento com alavanca, DN= 4"</t>
  </si>
  <si>
    <t>O.07.000.063530</t>
  </si>
  <si>
    <t>Registro regulador de vazão para chuveiros e duchas 1/2´; ref. 00142206 da Docol linha Docolmatic ou equivalente</t>
  </si>
  <si>
    <t>O.07.000.063531</t>
  </si>
  <si>
    <t>Registro de pressão amarelo 3/4´, sem canopla; ref. Deca ou equivalente</t>
  </si>
  <si>
    <t>O.07.000.063532</t>
  </si>
  <si>
    <t>Registro de pressão cromado com canopla 1/2´</t>
  </si>
  <si>
    <t>O.07.000.063533</t>
  </si>
  <si>
    <t>Registro de pressão cromado com canopla 3/4´; ref. 4416202+canopla 4900.C39 Deca, 1416 e acabamento BE Forusi ou equivalente</t>
  </si>
  <si>
    <t>O.07.000.063535</t>
  </si>
  <si>
    <t>Registro regulador de vazão para torneiras, misturadores, bidês e outros de 1/2´ cromado; ref. 13010006 Docol linha Docolmatic ou equivalente</t>
  </si>
  <si>
    <t>O.07.000.063545</t>
  </si>
  <si>
    <t>Registro de gaveta cromado com canopla 1/2´</t>
  </si>
  <si>
    <t>O.07.000.063546</t>
  </si>
  <si>
    <t>Registro de gaveta cromado com canopla 3/4´</t>
  </si>
  <si>
    <t>O.07.000.063547</t>
  </si>
  <si>
    <t>Registro de gaveta cromado com canopla 1´</t>
  </si>
  <si>
    <t>O.07.000.063548</t>
  </si>
  <si>
    <t>Registro de gaveta cromado com canopla 1 1/4´</t>
  </si>
  <si>
    <t>O.07.000.063549</t>
  </si>
  <si>
    <t>Registro de gaveta cromado com canopla 1 1/2´</t>
  </si>
  <si>
    <t>O.07.000.063560</t>
  </si>
  <si>
    <t>Registro de gaveta amarelo 1/2´</t>
  </si>
  <si>
    <t>O.07.000.063561</t>
  </si>
  <si>
    <t>Registro de gaveta amarelo de 3/4´</t>
  </si>
  <si>
    <t>O.07.000.063562</t>
  </si>
  <si>
    <t>Registro de gaveta amarelo 1´</t>
  </si>
  <si>
    <t>O.07.000.063563</t>
  </si>
  <si>
    <t>Registro de gaveta amarelo 1 1/4´</t>
  </si>
  <si>
    <t>O.07.000.063564</t>
  </si>
  <si>
    <t>Registro de gaveta amarelo 1 1/2´</t>
  </si>
  <si>
    <t>O.07.000.063565</t>
  </si>
  <si>
    <t>Registro de gaveta amarelo 2´</t>
  </si>
  <si>
    <t>O.07.000.063566</t>
  </si>
  <si>
    <t>Registro de gaveta amarelo 2 1/2´</t>
  </si>
  <si>
    <t>O.07.000.063567</t>
  </si>
  <si>
    <t>Registro de gaveta amarelo 3´</t>
  </si>
  <si>
    <t>O.07.000.063569</t>
  </si>
  <si>
    <t>Registro de gaveta amarelo de 4´</t>
  </si>
  <si>
    <t>O.07.000.064006</t>
  </si>
  <si>
    <t>Válvula de esfera monobloco em latão fundido/forjado, passagem plena, acionamento com alavanca, DN=1/2"</t>
  </si>
  <si>
    <t>O.07.000.068503</t>
  </si>
  <si>
    <t>Luva de redução de 3/4´x 1/2´ para entrada de gás em latão</t>
  </si>
  <si>
    <t>O.07.000.068505</t>
  </si>
  <si>
    <t>Pigtail para manômetro em latão (rabo de porco), DN 1/2´</t>
  </si>
  <si>
    <t>O.07.000.068512</t>
  </si>
  <si>
    <t>Regulador de primeiro estágio, tipo alta pressão até 1,3 kgf/cm², vazão de 50 kg GLP/hora; ref. 76510/2 fabricação Alianca ou equivalente</t>
  </si>
  <si>
    <t>O.07.000.068516</t>
  </si>
  <si>
    <t>Bico escalonado para gás 3/8´ em latão</t>
  </si>
  <si>
    <t>O.07.000.090509</t>
  </si>
  <si>
    <t>Válvula de esfera monobloco em latão fundido/forjado, passagem plena, acionamento com alavanca, DN= 3/4"</t>
  </si>
  <si>
    <t>O.07.000.090510</t>
  </si>
  <si>
    <t>Válvula de esfera monobloco em latão fundido/forjado, passagem plena, acionamento com alavanca, DN= 1"</t>
  </si>
  <si>
    <t>O.07.000.090513</t>
  </si>
  <si>
    <t>Válvula de esfera monobloco em latão fundido, passagem plena, acionamento com alavanca, DN= 1.1/4´</t>
  </si>
  <si>
    <t>O.07.000.090518</t>
  </si>
  <si>
    <t>Válvula de esfera monobloco em latão fundido/forjado, passagem plena, acionamento com alavanca, DN= 2"</t>
  </si>
  <si>
    <t>O.08.000.061342</t>
  </si>
  <si>
    <t>O.08.000.061343</t>
  </si>
  <si>
    <t>O.08.000.063001</t>
  </si>
  <si>
    <t>Tubo de cobre flexível para sistema de ar condicionado, espessura 1/32" - diâmetro 3/16" (0,090 kg/m)</t>
  </si>
  <si>
    <t>O.08.000.063002</t>
  </si>
  <si>
    <t>Tubo de cobre flexível para sistema de ar condicionado, espessura 1/32" - diâmetro 1/4" (0,133 kg/m)</t>
  </si>
  <si>
    <t>O.08.000.063003</t>
  </si>
  <si>
    <t>Tubo de cobre flexível para sistema de ar condicionado, espessura 1/32" - diâmetro 5/16" (0,160 kg/m)</t>
  </si>
  <si>
    <t>O.08.000.063004</t>
  </si>
  <si>
    <t>Tubo de cobre flexível para sistema de ar condicionado, espessura 1/32" - diâmetro 3/8" (0,200 kg/m)</t>
  </si>
  <si>
    <t>O.08.000.063005</t>
  </si>
  <si>
    <t>Tubo de cobre flexível para sistema de ar condicionado, espessura 1/32" - diâmetro 1/2" (0,280 kg/m)</t>
  </si>
  <si>
    <t>O.08.000.063006</t>
  </si>
  <si>
    <t>Tubo de cobre flexível para sistema de ar condicionado, espessura 1/32" - diâmetro 5/8" (0,346 kg/m)</t>
  </si>
  <si>
    <t>O.08.000.063007</t>
  </si>
  <si>
    <t>Tubo de cobre flexível para sistema de ar condicionado, espessura 1/32" - diâmetro 3/4" (0,426 kg/m)</t>
  </si>
  <si>
    <t>O.08.000.063010</t>
  </si>
  <si>
    <t>Tubo de cobre sem costura, rígido, espessura 1/16", diâmetro 3/8" (0,353 kg/m)</t>
  </si>
  <si>
    <t>O.08.000.063011</t>
  </si>
  <si>
    <t>Tubo de cobre sem costura, rígido, espessura 1/16", diâmetro 1/2" (0,494 kg/m)</t>
  </si>
  <si>
    <t>O.08.000.063012</t>
  </si>
  <si>
    <t>Tubo de cobre sem costura, rígido, espessura 1/16", diâmetro 5/8" (0,635 kg/m)</t>
  </si>
  <si>
    <t>O.08.000.063013</t>
  </si>
  <si>
    <t>Tubo de cobre sem costura, rígido, espessura 1/16", diâmetro 3/4" (0,776 kg/m)</t>
  </si>
  <si>
    <t>O.08.000.063014</t>
  </si>
  <si>
    <t>Tubo de cobre sem costura, rígido, espessura 1/16", diâmetro 7/8" (0,918 kg/m)</t>
  </si>
  <si>
    <t>O.08.000.063015</t>
  </si>
  <si>
    <t>Tubo de cobre sem costura, rígido, espessura 1/16", diâmetro 1" (1,060 kg/m)</t>
  </si>
  <si>
    <t>O.08.000.063016</t>
  </si>
  <si>
    <t>Tubo de cobre sem costura, rígido, espessura 1/16", diâmetro 1 1/8" (1,200 kg/m)</t>
  </si>
  <si>
    <t>O.08.000.063017</t>
  </si>
  <si>
    <t>Tubo de cobre sem costura, rígido, espessura 1/16", diâmetro 1 1/4" (1,340 kg/m)</t>
  </si>
  <si>
    <t>O.08.000.063018</t>
  </si>
  <si>
    <t>Tubo de cobre sem costura, rígido, espessura 1/16", diâmetro 1 3/8" (1,480 kg/m)</t>
  </si>
  <si>
    <t>O.08.000.063019</t>
  </si>
  <si>
    <t>Tubo de cobre sem costura, rígido, espessura 1/16", diâmetro 1 1/2" (1,620 kg/m)</t>
  </si>
  <si>
    <t>O.08.000.063020</t>
  </si>
  <si>
    <t>Tubo de cobre sem costura, rígido, espessura 1/16", diâmetro 1 5/8" (1,760 kg/m)</t>
  </si>
  <si>
    <t>O.08.000.063040</t>
  </si>
  <si>
    <t>Tubo de cobre classe A, DN= 35mm (1 1/4´)</t>
  </si>
  <si>
    <t>O.08.000.063041</t>
  </si>
  <si>
    <t>Tubo de cobre classe A, DN= 42mm (1 1/2´)</t>
  </si>
  <si>
    <t>O.08.000.063042</t>
  </si>
  <si>
    <t>Tubo de cobre classe A, DN= 54mm (2´)</t>
  </si>
  <si>
    <t>O.08.000.063043</t>
  </si>
  <si>
    <t>Tubo de cobre classe A, DN= 66mm (2 1/2´)</t>
  </si>
  <si>
    <t>O.08.000.063044</t>
  </si>
  <si>
    <t>Tubo de cobre classe A, DN= 79mm (3´)</t>
  </si>
  <si>
    <t>O.08.000.063045</t>
  </si>
  <si>
    <t>Tubo de cobre classe A, DN= 104mm (4´)</t>
  </si>
  <si>
    <t>O.08.000.063046</t>
  </si>
  <si>
    <t>Tubo de cobre classe A, DN= 15mm (1/2´)</t>
  </si>
  <si>
    <t>O.08.000.063047</t>
  </si>
  <si>
    <t>Tubo de cobre classe A, DN= 22mm (3/4´)</t>
  </si>
  <si>
    <t>O.08.000.063048</t>
  </si>
  <si>
    <t>Tubo de cobre classe A, DN= 28mm (1´)</t>
  </si>
  <si>
    <t>O.08.000.063049</t>
  </si>
  <si>
    <t>Tubo de cobre classe E, DN= 22mm (3/4´)</t>
  </si>
  <si>
    <t>O.08.000.063050</t>
  </si>
  <si>
    <t>Tubo de cobre classe E, DN= 28mm (1´)</t>
  </si>
  <si>
    <t>O.08.000.063051</t>
  </si>
  <si>
    <t>Tubo de cobre classe E, DN= 35mm (1 1/4´)</t>
  </si>
  <si>
    <t>O.08.000.063052</t>
  </si>
  <si>
    <t>Tubo de cobre classe E, DN= 42mm (1 1/2´)</t>
  </si>
  <si>
    <t>O.08.000.063053</t>
  </si>
  <si>
    <t>Tubo de cobre classe E, DN= 54mm (2´)</t>
  </si>
  <si>
    <t>O.08.000.063054</t>
  </si>
  <si>
    <t>Tubo de cobre classe E, DN= 66mm (2 1/2´)</t>
  </si>
  <si>
    <t>O.08.000.069515</t>
  </si>
  <si>
    <t>Torneira de boia liga de cobre (bronze e latão), plástico de engenharia, elastômeros, de 3/4"</t>
  </si>
  <si>
    <t>O.08.000.069516</t>
  </si>
  <si>
    <t>Torneira de boia liga de cobre (bronze e latão), plástico de engenharia, elastômeros, de 1"</t>
  </si>
  <si>
    <t>O.08.000.069517</t>
  </si>
  <si>
    <t>Torneira de boia liga de cobre (bronze e latão), plástico de engenharia, elastômeros, de 1 1/2"</t>
  </si>
  <si>
    <t>O.08.000.069518</t>
  </si>
  <si>
    <t>Torneira de boia liga de cobre (bronze e latão), plástico de engenharia, elastômeros, de 2"</t>
  </si>
  <si>
    <t>O.08.000.069522</t>
  </si>
  <si>
    <t>Torneira de boia liga de cobre (bronze e latão), plástico de engenharia, elastômeros, de 1 1/4"</t>
  </si>
  <si>
    <t>O.08.000.069523</t>
  </si>
  <si>
    <t>Torneira de boia liga de cobre (bronze e latão), plástico de engenharia, elastômeros, de 2 1/2"</t>
  </si>
  <si>
    <t>O.09.000.063500</t>
  </si>
  <si>
    <t>Válvula de gaveta em bronze com haste ascendente e extremidades rosqueáveis, classe 150 libras para vapor saturado e 300 libras para água, óleo e gás, DN= 4´</t>
  </si>
  <si>
    <t>O.09.000.063503</t>
  </si>
  <si>
    <t>Válvula de gaveta em bronze com haste não ascendente e extremidades rosqueáveis, classe 150lbs para vapor saturado e classe 300lbs para água, óleo e gás, DN= 4´</t>
  </si>
  <si>
    <t>O.09.000.063504</t>
  </si>
  <si>
    <t>Válvula de gaveta em bronze com haste não ascendente e extremidades rosqueáveis, classe 150lbs para vapor saturado e classe 300lbs para água, óleo e gás, DN= 2´</t>
  </si>
  <si>
    <t>O.09.000.063507</t>
  </si>
  <si>
    <t>Válvula de gaveta em bronze com haste não ascendente e extremidades rosqueáveis, classe 125 libras, para vapor saturado e 200 libras para água, óleo e gás, DN= 3/4´</t>
  </si>
  <si>
    <t>O.09.000.063541</t>
  </si>
  <si>
    <t>Válvula de gaveta em bronze com haste não ascendente e extremidades rosqueáveis, classe 125 libras, para vapor e classe 200 libras, para água, óleo e gás, DN= 1´</t>
  </si>
  <si>
    <t>O.09.000.063542</t>
  </si>
  <si>
    <t>Válvula de gaveta em bronze com haste não ascendente e extremidades rosqueáveis, classe 125 libras, para vapor e classe 200 libras, para água, óleo e gás, DN= 1 1/2´</t>
  </si>
  <si>
    <t>O.09.000.063543</t>
  </si>
  <si>
    <t>Válvula de gaveta em bronze com haste não ascendente e extremidades rosqueáveis, classe 125 libras, para vapor e classe 200 libras, para água, óleo e gás, DN= 2 1/2´</t>
  </si>
  <si>
    <t>O.09.000.063544</t>
  </si>
  <si>
    <t>Válvula de gaveta em bronze com haste não ascendente e extremidades rosqueáveis, classe 125 libras, para vapor e classe 200 libras, para água, óleo e gás, DN= 3´</t>
  </si>
  <si>
    <t>O.09.000.063551</t>
  </si>
  <si>
    <t>Hidrômetro em bronze, diâmetro 25 mm (1), vazão máxima de trabalho de 10 m³/h</t>
  </si>
  <si>
    <t>O.09.000.063552</t>
  </si>
  <si>
    <t>Hidrômetro em bronze, diâmetro 40 mm (1 1/2)</t>
  </si>
  <si>
    <t>O.09.000.064001</t>
  </si>
  <si>
    <t>Válvula de gaveta em bronze com haste não ascendente e extremidades rosqueáveis, classe 125 libras para vapor e classe 200 libras, para água, óleo e gás, DN= 6´</t>
  </si>
  <si>
    <t>O.09.000.064005</t>
  </si>
  <si>
    <t>Válvula de gaveta em bronze com haste não ascendente e extremidades rosqueáveis, classe 125 libras para vapor e classe 200 libras para água, óleo e gás, DN= 2´</t>
  </si>
  <si>
    <t>O.09.000.064009</t>
  </si>
  <si>
    <t>Válvula de gaveta em bronze com haste não ascendente e extremidades rosqueáveis, classe 125 libras, para vapor e classe 200 libras, para água, óleo e gás, DN= 1 1/4´</t>
  </si>
  <si>
    <t>O.09.000.064016</t>
  </si>
  <si>
    <t>Válvula de retenção horizontal em bronze 3/4´</t>
  </si>
  <si>
    <t>O.09.000.064017</t>
  </si>
  <si>
    <t>Válvula de retenção horizontal em bronze 1´</t>
  </si>
  <si>
    <t>O.09.000.064018</t>
  </si>
  <si>
    <t>Válvula de retenção horizontal em bronze 1 1/4´</t>
  </si>
  <si>
    <t>O.09.000.064019</t>
  </si>
  <si>
    <t>Válvula de retenção horizontal em bronze 1 1/2´</t>
  </si>
  <si>
    <t>O.09.000.064020</t>
  </si>
  <si>
    <t>Válvula de retenção horizontal em bronze 2´</t>
  </si>
  <si>
    <t>O.09.000.064021</t>
  </si>
  <si>
    <t>Válvula de retenção horizontal em bronze 2 1/2´</t>
  </si>
  <si>
    <t>O.09.000.064022</t>
  </si>
  <si>
    <t>Válvula de retenção horizontal em bronze 3´</t>
  </si>
  <si>
    <t>O.09.000.064025</t>
  </si>
  <si>
    <t>Válvula globo em bronze com extremidades roscáveis, classe 150lbs para vapor saturado e classe 300lbs para água, óleo e gás, DN= 3/4´</t>
  </si>
  <si>
    <t>O.09.000.064027</t>
  </si>
  <si>
    <t>Válvula retenção pé com crivo em bronze, DN= 1´</t>
  </si>
  <si>
    <t>O.09.000.064028</t>
  </si>
  <si>
    <t>Válvula retenção pé com crivo em bronze, DN= 1 1/4´</t>
  </si>
  <si>
    <t>O.09.000.064029</t>
  </si>
  <si>
    <t>Válvula retenção pé com crivo em bronze, DN= 1 1/2´</t>
  </si>
  <si>
    <t>O.09.000.064030</t>
  </si>
  <si>
    <t>Válvula retenção pé com crivo em bronze, DN= 2´</t>
  </si>
  <si>
    <t>O.09.000.064031</t>
  </si>
  <si>
    <t>Válvula retenção pé com crivo em bronze, DN= 2 1/2´</t>
  </si>
  <si>
    <t>O.09.000.064032</t>
  </si>
  <si>
    <t>Válvula retenção pé com crivo em bronze, DN= 3´</t>
  </si>
  <si>
    <t>O.09.000.064033</t>
  </si>
  <si>
    <t>Válvula globo em bronze com extremidades roscáveis, classe 150lbs para vapor saturado, classe 300lbs para água, óleo e gás, DN= 1´</t>
  </si>
  <si>
    <t>O.09.000.064034</t>
  </si>
  <si>
    <t>Válvula retenção pé com crivo em bronze, DN= 4´</t>
  </si>
  <si>
    <t>O.09.000.064037</t>
  </si>
  <si>
    <t>Válvula globo em bronze com extremidades roscáveis, classe 150lbs para vapor saturado, classe 300lbs para água, óleo e gás, DN= 1 1/2´</t>
  </si>
  <si>
    <t>O.09.000.064038</t>
  </si>
  <si>
    <t>Válvula globo em bronze com extremidades roscáveis, classe 150lbs para vapor saturado, classe 300lbs para água, óleo e gás, DN= 2´</t>
  </si>
  <si>
    <t>O.09.000.064048</t>
  </si>
  <si>
    <t>Válvula globo em bronze com extremidades roscáveis, classe 150lbs para vapor saturado, 300lbs para água, óleo e gás, DN= 2 1/2´</t>
  </si>
  <si>
    <t>O.09.000.064050</t>
  </si>
  <si>
    <t>Válvula globo em bronze com extremidades roscáveis, classe 125lb para vapor saturado, classe 200 libras para água, óleo e gás, DN= 2´</t>
  </si>
  <si>
    <t>O.09.000.064051</t>
  </si>
  <si>
    <t>Válvula globo em bronze com extremidades roscáveis, classe 150lbs para vapor saturado, classe 300lbs para água, óleo e gás, D= 4´</t>
  </si>
  <si>
    <t>O.09.000.064061</t>
  </si>
  <si>
    <t>Válvula de retenção vertical em bronze 1´</t>
  </si>
  <si>
    <t>O.09.000.064062</t>
  </si>
  <si>
    <t>Válvula de retenção vertical em bronze 1 1/4´</t>
  </si>
  <si>
    <t>O.09.000.064063</t>
  </si>
  <si>
    <t>Válvula de retenção vertical em bronze 1 1/2´</t>
  </si>
  <si>
    <t>O.09.000.064064</t>
  </si>
  <si>
    <t>Válvula de retenção vertical em bronze 2´</t>
  </si>
  <si>
    <t>O.09.000.064065</t>
  </si>
  <si>
    <t>Válvula de retenção vertical em bronze 2 1/2´</t>
  </si>
  <si>
    <t>O.09.000.064066</t>
  </si>
  <si>
    <t>Válvula de retenção vertical em bronze 3´</t>
  </si>
  <si>
    <t>O.09.000.064068</t>
  </si>
  <si>
    <t>Válvula de retenção vertical em bronze de 4´ - com flange</t>
  </si>
  <si>
    <t>O.09.000.064172</t>
  </si>
  <si>
    <t>Válvula globo em bronze com extremidades roscáveis, classe 150lbs para vapor saturado, classe 300lbs para água, óleo e gás, D= 3´</t>
  </si>
  <si>
    <t>O.09.000.064187</t>
  </si>
  <si>
    <t>Válvula de gaveta, corpo em bronze, extremidades roscáveis, haste fixa, classe 150 libras, DN=1/2´</t>
  </si>
  <si>
    <t>O.09.000.064188</t>
  </si>
  <si>
    <t>Válvula de gaveta, corpo em bronze, extremidades roscáveis, haste fixa, classe 150 libras, DN=3/4´</t>
  </si>
  <si>
    <t>O.09.000.064189</t>
  </si>
  <si>
    <t>Válvula de gaveta, corpo em bronze, extremidades roscáveis, haste fixa, classe 150 libras, DN=1´</t>
  </si>
  <si>
    <t>O.09.000.064190</t>
  </si>
  <si>
    <t>Válvula de gaveta, corpo em bronze, extremidades roscáveis, haste fixa, classe 150 libras, DN=1 1/4´</t>
  </si>
  <si>
    <t>O.09.000.064191</t>
  </si>
  <si>
    <t>Válvula globo, corpo em bronze,extremidades roscáveis, haste ascendente, classe 150 libras, DN=1/2´</t>
  </si>
  <si>
    <t>O.09.000.064192</t>
  </si>
  <si>
    <t>Válvula globo, corpo em bronze,extremidades roscáveis, haste ascendente, classe 150 libras, DN=1 1/4´</t>
  </si>
  <si>
    <t>O.09.000.064193</t>
  </si>
  <si>
    <t>Filtro Y, corpo em aço carbono, tela removível em aço inox, classe 150 libras, DN=1/2´</t>
  </si>
  <si>
    <t>O.09.000.064194</t>
  </si>
  <si>
    <t>Filtro Y, corpo em aço carbono, tela removível em aço inox, classe 150 libras, DN=3,4´</t>
  </si>
  <si>
    <t>O.09.000.064195</t>
  </si>
  <si>
    <t>Filtro Y, corpo em aço carbono, tela removível em aço inox, classe 150 libras, DN=1´</t>
  </si>
  <si>
    <t>O.09.000.064196</t>
  </si>
  <si>
    <t>Filtro Y, corpo em aço carbono, tela removível em aço inox, classe 150 libras, DN=1 1/4´</t>
  </si>
  <si>
    <t>O.09.000.064202</t>
  </si>
  <si>
    <t>Válvula automática redutora de pressão, de ação direta, corpo em bronze, extremidades roscadas, para água, ar, óleo e gás, PE=200psi e PS=20 à 90psi, DN=11/4´</t>
  </si>
  <si>
    <t>O.09.000.064203</t>
  </si>
  <si>
    <t>Válvula automática de redução de pressão, de ação direta, corpo em bronze, extremidades roscadas, para água, ar, óleo e gás, PE=200psi e PS=20 à 90psi, DN=2´</t>
  </si>
  <si>
    <t>O.09.000.064215</t>
  </si>
  <si>
    <t>Válvula de gaveta em bronze com fecho rápido sem acabamento, DN= 1 1/2´</t>
  </si>
  <si>
    <t>O.09.000.068531</t>
  </si>
  <si>
    <t>Filtro tipo ´Y´ corpo em bronze, tela (filtro) em aço inoxidável, extremidades roscáveis, para gás, DN= 2´</t>
  </si>
  <si>
    <t>O.09.000.090132</t>
  </si>
  <si>
    <t>Válvula globo angular de 45° em bronze ou latão, classe de pressão mínima 14kgf/cm², para recalque de rede de incêndio, DN= 2 1/2´; ref. Buckaspiero ou equivalente</t>
  </si>
  <si>
    <t>O.09.000.092041</t>
  </si>
  <si>
    <t>Válvula de gaveta em bronze com haste ascendente e extremidades rosqueáveis, classe 150lbs para vapor saturado, classe 300lbs para água, óleo e gás, DN= 1/2´</t>
  </si>
  <si>
    <t>O.10.000.065502</t>
  </si>
  <si>
    <t>Bacia sifonada de louça branca 6 litros; ref. linha Sabará ou Diamantina da Icasa, linha Ravena da Deca ou equivalente</t>
  </si>
  <si>
    <t>O.10.000.065506</t>
  </si>
  <si>
    <t>Bacia turca de louça branca, 6 litros com sifão, linha Institucional da Celite ou equivalente</t>
  </si>
  <si>
    <t>O.10.000.065508</t>
  </si>
  <si>
    <t>Lavatório de louça, branco, com coluna de 55,5X48cm; referência comercial linha Luna lL-9 + lC9 da Icasa ou equivalente</t>
  </si>
  <si>
    <t>O.10.000.065509</t>
  </si>
  <si>
    <t>Lavatório de louça, sem coluna de 46 x 36 cm; ref. Icasa, Sabará, Deca Ravena ou equivalente</t>
  </si>
  <si>
    <t>O.10.000.065514</t>
  </si>
  <si>
    <t>Papeleira de louça de embutir, 15x15cm / 18x18cm, inclusive rolete de plástico, ref. Celite, Hervy, Deca ou equivalente</t>
  </si>
  <si>
    <t>O.10.000.065516</t>
  </si>
  <si>
    <t>Meia saboneteira de louça de embutir 7,5x15cm / 10,5x17,5cm, ref. Deca, Celite, Hervy ou equivalente</t>
  </si>
  <si>
    <t>O.10.000.065518</t>
  </si>
  <si>
    <t>Saboneteira de louça de embutir 15x15cm / 18x18cm, ref. Deca, Celite, Hervy ou equivalente</t>
  </si>
  <si>
    <t>O.10.000.065522</t>
  </si>
  <si>
    <t>Bacia sifonada de louça com saída horizontal, linha Ravena da Deca, ou equivalente</t>
  </si>
  <si>
    <t>O.10.000.065528</t>
  </si>
  <si>
    <t>Tanque de louça com coluna de 18 a 20 litros, ref. Celite, Icasa, Incepa ou equivalente</t>
  </si>
  <si>
    <t>O.10.000.065534</t>
  </si>
  <si>
    <t>Lavatório pequeno e coluna suspensa; ref. Vogue Plus ou equivalente</t>
  </si>
  <si>
    <t>O.10.000.065538</t>
  </si>
  <si>
    <t>Mictório auto sifonado de louça, branco, ref. Icasa, Celite ou equivalente</t>
  </si>
  <si>
    <t>O.10.000.065544</t>
  </si>
  <si>
    <t>Cuba de louça de embutir redonda, de 36cm, branca, ref. Icasa, Deca ou equivalente</t>
  </si>
  <si>
    <t>O.10.000.065555</t>
  </si>
  <si>
    <t>Bacia louça branca 6 litros, com caixa descarga acoplada, linha Ravena da Deca, linha Diamantina, Azálea da Celite, ou equivalente</t>
  </si>
  <si>
    <t>O.10.000.065556</t>
  </si>
  <si>
    <t>Cuba de louça de embutir oval, 40x30cm, ref. Deca L 59 ou equivalente</t>
  </si>
  <si>
    <t>O.10.000.065559</t>
  </si>
  <si>
    <t>Lavatório de louça com coluna suspensa; referência comercial Celite, Icasa, Incepa ou equivalente</t>
  </si>
  <si>
    <t>O.10.000.065564</t>
  </si>
  <si>
    <t>Lavatório de louça para canto sem coluna para pessoa com mobilidade reduzida, ref. L76 Coleção Master da Deca ou equivalente</t>
  </si>
  <si>
    <t>O.10.000.065570</t>
  </si>
  <si>
    <t>Tanque louça branca com coluna, 30 litros; ref. Celite, Icasa, Incepa ou equivalente</t>
  </si>
  <si>
    <t>O.10.000.065671</t>
  </si>
  <si>
    <t>Bacia para pessoas com mobilidade reduzida, linha tradicional, cor branco gelo, ref. linha Vogue Plus Conforto P.510 ou equivalente</t>
  </si>
  <si>
    <t>O.10.000.065672</t>
  </si>
  <si>
    <t>Tanque de louça sem coluna, médio, capacidade 30 litros, ref. TQ.02, branco da Deca ou equivalente</t>
  </si>
  <si>
    <t>O.10.000.066152</t>
  </si>
  <si>
    <t>Lavatório de louça para canto de 300 x 300 x 300 mm, branco gelo, ref. L 101 linha Izi da Deca ou equivalente</t>
  </si>
  <si>
    <t>O.10.000.090733</t>
  </si>
  <si>
    <t>Bacia sifonafa com caixa de descarga acoplada de louça branca - infantil, referência Icasa, Celite ou equivalente</t>
  </si>
  <si>
    <t>O.11.000.021000</t>
  </si>
  <si>
    <t>Misturador termostato com acabamento cromado, para chuveiros e duchas, com dois volantes, trava de segurança a 38°C, ref. Decaterm 2430 C034 da Deca ou equivalente</t>
  </si>
  <si>
    <t>O.11.000.031636</t>
  </si>
  <si>
    <t>Arejador com articulador em ABS cromado, completo, para torneira padrão, referência Blukit ou equivalente</t>
  </si>
  <si>
    <t>O.11.000.047507</t>
  </si>
  <si>
    <t>Torneira elétrica, bica alta e móvel, com arejador articulável - 220V; ref. 220V de 5.400W da Fame, 220V Slim Multitemperaturas 5.500 W da Hydra ou equivalente</t>
  </si>
  <si>
    <t>O.11.000.063536</t>
  </si>
  <si>
    <t>Válvula para água fria ou pré-misturada 3/4´ baixa e alta pressão, acabamento Chrome; ref. linha Pressmatic 17120306 (baixa), 17120206 (alta) da Docol ou equivalente</t>
  </si>
  <si>
    <t>O.11.000.063537</t>
  </si>
  <si>
    <t>Registro regulador de vazão para torneira, misturador, bidê e outros 1/2´ plástico ABS; ref. 13030023 da Docol ou equivalente</t>
  </si>
  <si>
    <t>O.11.000.064004</t>
  </si>
  <si>
    <t>Válvula de escoamento cromada de 1 1/2', ref. 1606C da Deca ou equivalente</t>
  </si>
  <si>
    <t>O.11.000.064010</t>
  </si>
  <si>
    <t>Válvula de descarga com registro próprio e duplo acionamento limitador de fluxo de 1 1/2, ref. Hydra Max Duo 2545C; Docol DV Salvágua, ou equivalente</t>
  </si>
  <si>
    <t>O.11.000.064011</t>
  </si>
  <si>
    <t>Válvula de descarga com registro de 1 1/2´, ref. Hidramax 2550 da Deca / Docol / Flux 3650 Fabrimar ou equivalente</t>
  </si>
  <si>
    <t>O.11.000.064036</t>
  </si>
  <si>
    <t>Válvula de descarga com registro de 1 1/4´, ref. Hidramax 2550 da Deca, Docol, Flux 3650 da Fabrimar ou equivalente</t>
  </si>
  <si>
    <t>O.11.000.064044</t>
  </si>
  <si>
    <t>Válvula de metal cromado para lavatório com acabamento cromado de 1´, ref. VVL216 da Esteves; 1602C da Deca ou equivalente</t>
  </si>
  <si>
    <t>O.11.000.064045</t>
  </si>
  <si>
    <t>Válvula cromada para pia, tipo americana de 3 1/2" com cesta, sem unho, referência 1623 da Kimetais, Forusi, Esteves ou equivalente</t>
  </si>
  <si>
    <t>O.11.000.064056</t>
  </si>
  <si>
    <t>Válvula para mictório antivandalismo, sistema hidromecânico, DN= 3/4´; ref. linha Presmatic antivandalismo da Docol ou equivalente</t>
  </si>
  <si>
    <t>O.11.000.064057</t>
  </si>
  <si>
    <t>Válvula de descarga externa tipo alavanca de 1 1/4´; ref. Silent Flux 3500 da Fabrimar ou equivalente</t>
  </si>
  <si>
    <t>O.11.000.064138</t>
  </si>
  <si>
    <t>Válvula com acionamento hidromecânico para piso, ref. 17012100 linha Pematic Piso da Docal ou equivalente</t>
  </si>
  <si>
    <t>O.11.000.064503</t>
  </si>
  <si>
    <t>Sifão metálico cromado 1´ x 1 1/2´, com tubo de ligação ajustável; ref. Fabrimar, Esteves, ou equivalente</t>
  </si>
  <si>
    <t>O.11.000.064513</t>
  </si>
  <si>
    <t>Sifão metálico cromado 1 1/2´ x  2´, com tubo de ligação; ref. Fabrimar, Oriente ou equivalente</t>
  </si>
  <si>
    <t>O.11.000.065568</t>
  </si>
  <si>
    <t>Chuveiro com jato regulável de metal acabamento cromado; ref. comercial Fabrimar, Tigre ou equivalente</t>
  </si>
  <si>
    <t>O.11.000.065571</t>
  </si>
  <si>
    <t>Chuveiro simples em PVC, diâmetro de 5", com registro e tubo de ligação acoplados em PVC; referência 2320/2321 da Herc, 1614 Luconi ou equivalente</t>
  </si>
  <si>
    <t>O.11.000.065579</t>
  </si>
  <si>
    <t>Válvula de descarga com registro próprio e duplo acionamento limitador de fluxo de 1 1/4´; ref. Hydra Max Duo 2545C; Docol DV Salvágua ou equivalente</t>
  </si>
  <si>
    <t>O.11.000.066000</t>
  </si>
  <si>
    <t>Torneira de mesa com bica móvel, acionamento por meio de alavanca, acabamento metal cromado; ref. 21.031/21.060 da Proflux, 2195/2169 da Hidrofix, 4014 da TFC ou equivalente</t>
  </si>
  <si>
    <t>O.11.000.066001</t>
  </si>
  <si>
    <t>Torneira curta amarela de 3/4´ para jardim, ref. Chaveta 1128A da Metais Poly ou equivalente</t>
  </si>
  <si>
    <t>O.11.000.066002</t>
  </si>
  <si>
    <t>Torneira curta amarela de 1/2´ para jardim, ref. Chaveta 1128A da Metais Poly ou equivalente</t>
  </si>
  <si>
    <t>O.11.000.066007</t>
  </si>
  <si>
    <t>Válvula de descarga antivandalismo DN= 1 1/2´; ref. Docol / Hidra MaxPública ou equivalente</t>
  </si>
  <si>
    <t>O.11.000.066008</t>
  </si>
  <si>
    <t>Válvula de mictório vazão automática 3/4´, ref. Docol ou equivalente</t>
  </si>
  <si>
    <t>O.11.000.066010</t>
  </si>
  <si>
    <t>Torneira curta cromada de 3/4´ para jardim, ref. Chaveta 1128C da Metais Poly, Linha C23 da Forusi ou equivalente</t>
  </si>
  <si>
    <t>O.11.000.066012</t>
  </si>
  <si>
    <t>Torneira amarela de 3/4´ para tanque, curta (aprox. 10 cm), sem rosca</t>
  </si>
  <si>
    <t>O.11.000.066015</t>
  </si>
  <si>
    <t>Torneira curta cromada de 1/2" para tanque; ref. 1126 da Forusi ou equivalente</t>
  </si>
  <si>
    <t>O.11.000.066016</t>
  </si>
  <si>
    <t>Torneira curta cromada de 3/4" para tanque; ref. 1126 da Forusi ou equivalente</t>
  </si>
  <si>
    <t>O.11.000.066018</t>
  </si>
  <si>
    <t>Torneira longa de 1/2" ou 3/4" para pia com arejador; ref. Spagna, 2159 C24 da Metais Poly, linha C23 da Forusi ou equivalente</t>
  </si>
  <si>
    <t>O.11.000.066020</t>
  </si>
  <si>
    <t>Chuveiro simples em PVC, diâmetro de 10 cm, com braço acoplado, ref. Ducha 4 - linha Plena Duchas da Tigre ou equivalente</t>
  </si>
  <si>
    <t>O.11.000.066023</t>
  </si>
  <si>
    <t>O.11.000.066024</t>
  </si>
  <si>
    <t>Torneira de parede (de metal) para pia com bica móvel, arejador, de 1/2´ ou 3/4´; ref. 3159 linha Belle Époque CR da Forusi ou equivalente</t>
  </si>
  <si>
    <t>O.11.000.066025</t>
  </si>
  <si>
    <t>Torneira clínica profissional, parede ou mesa tipo alavanca, fabricada em metal cromado com bico arejador</t>
  </si>
  <si>
    <t>O.11.000.066028</t>
  </si>
  <si>
    <t>Torneira misturador clínica de mesa com arejador articulado, acionamento cotovelo; ref. Certiva, Solucenter, Proflux  ou equivalente</t>
  </si>
  <si>
    <t>O.11.000.066037</t>
  </si>
  <si>
    <t>Torneira de parede antivandalismo de 3/4´ de alta/baixa pressão, acabamento cromado, ref. Chrome da Docol de 135 mm, Biopress da Fabrimar ou equivalente</t>
  </si>
  <si>
    <t>O.11.000.066038</t>
  </si>
  <si>
    <t>Chuveiro com válvula e acionamento antivandalismo de 3/4´ (válvula + chuveiro); ref. Pressmatic ou equivalente</t>
  </si>
  <si>
    <t>O.11.000.066039</t>
  </si>
  <si>
    <t>Ducha cromada simples, água fria, sem desviador; ref. Fria Fitt 7000 F16 Fortti Cromada da Lorenzetti ou equivalente</t>
  </si>
  <si>
    <t>O.11.000.066040</t>
  </si>
  <si>
    <t>O.11.000.066050</t>
  </si>
  <si>
    <t>Misturador de parede para pia com bica móvel, com acabamento cromado, ref. linha Prata C50 da Forusi, 1258 da Fabrimar ou equivalente</t>
  </si>
  <si>
    <t>O.11.000.066051</t>
  </si>
  <si>
    <t>Aparelho misturador de mesa para pia com bica móvel, acabamento cromado. Referência Misturador Max 1256-C34 da Deca ou equivalente</t>
  </si>
  <si>
    <t>O.11.000.066059</t>
  </si>
  <si>
    <t>Torneira de mesa (de metal) com bica móvel e arejador, de 1/2" ou 3/4"; ref. 1168 C34 Lorenzetti, B Epoque 3159 Forusi, VTM 076-1167 C64 Esteves ou equivalente</t>
  </si>
  <si>
    <t>O.11.000.066063</t>
  </si>
  <si>
    <t>Torneira de acionamento restrito em latão cromado, registro 1/2' com adaptador para 3/4', ref. comercial 20000806 da Docol ou equivalente</t>
  </si>
  <si>
    <t>O.11.000.066064</t>
  </si>
  <si>
    <t>Torneira de parede para lavatório acionamento hidromecânico latão fundido cromado, DN 1/2´/3/4´ cod.17160706, Presmatic 120 da Docol, equivalente</t>
  </si>
  <si>
    <t>O.11.000.066066</t>
  </si>
  <si>
    <t>Torneira de parede para tanque em plástico (ABS e/ou polipropileno), DN 1/2´ ou 3/4´, 10 cm, sem rosca, ref. 1126 Herc ou equivalente</t>
  </si>
  <si>
    <t>O.11.000.066067</t>
  </si>
  <si>
    <t>Torneira de parede para tanque em plástico (ABS e/ou polipropileno), DN 1/2´ ou 3/4´, 15 cm, sem rosca, ref. 1158 Herc ou equivalente</t>
  </si>
  <si>
    <t>O.11.000.066072</t>
  </si>
  <si>
    <t>Torneira de mesa para lavatório, acionamento hidromecânico com alavanca, registro integrado regulador de vazão, latão cromado, ref. linha DocolMatc 185106 da Docol ou equivalente</t>
  </si>
  <si>
    <t>O.11.000.066091</t>
  </si>
  <si>
    <t>Torneira de mesa automática em metal cromado de 1/2", medidas aproximadas: distância horizontal 110 a 125mm, altura vertical 90 a 120mm, ref.Single, Robust ou Prime da LuxSanit, 1193 ou 1194 da Oliveira, Pressmatic da Docol ou equivalente</t>
  </si>
  <si>
    <t>O.11.000.066097</t>
  </si>
  <si>
    <t>Chuveiro elétrico comum com acabamento em plástico e braço, 220 V / 5500 W, ref. Bello Banho / Maxi Ducha da Lorenzetti ou equivalente</t>
  </si>
  <si>
    <t>O.11.000.066104</t>
  </si>
  <si>
    <t>Chuveiro lava olhos, acionamento manual através de haste triangular e placa empurre, com pintura epóxi; ref. CL001 KITINOX da Avlis Válvulas ou equivalente</t>
  </si>
  <si>
    <t>O.11.000.066106</t>
  </si>
  <si>
    <t>Torneira para lavatório em plástico, bitola de 1/2´</t>
  </si>
  <si>
    <t>O.11.000.066109</t>
  </si>
  <si>
    <t>Ducha com comando eletrônico de temperatura, com ou sem haste de comando, de 6.800W até 7.900W - 220 V, regulagem de inclinação, aprovado Inmetro/Procel, ref. comercial Top Jet Eletrônica da Lorenzetti ou equivalente</t>
  </si>
  <si>
    <t>O.11.000.068506</t>
  </si>
  <si>
    <t>Regulador de pressão, estágio único 12 kg/h; ref. 76511 fabricação Aliança ou equivalente</t>
  </si>
  <si>
    <t>O.11.000.068511</t>
  </si>
  <si>
    <t>Regulador de alta pressão, vazão 9 kg; ref. 76510/3 fabricação Aliança ou equivalente</t>
  </si>
  <si>
    <t>O.11.000.068513</t>
  </si>
  <si>
    <t>Regulador para gás, industrial vazão 12 kg/h, 2º estágio; ref. 76511/1 fabricação Aliança ou equivalente</t>
  </si>
  <si>
    <t>O.11.000.068515</t>
  </si>
  <si>
    <t>Válvula e mangueira para gás domiciliar de 3/8´</t>
  </si>
  <si>
    <t>O.11.000.069556</t>
  </si>
  <si>
    <t>Botão para válvula descarga</t>
  </si>
  <si>
    <t>O.11.000.069558</t>
  </si>
  <si>
    <t>Canopla para válvula de descarga, ref. Hidramax 2550 da Deca, Docol, Flux 3650 Fabrimar ou equivalente</t>
  </si>
  <si>
    <t>O.11.000.069562</t>
  </si>
  <si>
    <t>O.11.000.092035</t>
  </si>
  <si>
    <t>Dispenser tipo toalheiro metálico esmaltado para bobina de 25cm x 50m, sem alavanca, ref. 1855 da Ideal, Aurimar 86 da Guarani ou equivalente</t>
  </si>
  <si>
    <t>O.11.000.092038</t>
  </si>
  <si>
    <t>Cabide cromado para banheiro simples; ref. Remma plus RP08, Versailles 08v, Requint 108RSK, 2060.C01 da Deca, 2312 standard da Jackwal, Lorenzetti, Plus da Sicmol ou equivalente</t>
  </si>
  <si>
    <t>O.12.000.061029</t>
  </si>
  <si>
    <t>Arruela de borracha para flange, diâmetro 200mm</t>
  </si>
  <si>
    <t>O.12.000.061039</t>
  </si>
  <si>
    <t>Arruela de borracha para flange, diâmetro 80mm</t>
  </si>
  <si>
    <t>O.12.000.061042</t>
  </si>
  <si>
    <t>Arruela de borracha para flange, diâmetro 150mm</t>
  </si>
  <si>
    <t>O.12.000.061043</t>
  </si>
  <si>
    <t>Arruela de borracha para flange, diâmetro 250mm</t>
  </si>
  <si>
    <t>O.12.000.061044</t>
  </si>
  <si>
    <t>Arruela de borracha para flange, diâmetro 300mm</t>
  </si>
  <si>
    <t>O.12.000.061100</t>
  </si>
  <si>
    <t>Anel de borracha EPDM de 50 mm (2´), para tubulação em ferro fundido, ref. AFLEX Saint Gobain ou equivalente</t>
  </si>
  <si>
    <t>O.12.000.061115</t>
  </si>
  <si>
    <t>Anel de borracha EPDM de 75 mm (3´), para tubulação em ferro fundido, ref. AFLEX Saint Gobain ou equivalente</t>
  </si>
  <si>
    <t>O.12.000.061116</t>
  </si>
  <si>
    <t>Anel de borracha EPDM de 100 mm (4´), para tubulação em ferro fundido, ref. AFLEX Saint Gobain ou equivalente</t>
  </si>
  <si>
    <t>O.12.000.062671</t>
  </si>
  <si>
    <t>Anel de borracha para tubo PVC 50mm (2´)</t>
  </si>
  <si>
    <t>O.12.000.062672</t>
  </si>
  <si>
    <t>Anel de borracha para tubo PVC 75mm (3´)</t>
  </si>
  <si>
    <t>O.12.000.062673</t>
  </si>
  <si>
    <t>Anel de borracha para tubo PVC 100mm (4´)</t>
  </si>
  <si>
    <t>O.12.000.062674</t>
  </si>
  <si>
    <t>Anel de borracha para tubo PVC 150mm (6´)</t>
  </si>
  <si>
    <t>O.12.000.063510</t>
  </si>
  <si>
    <t>Arruela de borracha para flange, diâmetro 50mm</t>
  </si>
  <si>
    <t>O.12.000.064109</t>
  </si>
  <si>
    <t>Filtro de pressão em ABS para 360 l/h; ref. Cuno / Aqualar APL230 AP200LE ou equivalente</t>
  </si>
  <si>
    <t>O.12.000.064504</t>
  </si>
  <si>
    <t>Sifão sanfonado universal de 1´ x 40mm e 50mm; ref. SSU e SSU40 da Astra ou equivalente</t>
  </si>
  <si>
    <t>O.12.000.064505</t>
  </si>
  <si>
    <t>Sifão de plástico rígido, tipo copo de 1 1/4´ x 2´, com tubo de ligação ajustável</t>
  </si>
  <si>
    <t>O.12.000.065023</t>
  </si>
  <si>
    <t>Caixa de descarga, capacidade 9 litros em plástico, de sobrepor com engate flexível e acessórios</t>
  </si>
  <si>
    <t>O.12.000.065055</t>
  </si>
  <si>
    <t>Caixa de descarga, volume regulável 6 a 9 litros, de embutir, com engate flexível, acionamento por botão acabamento cromado, ref. 9000C Montreal da Montana, 2500 CX.MC.AF da Deca ou equivalente</t>
  </si>
  <si>
    <t>O.12.000.065513</t>
  </si>
  <si>
    <t>Saboneteira em ABS, tipo dispenser, para refil de 800ml, ref. Columbus SG 4000 ou equivalente</t>
  </si>
  <si>
    <t>O.12.000.065543</t>
  </si>
  <si>
    <t>Lavatório em polipropileno de 36x26cm, ref. Astra ou equivalente</t>
  </si>
  <si>
    <t>O.12.000.065595</t>
  </si>
  <si>
    <t>Secador de mãos em ABS, fluxo de ar 70 l/s, resistência 1350 W, tensão de 220 V, ref. CR-108B da Brakey ou equivalente</t>
  </si>
  <si>
    <t>O.12.000.066013</t>
  </si>
  <si>
    <t>Tubo de ligação cromado com canopla de 1 1/2´ x 25 cm, ajustável, ref. VLL418 da Esteves ou equivalente</t>
  </si>
  <si>
    <t>O.12.000.066028</t>
  </si>
  <si>
    <t>Ligação (engate) flexível metálico de 1/2´x 30cm</t>
  </si>
  <si>
    <t>O.12.000.066029</t>
  </si>
  <si>
    <t>Engate flexível de PVC DN= 1/2´x 40 cm</t>
  </si>
  <si>
    <t>O.12.000.066053</t>
  </si>
  <si>
    <t>Tubo de ligação com canopla para sanitários</t>
  </si>
  <si>
    <t>O.12.000.066068</t>
  </si>
  <si>
    <t>Tubo de ligação em cobre acabamento cromado para mictório DN= 1/2´, comprimento 20 ou 30cm; ref. VLC 454 ou VLC 456 Esteves ou equivalente</t>
  </si>
  <si>
    <t>O.12.000.066105</t>
  </si>
  <si>
    <t>Desviador para ducha e chuveiro, com mangueira de 2,20m de comprimento;  ref. 8010 da Lorenzetti ou equivalente</t>
  </si>
  <si>
    <t>O.12.000.066166</t>
  </si>
  <si>
    <t>O.12.000.067076</t>
  </si>
  <si>
    <t>Botoeira para acionamento de bomba de incêndio tipo quebra-vidro, com botão liga e desliga, em chapa de plástico na cor vermelha, com um martelo</t>
  </si>
  <si>
    <t>O.12.000.069503</t>
  </si>
  <si>
    <t>Bolsa de borracha para bacia sifonada</t>
  </si>
  <si>
    <t>O.12.000.069527</t>
  </si>
  <si>
    <t>Lubrificante para anel de neoprene</t>
  </si>
  <si>
    <t>O.12.000.069547</t>
  </si>
  <si>
    <t>Reparo para válvula hidra</t>
  </si>
  <si>
    <t>O.12.000.069550</t>
  </si>
  <si>
    <t>O.12.000.069555</t>
  </si>
  <si>
    <t>Anel de borracha expansão para ligação em bacia sifonada, 100 mm (4´)</t>
  </si>
  <si>
    <t>O.12.000.070960</t>
  </si>
  <si>
    <t>Manta de borracha de 100x75cm, espessura 10mm, cor preto e amarelo, alta resistência a atritos, para sinalização em estacionamento e proteção de coluna e parede</t>
  </si>
  <si>
    <t>O.12.000.070961</t>
  </si>
  <si>
    <t>Cantoneira de borracha de 75x10x10cm, espessura 10mm, cor preto e amarelo, alta resistência a atritos, para sinalização em estacionamento e proteção de coluna</t>
  </si>
  <si>
    <t>O.12.000.090146</t>
  </si>
  <si>
    <t>Arruela de borracha para flange, diâmetro 100mm</t>
  </si>
  <si>
    <t>O.12.000.090901</t>
  </si>
  <si>
    <t>Conjunto de 4 lixeiras em plástico com tampa basculante, para coleta seletiva, com suporte para chão em aço galvanizado, capacidade de 50 litros cada cesto, ref. Natural Limp, Lixlimp, Plasbox ou equivalente</t>
  </si>
  <si>
    <t>O.12.000.092034</t>
  </si>
  <si>
    <t>Dispenser toalheiro em ABS e policarbonato para bobina de 20cm x 200m com alavanca. Ref. Jofel, Exaccta, Alwin ou equivalente</t>
  </si>
  <si>
    <t>O.12.000.092036</t>
  </si>
  <si>
    <t>Dispenser papel higiênico em ABS para rolão 300/600m, com visor. Ref. Unik JSN, Trilha ou equivalente</t>
  </si>
  <si>
    <t>O.12.000.092309</t>
  </si>
  <si>
    <t>Toalheiro plástico em ABS branco tipo dispenser para papel</t>
  </si>
  <si>
    <t>O.13.000.060101</t>
  </si>
  <si>
    <t>Tubo de concreto (PS-1) DN= 300mm</t>
  </si>
  <si>
    <t>O.13.000.060102</t>
  </si>
  <si>
    <t>Tubo de concreto (PS-1) DN= 400mm</t>
  </si>
  <si>
    <t>O.13.000.060110</t>
  </si>
  <si>
    <t>Tubo de concreto (PS-2) DN= 300mm</t>
  </si>
  <si>
    <t>O.13.000.060111</t>
  </si>
  <si>
    <t>Tubo de concreto (PS-2) DN= 400mm</t>
  </si>
  <si>
    <t>O.13.000.060112</t>
  </si>
  <si>
    <t>Tubo de concreto (PS-2) DN= 500mm</t>
  </si>
  <si>
    <t>O.13.000.060113</t>
  </si>
  <si>
    <t>Tubo de concreto (PA-2) DN= 700mm</t>
  </si>
  <si>
    <t>O.13.000.060114</t>
  </si>
  <si>
    <t>Tubo de concreto (PA-2) DN= 300mm</t>
  </si>
  <si>
    <t>O.13.000.060115</t>
  </si>
  <si>
    <t>Tubo de concreto (PA-2) DN= 900mm</t>
  </si>
  <si>
    <t>O.13.000.060131</t>
  </si>
  <si>
    <t>Tubo de concreto (PA-1) DN= 300mm</t>
  </si>
  <si>
    <t>O.13.000.060132</t>
  </si>
  <si>
    <t>Tubo de concreto (PA-1) DN= 400mm</t>
  </si>
  <si>
    <t>O.13.000.060140</t>
  </si>
  <si>
    <t>Tubo de concreto (PA-1) DN= 600mm</t>
  </si>
  <si>
    <t>O.13.000.060141</t>
  </si>
  <si>
    <t>Tubo de concreto (PA-1) DN= 800mm</t>
  </si>
  <si>
    <t>O.13.000.060144</t>
  </si>
  <si>
    <t>Tubo de concreto (PA-2) DN= 400mm</t>
  </si>
  <si>
    <t>O.13.000.060145</t>
  </si>
  <si>
    <t>Tubo de concreto (PA-2) DN= 600mm</t>
  </si>
  <si>
    <t>O.13.000.060146</t>
  </si>
  <si>
    <t>Tubo de concreto (PA-2) DN= 800mm</t>
  </si>
  <si>
    <t>O.13.000.060147</t>
  </si>
  <si>
    <t>Tubo de concreto (PA-2) DN= 1000mm</t>
  </si>
  <si>
    <t>O.13.000.060149</t>
  </si>
  <si>
    <t>Tubo de concreto (PA-3) DN= 400mm</t>
  </si>
  <si>
    <t>O.13.000.060150</t>
  </si>
  <si>
    <t>Tubo de concreto (PA-3) DN= 600mm</t>
  </si>
  <si>
    <t>O.13.000.060151</t>
  </si>
  <si>
    <t>Tubo de concreto (PA-3) DN= 800mm</t>
  </si>
  <si>
    <t>O.13.000.060152</t>
  </si>
  <si>
    <t>Tubo de concreto (PA-3) DN= 1000mm</t>
  </si>
  <si>
    <t>O.13.000.060203</t>
  </si>
  <si>
    <t>Anel pré-moldado em concreto, diâmetro externo de 2,50 m, h= 0,50 m</t>
  </si>
  <si>
    <t>O.13.000.060204</t>
  </si>
  <si>
    <t>Tubo de concreto (PA-1) DN= 1000mm</t>
  </si>
  <si>
    <t>O.13.000.060206</t>
  </si>
  <si>
    <t>Tubo de concreto (PA-1) DN= 1200mm</t>
  </si>
  <si>
    <t>O.13.000.060207</t>
  </si>
  <si>
    <t>Anel pré-moldado em concreto, diâmetro externo de 1,20 m, h= 0,50 m</t>
  </si>
  <si>
    <t>O.13.000.060208</t>
  </si>
  <si>
    <t>Anel pré-moldado em concreto, diâmetro externo de 1,50 m, h= 0,50 m</t>
  </si>
  <si>
    <t>O.13.000.060209</t>
  </si>
  <si>
    <t>Anel pré-moldado em concreto, diâmetro externo de 1,80 m, h= 0,50 m</t>
  </si>
  <si>
    <t>O.13.000.060210</t>
  </si>
  <si>
    <t>Anel pré-moldado em concreto, diâmetro externo de 2,50 m, h= 0,50 m, com cortina</t>
  </si>
  <si>
    <t>O.13.000.060213</t>
  </si>
  <si>
    <t>Tubo de concreto (PA-2) DN= 500mm</t>
  </si>
  <si>
    <t>O.13.000.060215</t>
  </si>
  <si>
    <t>Anel pré-moldado em concreto, diâmetro externo de 0,60 m, h= 0,50 m</t>
  </si>
  <si>
    <t>O.13.000.060219</t>
  </si>
  <si>
    <t>Meia cana de concreto DN= 200mm</t>
  </si>
  <si>
    <t>O.13.000.060220</t>
  </si>
  <si>
    <t>Tampa pré moldada de concreto, diâmetro externo de 1,50m com 1 abertura de inspeção (para fossa séptica)</t>
  </si>
  <si>
    <t>O.13.000.060232</t>
  </si>
  <si>
    <t>Tubo de concreto (EA-3) DN= 400mm esgoto sanitário</t>
  </si>
  <si>
    <t>O.13.000.060233</t>
  </si>
  <si>
    <t>Tubo de concreto (EA-3) DN= 500mm esgoto sanitário</t>
  </si>
  <si>
    <t>O.13.000.060234</t>
  </si>
  <si>
    <t>Tubo de concreto (EA-3) DN= 600mm esgoto sanitário</t>
  </si>
  <si>
    <t>O.13.000.060235</t>
  </si>
  <si>
    <t>Tubo de concreto (EA-3) DN= 700mm esgoto sanitário</t>
  </si>
  <si>
    <t>O.13.000.060236</t>
  </si>
  <si>
    <t>Tubo de concreto (EA-3) DN= 800mm esgoto sanitário</t>
  </si>
  <si>
    <t>O.13.000.060237</t>
  </si>
  <si>
    <t>Tubo de concreto (EA-3) DN= 900mm esgoto sanitário</t>
  </si>
  <si>
    <t>O.13.000.060238</t>
  </si>
  <si>
    <t>Tubo de concreto (EA-3) DN= 1000mm esgoto sanitário</t>
  </si>
  <si>
    <t>O.13.000.060239</t>
  </si>
  <si>
    <t>Tubo de concreto (EA-3) DN= 1200mm esgoto sanitário</t>
  </si>
  <si>
    <t>O.13.000.060240</t>
  </si>
  <si>
    <t>Meia cana de concreto DN= 300mm</t>
  </si>
  <si>
    <t>O.13.000.060241</t>
  </si>
  <si>
    <t>Meia cana de concreto DN= 400mm</t>
  </si>
  <si>
    <t>O.13.000.060243</t>
  </si>
  <si>
    <t>Meia cana de concreto DN= 600mm</t>
  </si>
  <si>
    <t>O.13.000.060246</t>
  </si>
  <si>
    <t>Tampa pré moldada de concreto, diâmetro externo de 2,50m, com 2 aberturas de inspeção (para fossa séptica)</t>
  </si>
  <si>
    <t>O.13.000.060250</t>
  </si>
  <si>
    <t>Tampão pré moldado de concreto armado, diâmetro externo de 2,00 m, com 1 inspeção 0,60 cm se necessário (para sumidouro)</t>
  </si>
  <si>
    <t>O.13.000.060251</t>
  </si>
  <si>
    <t>Anel pré moldado em concreto armado, liso ou perfurado, diâmetro externo de 2,0 m, h= 0,50 m</t>
  </si>
  <si>
    <t>O.13.000.091172</t>
  </si>
  <si>
    <t>Anel pré moldado em concreto, diâmetro externo de 3,00 m, h= 0,50 m</t>
  </si>
  <si>
    <t>O.13.000.091262</t>
  </si>
  <si>
    <t>Tubo de concreto (PA-2) DN= 1500mm</t>
  </si>
  <si>
    <t>O.15.000.062636</t>
  </si>
  <si>
    <t>Purificador de pressão elétrico, chapa eletrozincado e tampo em aço inoxidável 304 escovado e ralo sifonado, capac. de água gelada 2,75 L/h; sistema duplo de filtração integrado com filtros Pré C+3 e C+5; ref. PDF 100 da IBBL ou equivalente</t>
  </si>
  <si>
    <t>O.15.000.062637</t>
  </si>
  <si>
    <t>Purificador de pressão elétrico, chapa eletrozincado, tampo aço inoxidável 304 escovado e ralo sifonado, c/2 torneiras, capac. de água gelada 7,2 L/h; sistema duplo de filtração integrado c/filtros Pré C+3 e C+5; ref. PDF 300-2T IBBL ou equivalente</t>
  </si>
  <si>
    <t>O.15.000.062638</t>
  </si>
  <si>
    <t>Purificador de pressão elétrico em chapa eletrozincado e tampo em aço inoxidável 304, com 2 torneiras em latão cromado, capacidade de refrigeração de 2 l/h - simples; ref. Puripress 40 da IBBL, BRX40 da Begel ou equivalente</t>
  </si>
  <si>
    <t>O.15.000.062639</t>
  </si>
  <si>
    <t>Purificador de pressão elétrico em chapa eletrozincado, tampo em aço inoxidável 304, com 3 torneiras de pressão em latão cromado, capacidade de refrigeração 2 l/h - conjugado; ref. Puripress 40C da IBBL, CJ40 da Begel ou equivalente</t>
  </si>
  <si>
    <t>O.15.000.064071</t>
  </si>
  <si>
    <t>Purgador termodinâmico com filtro incorporado, em aço inoxidável forjado, pressão de 0,25 a 42kg/cm², temperatura até 425°C, DN= 1/2´</t>
  </si>
  <si>
    <t>O.15.000.065503</t>
  </si>
  <si>
    <t>Cuba em aço inoxidável dupla de 1020x400x250mm, AISI 304, liga 18,8 e chapa 22</t>
  </si>
  <si>
    <t>O.15.000.065521</t>
  </si>
  <si>
    <t>Tanque em aço inoxidável, 60 x 60 x 30 / 64 x 53 x 28 cm</t>
  </si>
  <si>
    <t>O.15.000.065565</t>
  </si>
  <si>
    <t>Mictório coletivo em aço inoxidável AISI 304, liga 18,8, bitola 20, desenvolvimento 750 mm</t>
  </si>
  <si>
    <t>O.15.000.065603</t>
  </si>
  <si>
    <t>Cuba em aço inoxidável simples de 500x400x200mm, AISI 304, liga 18,8 e chapa 22</t>
  </si>
  <si>
    <t>O.15.000.065605</t>
  </si>
  <si>
    <t>Cuba em aço inoxidável simples de 465x300x140mm, AISI 304, liga 18,8 e chapa 22</t>
  </si>
  <si>
    <t>O.15.000.065606</t>
  </si>
  <si>
    <t>Cuba em aço inoxidável simples de 400x340x140mm, AISI 304, liga 18,8 e chapa 22</t>
  </si>
  <si>
    <t>O.15.000.065607</t>
  </si>
  <si>
    <t>Cuba em aço inoxidável dupla de 835x340x140mm, AISI 304, liga 18,8 e chapa 22</t>
  </si>
  <si>
    <t>O.15.000.065608</t>
  </si>
  <si>
    <t>Cuba em aço inoxidável simples de 560x330x140mm, AISI 304, liga 18,8 e chapa 22</t>
  </si>
  <si>
    <t>O.15.000.065609</t>
  </si>
  <si>
    <t>Cuba em aço inoxidável dupla de 715x400x140mm, AISI 304, liga 18,8 e chapa 22</t>
  </si>
  <si>
    <t>O.15.000.065611</t>
  </si>
  <si>
    <t>Cuba em aço inoxidável simples de 600x500x350mm, AISI 304, liga 18,8 e chapa 20</t>
  </si>
  <si>
    <t>O.15.000.065616</t>
  </si>
  <si>
    <t>Cuba em aço inoxidável simples de 1100x600x400mm, AISI-304, liga 18,8 e chapa 20</t>
  </si>
  <si>
    <t>O.15.000.065617</t>
  </si>
  <si>
    <t>Mesa em aço inoxidável, largura de 700 mm</t>
  </si>
  <si>
    <t>O.15.000.065619</t>
  </si>
  <si>
    <t>Cuba em aço inoxidável simples de 500x400x250mm, AISI 304, liga 18,8 e chapa 22, acabamento alto brilhante; ref.314 da Strake, Projinox ou equivalente</t>
  </si>
  <si>
    <t>O.15.000.065620</t>
  </si>
  <si>
    <t>Cuba em aço inoxidável simples de 500x400x300mm, AISI 304, liga 18,8 e chapa 22</t>
  </si>
  <si>
    <t>O.15.000.065622</t>
  </si>
  <si>
    <t>Cuba em aço inoxidável simples de 700x600x450mm, AISI 304, liga 18,8 e chapa 22</t>
  </si>
  <si>
    <t>O.15.000.065666</t>
  </si>
  <si>
    <t>Cuba de aço inoxidável simples de 500 x 400 x 400mm</t>
  </si>
  <si>
    <t>O.15.000.065670</t>
  </si>
  <si>
    <t>Tanque tipo cuba em aço inoxidável AISI 304, liga 18.8, de 1400 x 900 x 500 mm, acabamento polido, espessura de 1,2 a 1,5mm</t>
  </si>
  <si>
    <t>O.15.000.065785</t>
  </si>
  <si>
    <t>Cuba redonda em aço inoxidável AISI 304, de 300x140mm; ref. linha BL-30 Perfecta da Tramontina ou equivalente</t>
  </si>
  <si>
    <t>O.15.000.067555</t>
  </si>
  <si>
    <t>Grelha com calha e cesto coletor para piso, em aço inoxidável AISI 304, largura de 15cm</t>
  </si>
  <si>
    <t>O.15.000.067556</t>
  </si>
  <si>
    <t>Grelha com calha e cesto coletor para piso, em aço inoxidável AISI 304, com 20cm de largura</t>
  </si>
  <si>
    <t>O.15.000.090259</t>
  </si>
  <si>
    <t>O.15.000.090556</t>
  </si>
  <si>
    <t>Cesto em chapa de aço inoxidável de 28 x 40 x 20 cm, espessura de 1,5 mm, com furo 1/2´</t>
  </si>
  <si>
    <t>O.15.000.094216</t>
  </si>
  <si>
    <t>Tanque duplo com pés tubulares em aço inoxidável com válvula americana de 3 1/2´ - 1600x700x850mm</t>
  </si>
  <si>
    <t>O.16.000.030539</t>
  </si>
  <si>
    <t>Acionador manual tipo quebra vidro endereçável, ref. Ascael ou equivalente</t>
  </si>
  <si>
    <t>O.16.000.063526</t>
  </si>
  <si>
    <t>Abrigo duplo para hidrante/mangueira, de 120x90x30cm, visor em vidro com a inscrição ´INCÊNDIO´ em ambas as portas e suportes para mangueiras</t>
  </si>
  <si>
    <t>O.16.000.063527</t>
  </si>
  <si>
    <t>Coluna hidrante T4´ x 2 1/2´, alt. 1,0m SCH40 com flange</t>
  </si>
  <si>
    <t>O.16.000.063528</t>
  </si>
  <si>
    <t>Tampão de engate rápido em latão, Storz de 2 1/2´</t>
  </si>
  <si>
    <t>O.16.000.063529</t>
  </si>
  <si>
    <t>Tampão de engate rápido em latão, Storz de 1 1/2´</t>
  </si>
  <si>
    <t>O.16.000.063555</t>
  </si>
  <si>
    <t>Chave tipo Storz dupla em latão de alta densidade e resistência, de Ø 1 1/2´ ou 2 1/2´</t>
  </si>
  <si>
    <t>O.16.000.064217</t>
  </si>
  <si>
    <t>Válvula de governo e alarme VGA, completa DN= 6´ - extremidade flangeada</t>
  </si>
  <si>
    <t>O.16.000.067001</t>
  </si>
  <si>
    <t>O.16.000.067009</t>
  </si>
  <si>
    <t>Adaptador de engate rápido em latão 2 1/2´ x 1 1/2´</t>
  </si>
  <si>
    <t>O.16.000.067010</t>
  </si>
  <si>
    <t>Extintor manual de pó químico seco BC, capacidade de 4 kg com carga</t>
  </si>
  <si>
    <t>O.16.000.067011</t>
  </si>
  <si>
    <t>Extintor manual de água pressurizada capacidade de 10 litros</t>
  </si>
  <si>
    <t>O.16.000.067013</t>
  </si>
  <si>
    <t>Extintor manual sobre rodas de gás carbônico, capacidade de 10 kg com carga</t>
  </si>
  <si>
    <t>O.16.000.067015</t>
  </si>
  <si>
    <t>Extintor manual de pó químico seco BC, capacidade de 8 kg com carga</t>
  </si>
  <si>
    <t>O.16.000.067017</t>
  </si>
  <si>
    <t>Extintor manual de pó químico seco 20 BC, capacidade de 12 kg com carga</t>
  </si>
  <si>
    <t>O.16.000.067018</t>
  </si>
  <si>
    <t>Extintor sobre rodas de pó químico seco 30/40BC - capacidade de 20 kg; ref. 417 da Zeus do Brasil, Firex, MP-20 da Bucka, Munhoz, KB-P20BCK95 da Kidde ou equivalente</t>
  </si>
  <si>
    <t>O.16.000.067022</t>
  </si>
  <si>
    <t>Mangueira com adaptador 1 1/2" x 15m, com reforço têxtil em fios sintéticos de alta tenacidade, conforme norma ABNT-NBR 11861</t>
  </si>
  <si>
    <t>O.16.000.067023</t>
  </si>
  <si>
    <t>Mangueira com união de engate rápido, diâmetro 1.1/2", com reforço têxtil em fios sintéticos de alta tenacidade, conforme norma ABNT-NBR 11861</t>
  </si>
  <si>
    <t>O.16.000.067024</t>
  </si>
  <si>
    <t>Mangueira com união de engate rápido, diâmetro 2.1/2", com reforço têxtil em fios sintéticos de alta tenacidade, conforme norma ABNT-NBR 11861</t>
  </si>
  <si>
    <t>O.16.000.067026</t>
  </si>
  <si>
    <t>Mangueira com adaptador 2 1/2" x 15m, com reforço têxtil em fios sintéticos de alta tenacidade, conforme norma ABNT-NBR 11861</t>
  </si>
  <si>
    <t>O.16.000.067027</t>
  </si>
  <si>
    <t>Adaptador de engate rápido em latão 2 1/2´ x 2 1/2´</t>
  </si>
  <si>
    <t>O.16.000.067031</t>
  </si>
  <si>
    <t>Esguicho em latão polido com engate rápido, jato regulável, DN= 1 1/2´ (38 mm), ref. Tata, Chama, Kasti, Aerotex extintores, Mecânica Reunida ou equivalente</t>
  </si>
  <si>
    <t>O.16.000.067042</t>
  </si>
  <si>
    <t>O.16.000.067043</t>
  </si>
  <si>
    <t>O.16.000.067044</t>
  </si>
  <si>
    <t>O.16.000.067047</t>
  </si>
  <si>
    <t>Teste hidrostático e pintura de extintor CO2/PQS/H2O, acima 12kg até 20kg</t>
  </si>
  <si>
    <t>O.16.000.067048</t>
  </si>
  <si>
    <t>Teste hidrostático e pintura de extintor CO2/PQS/H2O até 12kg</t>
  </si>
  <si>
    <t>O.16.000.067055</t>
  </si>
  <si>
    <t>Esguicho em latão polido com engate rápido, jato regulável de 2 1/2´</t>
  </si>
  <si>
    <t>O.16.000.067067</t>
  </si>
  <si>
    <t>Extintor sobre rodas de gás carbônico - capacidade de 25 kg com carga</t>
  </si>
  <si>
    <t>O.16.000.067071</t>
  </si>
  <si>
    <t>Extintor manual de pó químico classes ABC, capacidade de 4 kg, ref. 1-A NBR 9443 e 10-B NBR 9444 com carga</t>
  </si>
  <si>
    <t>O.16.000.067072</t>
  </si>
  <si>
    <t>Extintor manual de pó químico seco classes ABC, capacidade de 6 kg, ref. 2-A NBR 9443 e 20-B NBR 9444 com carga</t>
  </si>
  <si>
    <t>O.16.000.067078</t>
  </si>
  <si>
    <t>O.16.000.067079</t>
  </si>
  <si>
    <t>Extintor manual de gás carbônico de 06 kg, capacidade extintora 5BC</t>
  </si>
  <si>
    <t>O.16.000.067303</t>
  </si>
  <si>
    <t>Suporte de piso para extintor em fibra de vidro cor vermelha; referência comercial n° 13 da Gilfire, Comercial Fire, Evolumix, Metalcasty, Brinox, Protege ou equivalente</t>
  </si>
  <si>
    <t>O.16.000.067304</t>
  </si>
  <si>
    <t>Suporte de piso para extintor base redonda em aço inoxidável, ref. n° 10 da Gilfire, modelo Torre da Protexfire, Comercial Fire, Evolumix, Metalcasty, Brinox, Protege ou equivalente</t>
  </si>
  <si>
    <t>O.16.000.090629</t>
  </si>
  <si>
    <t>Acionador manual tipo quebra vidro em caixa plástica, ref. AC-01FCS da Maximus, ou  AM-1 / AM-2 ou AM-1/PT da Renglan ou equivalente</t>
  </si>
  <si>
    <t>O.16.000.091292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</si>
  <si>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</si>
  <si>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</si>
  <si>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O.17.000.042479</t>
  </si>
  <si>
    <t>Termômetro bimetálico mostrador tipo relógio circular, com diâmetro de 4´, escala de 0°C até 100°C; referência 11/700 Salvi, 100.394 Prostec, Woler ou equivalente</t>
  </si>
  <si>
    <t>O.17.000.047501</t>
  </si>
  <si>
    <t>Aquecedor a gás vertical/horizontal 300 l, revestimento interno em aço inoxidável AISI 304, isolamento em lã de vidro, ref. modelo GV 300 da Etna ou equivalente</t>
  </si>
  <si>
    <t>O.17.000.047524</t>
  </si>
  <si>
    <t>Aquecedor a gás vertical/horizontal 500 l, revestimento interno em aço inoxidável AISI 304, revestimento externo em aço carbono pintado, isolamento em lã de vidro; ref. modelo GL-500 da Etna ou equivalente</t>
  </si>
  <si>
    <t>O.17.000.047588</t>
  </si>
  <si>
    <t>O.17.000.047606</t>
  </si>
  <si>
    <t>Coletor solar de alumínio com área coletora de 1,60m²; ref. Soletrol Max 1,60m² ou equivalente</t>
  </si>
  <si>
    <t>O.17.000.047607</t>
  </si>
  <si>
    <t>Coletor solar de alumínio com área coletora de 2,00m²; ref. Soletrol Max 2,00m² ou equivalente</t>
  </si>
  <si>
    <t>O.17.000.047608</t>
  </si>
  <si>
    <t>Controlador diferencial de temperatura digital, para sistema de aquecimento solar, versão 4; ref. 115/230 da Anasol ou equivalente</t>
  </si>
  <si>
    <t>O.17.000.047609</t>
  </si>
  <si>
    <t>Bomba de circulação para aquecimento solar, ref. GP 100C da Inova ou equivalente</t>
  </si>
  <si>
    <t>O.17.000.047613</t>
  </si>
  <si>
    <t>Reservatório térmico horizontal em aço inoxidável AISI 304, capacidade de 500 litros, ref. Max Inox da Soletrol ou equivalente</t>
  </si>
  <si>
    <t>O.17.000.064177</t>
  </si>
  <si>
    <t>Pressostato diferencial ajustável, caixa à prova de água, unidade sensora em aço inoxidável 316, faixa de operação entre 1,4 a 14 bar, para fluídos corrosivos, conexão diâmetro 1/2´ NPT; ref. a unidade interruptora PA11B e unidade sensora RG10A44BX - TPL</t>
  </si>
  <si>
    <t>O.17.000.090732</t>
  </si>
  <si>
    <t>Aquecedor de passagem elétrico individual 4T, baixa pressão, 5000 W / 127 V ou 6400 W / 220 V; ref. AQ249-1 (124V) ou AQ249-2 (220V) da Cardal ou equivalente</t>
  </si>
  <si>
    <t>O.18.000.065001</t>
  </si>
  <si>
    <t>Reservatório em polietileno com tampa, capacidade de 1.000 litros; ref. Acqualimp, Fortlev, Tigre, Amanco ou equivalente</t>
  </si>
  <si>
    <t>O.18.000.065002</t>
  </si>
  <si>
    <t>Reservatório em polietileno, com tampa de rosca, capacidade de 500 litros; ref. Acqualimp, Fortlev, Tigre ou equivalente</t>
  </si>
  <si>
    <t>O.18.000.065003</t>
  </si>
  <si>
    <t>Reservatório em poliester reforçado de fibra vidro, capacidade de 15.000 litros</t>
  </si>
  <si>
    <t>O.18.000.065053</t>
  </si>
  <si>
    <t>Reservatório em polietileno com tampa de encaixar, capacidade de 2.000 litros, ref. comercial Fortlev, Tigre ou equivalente</t>
  </si>
  <si>
    <t>O.18.000.065054</t>
  </si>
  <si>
    <t>Reservatório em polietileno com tampa de encaixar, capacidade de 3.000 litros, ref. comercial Fortlev, Tigre ou equivalente</t>
  </si>
  <si>
    <t>O.18.000.065055</t>
  </si>
  <si>
    <t>Reservatório em polietileno com tampa de encaixar com sistema de travamento da tampa, capacidade de 5.000 litros, ref. comercial Fortlev, Tigre ou equivalente</t>
  </si>
  <si>
    <t>O.18.000.065056</t>
  </si>
  <si>
    <t>Reservatório em polietileno com tampa de encaixar, capacidade de 10.000 litros; ref. Fortlev, Acqualimp ou equivalente</t>
  </si>
  <si>
    <t>O.18.000.065086</t>
  </si>
  <si>
    <t>Reservatório em poliester reforçado de fibra vidro, capacidade de 20.000 litros; ref. Makrocaixa, Bakof Tec, Caixa Forte ou equivalente</t>
  </si>
  <si>
    <t>O.18.000.065110</t>
  </si>
  <si>
    <t>Tanque em poliéster reforçado de fibra vidro (PRFV) com quebra ondas, capacidade de 25.000 l e misturador interno vertical em aço inoxidável, trifásico, potência mínima de 2 cv</t>
  </si>
  <si>
    <t>O.18.000.065111</t>
  </si>
  <si>
    <t>Sistema de tratamento de efluente por reator anaeróbio (UASB) e Filtro aeróbio (FAS), para obras de segurança com vazão máxima horária 12 l/s</t>
  </si>
  <si>
    <t>O.18.000.092351</t>
  </si>
  <si>
    <t>Chapa em poliester reforçado com fibra de vidro PRFV (stop log) de 450x500mm, com espessura de 10mm; ref. Sigma, Inccer, Sanecomfibra ou equivalente</t>
  </si>
  <si>
    <t>O.25.000.000001</t>
  </si>
  <si>
    <t>Tubo de esgoto em polipropileno de alta resistência - PP, DN= 40mm, preto, com união deslizante, com guarnição elastomérica de duplo lábio, ref. Duratop da Tecnofluidos ou equivalente</t>
  </si>
  <si>
    <t>O.25.000.000002</t>
  </si>
  <si>
    <t>Tubo de esgoto em polipropileno de alta resistência - PP, DN= 50mm, preto, com união deslizante, com guarnição elastomérica de duplo lábio, ref. Duratop da Tecnofluidos ou equivalente</t>
  </si>
  <si>
    <t>O.25.000.000003</t>
  </si>
  <si>
    <t>Tubo de esgoto em polipropileno de alta resistência - PP, DN= 63mm, preto, com união deslizante, com guarnição elastomérica de duplo lábio, ref. Duratop da Tecnofluidos ou equivalente</t>
  </si>
  <si>
    <t>O.25.000.000004</t>
  </si>
  <si>
    <t>Tubo de esgoto em polipropileno de alta resistência - PP, DN= 110mm, preto, com união deslizante, com guarnição elastomérica de duplo lábio, ref. Duratop da Tecnofluidos ou equivalente</t>
  </si>
  <si>
    <t>O.25.000.000020</t>
  </si>
  <si>
    <t>Joelho 45° em polipropileno de alta resistência - PP, preto, tipo PB, DN= 40mm, ref. Duratop da Tecnofluidos ou equivalente</t>
  </si>
  <si>
    <t>O.25.000.000021</t>
  </si>
  <si>
    <t>Joelho 45° em polipropileno de alta resistência - PP, preto, tipo PB, DN= 50mm, ref. Duratop da Tecnofluidos ou equivalente</t>
  </si>
  <si>
    <t>O.25.000.000022</t>
  </si>
  <si>
    <t>Joelho 45° em polipropileno de alta resistência - PP, preto, tipo PB, DN= 63mm, ref. Duratop da Tecnofluidos ou equivalente</t>
  </si>
  <si>
    <t>O.25.000.000023</t>
  </si>
  <si>
    <t>Joelho 45° em polipropileno de alta resistência - PP, preto, tipo PB, DN= 110mm, ref. Duratop da Tecnofluidos ou equivalente</t>
  </si>
  <si>
    <t>O.25.000.000047</t>
  </si>
  <si>
    <t>Joelho 87°30' em polipropileno de alta resistência - PP, preto, tipo PB, DN= 40mm, ref. Duratop da Tecnofluidos ou equivalente</t>
  </si>
  <si>
    <t>O.25.000.000048</t>
  </si>
  <si>
    <t>Joelho 87°30' em polipropileno de alta resistência - PP, preto, tipo PB, DN= 50mm, ref. Duratop da Tecnofluidos ou equivalente</t>
  </si>
  <si>
    <t>O.25.000.000049</t>
  </si>
  <si>
    <t>Joelho 87°30' em polipropileno de alta resistência - PP, preto, tipo PB, DN= 63mm, ref. Duratop da Tecnofluidos ou equivalente</t>
  </si>
  <si>
    <t>O.25.000.000074</t>
  </si>
  <si>
    <t>Joelho 87°30' em polipropileno de alta resistência - PP, preto, tipo PB, DN= 110mm, com base de apoio, ref. Duratop da Tecnofluidos ou equivalente</t>
  </si>
  <si>
    <t>O.25.000.000102</t>
  </si>
  <si>
    <t>Luva Dupla em polipropileno de alta resistência - PP, preto, DN= 40mm, ref. Duratop da Tecnofluidos ou equivalente</t>
  </si>
  <si>
    <t>O.25.000.000103</t>
  </si>
  <si>
    <t>Luva Dupla em polipropileno de alta resistência - PP, preto, DN= 50mm, ref. Duratop da Tecnofluidos ou equivalente</t>
  </si>
  <si>
    <t>O.25.000.000104</t>
  </si>
  <si>
    <t>Luva Dupla em polipropileno de alta resistência - PP, preto, DN= 63mm, ref. Duratop da Tecnofluidos ou equivalente</t>
  </si>
  <si>
    <t>O.25.000.000105</t>
  </si>
  <si>
    <t>Luva Dupla em polipropileno de alta resistência - PP, preto, DN= 110mm, ref. Duratop da Tecnofluidos ou equivalente</t>
  </si>
  <si>
    <t>O.25.000.000116</t>
  </si>
  <si>
    <t>Luva de Redução em polipropileno de alta resistência - PP, preto, tipo PB, DN= 50x40mm, ref. Duratop da Tecnofluidos ou equivalente</t>
  </si>
  <si>
    <t>O.25.000.000117</t>
  </si>
  <si>
    <t>Luva de Redução em polipropileno de alta resistência - PP, preto, tipo PB, DN= 63x50mm, ref. Duratop da Tecnofluidos ou equivalente</t>
  </si>
  <si>
    <t>O.25.000.000118</t>
  </si>
  <si>
    <t>Luva de Redução em polipropileno de alta resistência - PP, preto, tipo PB, DN= 110x63mm, ref. Duratop da Tecnofluidos ou equivalente</t>
  </si>
  <si>
    <t>O.25.000.000130</t>
  </si>
  <si>
    <t>Tê 87°30' simples em polipropileno de alta resistência, preto, tipo PB, DN= 50x50mm</t>
  </si>
  <si>
    <t>O.25.000.000131</t>
  </si>
  <si>
    <t>Tê 87°30' simples em polipropileno de alta resistência, preto, tipo PB, DN= 63x63mm</t>
  </si>
  <si>
    <t>O.25.000.000132</t>
  </si>
  <si>
    <t>Tê 87°30' simples em polipropileno de alta resistência, preto, tipo PB, DN= 110x110mm</t>
  </si>
  <si>
    <t>O.25.000.000137</t>
  </si>
  <si>
    <t>Tê 87°30' simples em polipropileno de alta resistência, preto, de redução, tipo PB, DN= 110x63mm</t>
  </si>
  <si>
    <t>O.25.000.000149</t>
  </si>
  <si>
    <t>Junção 45° simples em polipropileno de alta resistência, preto, tipo PB, DN= 50x50mm</t>
  </si>
  <si>
    <t>O.25.000.000150</t>
  </si>
  <si>
    <t>Junção 45° simples em polipropileno de alta resistência, preto, tipo PB, DN= 63x63mm</t>
  </si>
  <si>
    <t>O.25.000.000151</t>
  </si>
  <si>
    <t>Junção 45° simples em polipropileno de alta resistência, preto, tipo PB, DN= 110x110mm</t>
  </si>
  <si>
    <t>O.25.000.000159</t>
  </si>
  <si>
    <t>Junção 45° simples de redução, em polipropileno de alta resistência, preto, tipo PB, DN= 63x50mm</t>
  </si>
  <si>
    <t>O.25.000.000160</t>
  </si>
  <si>
    <t>Junção 45° simples de redução, em polipropileno de alta resistência, preto, tipo PB, DN= 110x50mm</t>
  </si>
  <si>
    <t>O.25.000.000161</t>
  </si>
  <si>
    <t>Junção 45° simples de redução, em polipropileno de alta resistência, preto, tipo PB, DN= 110x63mm</t>
  </si>
  <si>
    <t>O.25.000.000168</t>
  </si>
  <si>
    <t>Porta marco para grelha de 12x12 cm, em prolipropileno de alta resistência, preto</t>
  </si>
  <si>
    <t>O.25.000.000170</t>
  </si>
  <si>
    <t>O.25.000.000186</t>
  </si>
  <si>
    <t>Caixa sifonada de piso, DN 125, 1 saída de 63mm, em polipropileno de alta resistência preto</t>
  </si>
  <si>
    <t>O.25.000.000189</t>
  </si>
  <si>
    <t>Curva 87°30' em propileno de alta resistência, preto, tipo PB, DN= 110mm</t>
  </si>
  <si>
    <t>O.25.000.000197</t>
  </si>
  <si>
    <t>Prolongamento para caixa sifonada em propileno de alta resistência, preto, DN= 125mm</t>
  </si>
  <si>
    <t>O.25.000.000201</t>
  </si>
  <si>
    <t>Tampa tê de inspeção oval, em polipropileno de alta resistência preto (PxB) - DN 110mm</t>
  </si>
  <si>
    <t>O.25.000.000206</t>
  </si>
  <si>
    <t>Tampão de esgoto em polipropileno de alta resistência, preto (PxB) - DN 63mm</t>
  </si>
  <si>
    <t>O.25.000.000207</t>
  </si>
  <si>
    <t>Tampão de esgoto em polipropileno de alta resistência, preto (PxB) - DN 110mm</t>
  </si>
  <si>
    <t>O.25.000.000213</t>
  </si>
  <si>
    <t>Tê de inspeção 87°30' em polipropileno de alta resistência preto (PxB) - DN 110mm</t>
  </si>
  <si>
    <t>P.01.000.030501</t>
  </si>
  <si>
    <t>Monitor LCD e/ou LED de 21,5", resolução máxima 1920x1080@60Hz, pixel pitch: 0,24795x0,24795mm, sinal vídeo analógico / digital; ref. AOC ou equivalente</t>
  </si>
  <si>
    <t>P.01.000.034016</t>
  </si>
  <si>
    <t>P.02.000.042501</t>
  </si>
  <si>
    <t>Eletroduto de PVC rígido roscável de 20mm (1/2´)</t>
  </si>
  <si>
    <t>P.02.000.042502</t>
  </si>
  <si>
    <t>Eletroduto de PVC rígido roscável de 25mm (3/4´)</t>
  </si>
  <si>
    <t>P.02.000.042503</t>
  </si>
  <si>
    <t>Eletroduto de PVC rígido roscável de 32mm (1´)</t>
  </si>
  <si>
    <t>P.02.000.042504</t>
  </si>
  <si>
    <t>Eletroduto de PVC rígido roscável de 38mm (1 1/4´)</t>
  </si>
  <si>
    <t>P.02.000.042505</t>
  </si>
  <si>
    <t>Eletroduto de PVC rígido roscável de 50mm (1 1/2´)</t>
  </si>
  <si>
    <t>P.02.000.042506</t>
  </si>
  <si>
    <t>Eletroduto de PVC rígido roscável de 60mm (2´)</t>
  </si>
  <si>
    <t>P.02.000.042507</t>
  </si>
  <si>
    <t>Eletroduto de PVC rígido roscável de 75mm (2 1/2´)</t>
  </si>
  <si>
    <t>P.02.000.042508</t>
  </si>
  <si>
    <t>Eletroduto de PVC rígido roscável de 85mm (3´)</t>
  </si>
  <si>
    <t>P.02.000.042509</t>
  </si>
  <si>
    <t>Eletroduto de PVC rígido roscável de 110mm (4´)</t>
  </si>
  <si>
    <t>P.02.000.042511</t>
  </si>
  <si>
    <t>Eletroduto de PVC corrugado flexível leve amarelo, DE= 20mm</t>
  </si>
  <si>
    <t>P.02.000.042512</t>
  </si>
  <si>
    <t>Eletroduto de PVC corrugado flexível leve amarelo, DE= 25mm</t>
  </si>
  <si>
    <t>P.02.000.042513</t>
  </si>
  <si>
    <t>Eletroduto de PVC corrugado flexível leve amarelo, DE= 32mm</t>
  </si>
  <si>
    <t>P.02.000.042515</t>
  </si>
  <si>
    <t>Eletroduto de PVC corrugado flexível reforçado cinza, DE= 25mm</t>
  </si>
  <si>
    <t>P.02.000.042516</t>
  </si>
  <si>
    <t>Eletroduto de PVC corrugado flexível reforçado cinza, DE= 32mm</t>
  </si>
  <si>
    <t>P.02.000.045668</t>
  </si>
  <si>
    <t>Base com tampa em PVC para canaleta aparente de 4 vias, auto extinguível, na cor branca, 85 x 35 mm; ref. 1122-05/06-BR da Parcus ou equivalente</t>
  </si>
  <si>
    <t>P.02.000.045669</t>
  </si>
  <si>
    <t>Base com duas tampas curvas em PVC para canaleta aparente de 4 vias, auto extinguível, na cor branca, 120 x 35 mm; ref. 1122-04/02-BR da Parcus ou equivalente</t>
  </si>
  <si>
    <t>P.02.000.045670</t>
  </si>
  <si>
    <t>Base com duas tampas curvas em PVC para canaleta aparente de 3 vias, auto extinguível, na cor branca, 120 x 60 mm; ref. 1122-20/24-BR da Parcus ou equivalente</t>
  </si>
  <si>
    <t>P.02.000.045671</t>
  </si>
  <si>
    <t>Suporte de tomada RJ em PVC 60x35x150mm, com 03 furos 14.7x19.3mm, para canaleta aparente; ref. 1126-12-BR da Parcus ou equivalente</t>
  </si>
  <si>
    <t>P.02.000.045672</t>
  </si>
  <si>
    <t>Suporte de tomada RJ em PVC 85x35x150mm, com 03 furos 14.7x19.3mm, para canaleta aparente; ref. 1126-33-BR da Parcus ou equivalente</t>
  </si>
  <si>
    <t>P.02.000.045673</t>
  </si>
  <si>
    <t>Suporte de tomada RJ em PVC 60x60x150mm, com 03 furos 14.7x19.3mm, para canaleta aparente; ref. 1126-88-BR da Parcus ou equivalente</t>
  </si>
  <si>
    <t>P.02.000.045678</t>
  </si>
  <si>
    <t>Tomada simples de  sobrepor modelo universal 2P+T 10A 250V</t>
  </si>
  <si>
    <t>P.02.000.090792</t>
  </si>
  <si>
    <t>P.03.000.042621</t>
  </si>
  <si>
    <t>Duto corrugado tipo Kanalex-KL, DN= 30mm</t>
  </si>
  <si>
    <t>P.03.000.042622</t>
  </si>
  <si>
    <t>Duto corrugado tipo Kanalex-KL, DN= 50mm</t>
  </si>
  <si>
    <t>P.03.000.042623</t>
  </si>
  <si>
    <t>Duto corrugado tipo Kanalex-KL, DN= 75mm</t>
  </si>
  <si>
    <t>P.03.000.042624</t>
  </si>
  <si>
    <t>Duto corrugado tipo Kanalex-KL, DN= 100mm</t>
  </si>
  <si>
    <t>P.03.000.042625</t>
  </si>
  <si>
    <t>Duto corrugado tipo Kanalex-KL, DN= 125mm</t>
  </si>
  <si>
    <t>P.03.000.042626</t>
  </si>
  <si>
    <t>Duto corrugado tipo Kanalex-KL, DN= 150mm</t>
  </si>
  <si>
    <t>P.03.000.042627</t>
  </si>
  <si>
    <t>Duto corrugado tipo Kanalex-KL, DN= 40mm</t>
  </si>
  <si>
    <t>P.04.000.040119</t>
  </si>
  <si>
    <t>Poste telecônico reto em aço galvanizado a fogo, altura de 4 m, com base, chumbadores, porcas e arruelas</t>
  </si>
  <si>
    <t>P.04.000.040123</t>
  </si>
  <si>
    <t>Poste telecônico em aço SAE 1010/1020 galvanizado a fogo, com espera para uma luminária, altura de 3 m</t>
  </si>
  <si>
    <t>P.04.000.040128</t>
  </si>
  <si>
    <t>Poste telecônico curvo em aço SAE 1010/1020 galvanizado a fogo, altura de 8 m</t>
  </si>
  <si>
    <t>P.04.000.041334</t>
  </si>
  <si>
    <t>P.04.000.042081</t>
  </si>
  <si>
    <t>Tirante/vergalhão aço rosca total de 5/16´</t>
  </si>
  <si>
    <t>P.04.000.042082</t>
  </si>
  <si>
    <t>Vergalhão liso de aço galvanizado a fogo RE-BAR 3/8´; ref. TEL 760 da Termotécnica, PRT-680 da Paratec, PK-1251 da Paraklin ou equivalente</t>
  </si>
  <si>
    <t>P.04.000.042105</t>
  </si>
  <si>
    <t>Eletroduto com costura galvanizado eletroliticamente, DN = 1 1/2´ - NBR13057</t>
  </si>
  <si>
    <t>P.04.000.042107</t>
  </si>
  <si>
    <t>Eletroduto com costura galvanizado eletroliticamente, DN = 2 1/2´ - NBR13057</t>
  </si>
  <si>
    <t>P.04.000.042114</t>
  </si>
  <si>
    <t>Eletroduto com costura galvanizado por imersão a quente, DN = 3/4´- NBR6323</t>
  </si>
  <si>
    <t>P.04.000.042115</t>
  </si>
  <si>
    <t>Eletroduto com costura galvanizado por imersão a quente, DN = 1´ - NBR6323</t>
  </si>
  <si>
    <t>P.04.000.042116</t>
  </si>
  <si>
    <t>Eletroduto com costura galvanizado por imersão a quente, DN = 1 1/4´ - NBR6323</t>
  </si>
  <si>
    <t>P.04.000.042117</t>
  </si>
  <si>
    <t>Eletroduto com costura galvanizado por imersão a quente, DN = 1 1/2´ - NBR6323</t>
  </si>
  <si>
    <t>P.04.000.042118</t>
  </si>
  <si>
    <t>Eletroduto com costura galvanizado por imersão a quente, DN = 2´ - NBR6323</t>
  </si>
  <si>
    <t>P.04.000.042119</t>
  </si>
  <si>
    <t>Eletroduto com costura galvanizado por imersão a quente, DN = 2 1/2´ - NBR6323</t>
  </si>
  <si>
    <t>P.04.000.042120</t>
  </si>
  <si>
    <t>Eletroduto com costura galvanizado por imersão a quente, DN = 3´ - NBR6323</t>
  </si>
  <si>
    <t>P.04.000.042121</t>
  </si>
  <si>
    <t>Eletroduto com costura galvanizado por imersão a quente, DN = 4´ - NBR6323</t>
  </si>
  <si>
    <t>P.04.000.042122</t>
  </si>
  <si>
    <t>Eletroduto galvanizado por imersão a quente, DN = 1/2´ - NBR5598</t>
  </si>
  <si>
    <t>P.04.000.042123</t>
  </si>
  <si>
    <t>Eletroduto galvanizado por imersão a quente, DN = 3/4´ - NBR5598</t>
  </si>
  <si>
    <t>P.04.000.042124</t>
  </si>
  <si>
    <t>Eletroduto galvanizado por imersão a quente, DN = 1´ - NBR5598</t>
  </si>
  <si>
    <t>P.04.000.042125</t>
  </si>
  <si>
    <t>Eletroduto galvanizado por imersão a quente, DN = 1 1/4´ - NBR5598</t>
  </si>
  <si>
    <t>P.04.000.042126</t>
  </si>
  <si>
    <t>Eletroduto galvanizado por imersão a quente, DN = 1 1/2´ - NBR5598</t>
  </si>
  <si>
    <t>P.04.000.042127</t>
  </si>
  <si>
    <t>Eletroduto galvanizado por imersão a quente, DN = 2´ - NBR5598</t>
  </si>
  <si>
    <t>P.04.000.042128</t>
  </si>
  <si>
    <t>Eletroduto galvanizado por imersão a quente, DN = 2 1/2´ - NBR5598</t>
  </si>
  <si>
    <t>P.04.000.042129</t>
  </si>
  <si>
    <t>Eletroduto galvanizado por imersão a quente, DN = 3´ - NBR5598</t>
  </si>
  <si>
    <t>P.04.000.042130</t>
  </si>
  <si>
    <t>Eletroduto galvanizado por imersão a quente, DN = 4´ - NBR5598</t>
  </si>
  <si>
    <t>P.04.000.042171</t>
  </si>
  <si>
    <t>Eletroduto com costura galvanizado eletroliticamente, DN = 3/4´ - NBR13057</t>
  </si>
  <si>
    <t>P.04.000.042172</t>
  </si>
  <si>
    <t>Eletroduto com costura galvanizado eletroliticamente, DN = 1´ - NBR13057</t>
  </si>
  <si>
    <t>P.04.000.042173</t>
  </si>
  <si>
    <t>Eletroduto com costura galvanizado eletroliticamente, DN = 1 1/4´ - NBR13057</t>
  </si>
  <si>
    <t>P.04.000.042174</t>
  </si>
  <si>
    <t>Eletroduto com costura galvanizado eletroliticamente, DN = 4´ - NBR13057</t>
  </si>
  <si>
    <t>P.04.000.042175</t>
  </si>
  <si>
    <t>Eletroduto com costura galvanizado eletroliticamente, DN = 2´ - NBR13057</t>
  </si>
  <si>
    <t>P.04.000.042177</t>
  </si>
  <si>
    <t>Eletroduto com costura galvanizado eletroliticamente, DN = 3´ - NBR13057</t>
  </si>
  <si>
    <t>P.04.000.042221</t>
  </si>
  <si>
    <t>Luva de redução galvanizado de 2´ x 3/4´ - para-raio tipo Franklin</t>
  </si>
  <si>
    <t>P.04.000.042222</t>
  </si>
  <si>
    <t>P.04.000.042289</t>
  </si>
  <si>
    <t>Sapata externa com 4 furos em aço zincado, de 38x38mm; ref. Atilux, Perfil Lider ou equivalente</t>
  </si>
  <si>
    <t>P.04.000.042290</t>
  </si>
  <si>
    <t>Perfilado perfurado 38 x 38 mm em chapa 14 pré-zincada</t>
  </si>
  <si>
    <t>P.04.000.042291</t>
  </si>
  <si>
    <t>Saída final de 3/4´ para perfilado</t>
  </si>
  <si>
    <t>P.04.000.042293</t>
  </si>
  <si>
    <t>Saída superior de 3/4´ para perfilado</t>
  </si>
  <si>
    <t>P.04.000.042301</t>
  </si>
  <si>
    <t>Tirante/vergalhão aço rosca total de 3/8´</t>
  </si>
  <si>
    <t>P.04.000.045015</t>
  </si>
  <si>
    <t>Suporte de tomada em chapa pré-zincada a fogo, para fixação de caixa com 2, 3 ou 4 vias</t>
  </si>
  <si>
    <t>P.04.000.045069</t>
  </si>
  <si>
    <t>Curva horizontal dupla 90°, interna ou externa, tampa pintura eletrostática, 2x30x40 / 2x40x40 / 2x30x60mm, ref. 3143/3140PT Real Perfil ou equivalente</t>
  </si>
  <si>
    <t>P.04.000.045072</t>
  </si>
  <si>
    <t>Curva vertical tripla de 90°, interna/externa, e tampa pintura eletrostática, 3x30x40 / 3x40x40 3x30x60mm, ref. 3126/3129PT Real Perfil ou equivalente</t>
  </si>
  <si>
    <t>P.04.000.045571</t>
  </si>
  <si>
    <t>Terminal de fechamento ou mata junta com pintura eletrostática para rodapé triplo, 3x30x40 / 3x40x40 / 3x30x60mm, referência 3138PT Real Perfil ou equivalente</t>
  </si>
  <si>
    <t>P.04.000.046029</t>
  </si>
  <si>
    <t>Cruzeta reforçada em ferro galvanizado para fixação de 4 projetores, externa; ref. YT-10/4 da Yluminart, SBC-704/S-R 4 da Shomei ou equivalente</t>
  </si>
  <si>
    <t>P.04.000.046055</t>
  </si>
  <si>
    <t>Cruzeta reforçada em ferro galvanizado para fixação de 2 projetores, externa</t>
  </si>
  <si>
    <t>P.04.000.048553</t>
  </si>
  <si>
    <t>Braçadeiras aço galvanizado para tubo de 1´ a 4´</t>
  </si>
  <si>
    <t>P.04.000.049470</t>
  </si>
  <si>
    <t>Perfilado perfurado 38 x 76 mm em chapa 14 pré-zincada</t>
  </si>
  <si>
    <t>P.04.000.049471</t>
  </si>
  <si>
    <t>Perfilado liso 38 x 38 mm em chapa pré-zincada</t>
  </si>
  <si>
    <t>P.04.000.049472</t>
  </si>
  <si>
    <t>Tampa pressão para perfilado perfurado de 38 x 38 mm em chapa pré-zincada</t>
  </si>
  <si>
    <t>P.04.000.049511</t>
  </si>
  <si>
    <t>Mão francesa plana de 32x5x619mm</t>
  </si>
  <si>
    <t>P.04.000.049512</t>
  </si>
  <si>
    <t>Mão francesa de 1/4´ x 32 x 700 mm</t>
  </si>
  <si>
    <t>P.04.000.049513</t>
  </si>
  <si>
    <t>Mão francesa perfilada de 5x38x38x993mm</t>
  </si>
  <si>
    <t>P.04.000.049671</t>
  </si>
  <si>
    <t>Niple cônico galvanizado a fogo de 2 1/2´</t>
  </si>
  <si>
    <t>P.04.000.062038</t>
  </si>
  <si>
    <t>Eletrocalha lisa galvanizada a fogo, 50x50mm</t>
  </si>
  <si>
    <t>P.04.000.062039</t>
  </si>
  <si>
    <t>Eletrocalha lisa galvanizada a fogo, 100x50mm</t>
  </si>
  <si>
    <t>P.04.000.062040</t>
  </si>
  <si>
    <t>Eletrocalha lisa galvanizada a fogo, 150x50mm</t>
  </si>
  <si>
    <t>P.04.000.062041</t>
  </si>
  <si>
    <t>Eletrocalha lisa galvanizada a fogo, 200x50mm</t>
  </si>
  <si>
    <t>P.04.000.062042</t>
  </si>
  <si>
    <t>Eletrocalha lisa galvanizada a fogo, 250x50mm</t>
  </si>
  <si>
    <t>P.04.000.062055</t>
  </si>
  <si>
    <t>Eletrocalha lisa galvanizada a fogo, 100x100mm</t>
  </si>
  <si>
    <t>P.04.000.062056</t>
  </si>
  <si>
    <t>Eletrocalha lisa galvanizada a fogo, 150x100mm</t>
  </si>
  <si>
    <t>P.04.000.062057</t>
  </si>
  <si>
    <t>Eletrocalha lisa galvanizada a fogo, 200x100mm</t>
  </si>
  <si>
    <t>P.04.000.062058</t>
  </si>
  <si>
    <t>Eletrocalha lisa galvanizada a fogo, 250x100mm</t>
  </si>
  <si>
    <t>P.04.000.062059</t>
  </si>
  <si>
    <t>Eletrocalha lisa galvanizada a fogo, 300x100mm</t>
  </si>
  <si>
    <t>P.04.000.062060</t>
  </si>
  <si>
    <t>Eletrocalha lisa galvanizada a fogo, 400x100mm</t>
  </si>
  <si>
    <t>P.04.000.062115</t>
  </si>
  <si>
    <t>Eletrocalha perfurada galvanizada a fogo, 100x50mm</t>
  </si>
  <si>
    <t>P.04.000.062116</t>
  </si>
  <si>
    <t>Eletrocalha perfurada galvanizada a fogo, 150x50mm</t>
  </si>
  <si>
    <t>P.04.000.062117</t>
  </si>
  <si>
    <t>Eletrocalha perfurada galvanizada a fogo, 200x50mm</t>
  </si>
  <si>
    <t>P.04.000.062118</t>
  </si>
  <si>
    <t>Eletrocalha perfurada galvanizada a fogo, 250x50mm</t>
  </si>
  <si>
    <t>P.04.000.062132</t>
  </si>
  <si>
    <t>Eletrocalha perfurada galvanizada a fogo, 150x100mm</t>
  </si>
  <si>
    <t>P.04.000.062133</t>
  </si>
  <si>
    <t>Eletrocalha perfurada galvanizada a fogo, 200x100mm</t>
  </si>
  <si>
    <t>P.04.000.062134</t>
  </si>
  <si>
    <t>Eletrocalha perfurada galvanizada a fogo, 250x100mm</t>
  </si>
  <si>
    <t>P.04.000.062135</t>
  </si>
  <si>
    <t>Eletrocalha perfurada galvanizada a fogo, 300x100mm</t>
  </si>
  <si>
    <t>P.04.000.062136</t>
  </si>
  <si>
    <t>Eletrocalha perfurada galvanizada a fogo, 400x100mm</t>
  </si>
  <si>
    <t>P.04.000.062170</t>
  </si>
  <si>
    <t>Tampa encaixe para eletrocalha galvanizada a fogo, L= 50mm</t>
  </si>
  <si>
    <t>P.04.000.062171</t>
  </si>
  <si>
    <t>Tampa encaixe para eletrocalha galvanizada a fogo, L= 100mm</t>
  </si>
  <si>
    <t>P.04.000.062172</t>
  </si>
  <si>
    <t>Tampa encaixe para eletrocalha galvanizada a fogo, L= 150mm</t>
  </si>
  <si>
    <t>P.04.000.062173</t>
  </si>
  <si>
    <t>Tampa encaixe para eletrocalha galvanizada a fogo, L= 200mm</t>
  </si>
  <si>
    <t>P.04.000.062174</t>
  </si>
  <si>
    <t>Tampa encaixe para eletrocalha galvanizada a fogo, L= 250mm</t>
  </si>
  <si>
    <t>P.04.000.062175</t>
  </si>
  <si>
    <t>Tampa encaixe para eletrocalha galvanizada a fogo, L= 300mm</t>
  </si>
  <si>
    <t>P.04.000.062176</t>
  </si>
  <si>
    <t>Tampa encaixe para eletrocalha galvanizada a fogo, L= 400mm</t>
  </si>
  <si>
    <t>P.04.000.062187</t>
  </si>
  <si>
    <t>Suporte para eletrocalha galvanizado a fogo, 50x50mm</t>
  </si>
  <si>
    <t>P.04.000.062188</t>
  </si>
  <si>
    <t>Suporte para eletrocalha galvanizado a fogo, 100x50mm</t>
  </si>
  <si>
    <t>P.04.000.062189</t>
  </si>
  <si>
    <t>Suporte para eletrocalha galvanizado a fogo, 150x50mm</t>
  </si>
  <si>
    <t>P.04.000.062190</t>
  </si>
  <si>
    <t>Suporte para eletrocalha galvanizado a fogo, 200x50mm</t>
  </si>
  <si>
    <t>P.04.000.062191</t>
  </si>
  <si>
    <t>Suporte para eletrocalha galvanizado a fogo, 250x50mm</t>
  </si>
  <si>
    <t>P.04.000.062192</t>
  </si>
  <si>
    <t>Suporte para eletrocalha galvanizado a fogo, 300x50mm</t>
  </si>
  <si>
    <t>P.04.000.062196</t>
  </si>
  <si>
    <t>Suporte para eletrocalha galvanizada a fogo, 100x100mm</t>
  </si>
  <si>
    <t>P.04.000.062197</t>
  </si>
  <si>
    <t>Suporte para eletrocalha galvanizada a fogo, 150x100mm</t>
  </si>
  <si>
    <t>P.04.000.062198</t>
  </si>
  <si>
    <t>Suporte para eletrocalha galvanizada a fogo, 200x100mm</t>
  </si>
  <si>
    <t>P.04.000.062199</t>
  </si>
  <si>
    <t>Suporte para eletrocalha galvanizada a fogo, 250x100mm</t>
  </si>
  <si>
    <t>P.04.000.062201</t>
  </si>
  <si>
    <t>Suporte para eletrocalha galvanizada a fogo, 300x100mm</t>
  </si>
  <si>
    <t>P.04.000.062202</t>
  </si>
  <si>
    <t>Suporte para eletrocalha galvanizada a fogo, 400x100mm</t>
  </si>
  <si>
    <t>P.04.000.062205</t>
  </si>
  <si>
    <t>Mão francesa simples, galvanizada a fogo, L= 200mm</t>
  </si>
  <si>
    <t>P.04.000.062206</t>
  </si>
  <si>
    <t>Mão francesa simples, galvanizada a fogo, L= 300mm</t>
  </si>
  <si>
    <t>P.04.000.062207</t>
  </si>
  <si>
    <t>Mão francesa simples, galvanizada a fogo, L= 400mm</t>
  </si>
  <si>
    <t>P.04.000.062208</t>
  </si>
  <si>
    <t>Mão francesa simples, galvanizada a fogo, L= 500mm</t>
  </si>
  <si>
    <t>P.04.000.062210</t>
  </si>
  <si>
    <t>Mão francesa dupla, galvanizada a fogo, L= 300mm</t>
  </si>
  <si>
    <t>P.04.000.062211</t>
  </si>
  <si>
    <t>Mão francesa dupla, galvanizada a fogo, L= 400mm</t>
  </si>
  <si>
    <t>P.04.000.062212</t>
  </si>
  <si>
    <t>Mão francesa dupla, galvanizada a fogo, L= 500mm</t>
  </si>
  <si>
    <t>P.04.000.062229</t>
  </si>
  <si>
    <t>Rodapé técnico duplo com tampa pintura eletrostática, 2x30x40 / 2x40x40 / 2x30x60mm</t>
  </si>
  <si>
    <t>P.04.000.062230</t>
  </si>
  <si>
    <t>Curva vertical dupla de 90°, interna ou externa, e tampa pintura eletrostática, 2x30x40 / 2x40x40 / 2x30x60mm, ref. 3128PT Real Perfil ou equivalente</t>
  </si>
  <si>
    <t>P.04.000.062231</t>
  </si>
  <si>
    <t>Terminal de fechamento ou mata junta com pintura eletrostática, para rodapé duplo, 2x30x40 / 2x40x40 / 2x30x60mm, ref. 3137PT Real Perfil ou equivalente</t>
  </si>
  <si>
    <t>P.04.000.062251</t>
  </si>
  <si>
    <t>Saída lateral de eletrocalha para eletroduto de 1´</t>
  </si>
  <si>
    <t>P.04.000.062801</t>
  </si>
  <si>
    <t>Rodapé técnico triplo com tampa e pintura eletrostática de 3x30x40 / 3x40x40 / 3x30x60mm, ref. 3109PT Real Perfil ou equivalente</t>
  </si>
  <si>
    <t>P.04.000.062803</t>
  </si>
  <si>
    <t>Curva horizontal tripla 90°, interna/externa, tampa e pintura eletrostática de 3x30x40 / 3x40x40 / 3x30x60mm, ref. 3144/3141PT Real Perfil ou equivalente</t>
  </si>
  <si>
    <t>P.04.000.062805</t>
  </si>
  <si>
    <t>Tê triplo de 90° horizontal ou vertical, tampa com pintura eletrostática de 3x30x40 / 3x40x40 / 3x30x60mm, ref. 3135/3132PT Real Perfil ou equivalente</t>
  </si>
  <si>
    <t>P.04.000.062806</t>
  </si>
  <si>
    <t>Caixa para tomada de energia, RJ, sobressalente, interruptor ou espelho de 3x30x40 / 3x40x40 / 3x30x60mm, ref. 3114PT Real Perfil ou equivalente</t>
  </si>
  <si>
    <t>P.04.000.065641</t>
  </si>
  <si>
    <t>Leito para cabos, tipo pesado, em aço galvanizado a fogo, de 300 x 100 mm, ref. Mopa ou equivalente</t>
  </si>
  <si>
    <t>P.04.000.065643</t>
  </si>
  <si>
    <t>Leito para cabos, tipo pesado, em aço galvanizado a fogo, de 800 x 100 mm, ref. 156-0800 Mopa ou equivalente</t>
  </si>
  <si>
    <t>P.04.000.065644</t>
  </si>
  <si>
    <t>Leito para cabos, tipo pesado, em aço galvanizado a fogo, de 500 x 100 mm, ref. 156-0500-Z Mopa ou equivalente</t>
  </si>
  <si>
    <t>P.04.000.065649</t>
  </si>
  <si>
    <t>Leito para cabos, tipo pesado, em aço galvanizado a fogo, de 400 x 100 mm, ref. 156-0400-F da Mopa ou equivalente</t>
  </si>
  <si>
    <t>P.04.000.065650</t>
  </si>
  <si>
    <t>Leito para cabos, tipo pesado, em aço galvanizado a fogo, de 600 x 100 mm, ref. 156-0600-F da Mopa ou equivalente</t>
  </si>
  <si>
    <t>P.04.000.090407</t>
  </si>
  <si>
    <t>Terminal para vergalhão diâmetro 3/8´</t>
  </si>
  <si>
    <t>P.04.000.090614</t>
  </si>
  <si>
    <t>Caixa de passagem pré-zincado a frio, com tampa quadrada 4 x 25 x 70 mm, para duto de piso</t>
  </si>
  <si>
    <t>P.04.000.090728</t>
  </si>
  <si>
    <t>Poste telecônico em aço SAE 1010/1020 galvanizado a fogo, com espera para duas luminárias, altura de 3 m</t>
  </si>
  <si>
    <t>P.04.000.091215</t>
  </si>
  <si>
    <t>Duto modulado, pré-zincado, com luvas deslocadas 3 x 25 x 70 mm</t>
  </si>
  <si>
    <t>P.04.000.091216</t>
  </si>
  <si>
    <t>Duto liso pré-zincado a fogo/galvanizado de 2 x 25 x 70 mm, ref. Mopa ou equivalente</t>
  </si>
  <si>
    <t>P.04.000.091217</t>
  </si>
  <si>
    <t>Tirante/vergalhão aço rosca total de 1/4´</t>
  </si>
  <si>
    <t>P.04.000.091220</t>
  </si>
  <si>
    <t>Saída lateral simples de 3/4" para perfilado, referência VL 2/3.00.00.33PZ da Valeman, Real Perfil ou equivalente</t>
  </si>
  <si>
    <t>P.04.000.091361</t>
  </si>
  <si>
    <t>Poste telecônico reto em aço SAE 1010/1020 galvanizado a fogo, altura de 10 m</t>
  </si>
  <si>
    <t>P.04.000.091362</t>
  </si>
  <si>
    <t>Poste telecônico reto em aço SAE 1010/1020 galvanizado a fogo, altura de 8 m</t>
  </si>
  <si>
    <t>P.04.000.092151</t>
  </si>
  <si>
    <t>Cruzeta em aço carbono galvanizado, perfil ´L´, dimensões 8 x 75 x 2500 mm, ref. 400238 Romagnole ou equivalente</t>
  </si>
  <si>
    <t>P.04.000.092157</t>
  </si>
  <si>
    <t>Eletroduto metálico flexível de 3/4´; ref. Sealtubo da SPTF ou equivalente</t>
  </si>
  <si>
    <t>P.04.000.092158</t>
  </si>
  <si>
    <t>Eletroduto metálico flexível de 1´; ref. Sealtubo da SPTF ou equivalente</t>
  </si>
  <si>
    <t>P.04.000.092160</t>
  </si>
  <si>
    <t>Eletroduto metálico flexível de 2´; ref. Sealtubo da SPTF ou equivalente</t>
  </si>
  <si>
    <t>P.04.000.092172</t>
  </si>
  <si>
    <t>Poste telecônico reto em aço SAE 1010/1020 galvanizado a fogo, altura de 6 m</t>
  </si>
  <si>
    <t>P.04.000.092173</t>
  </si>
  <si>
    <t>Coluna (P-57) para fixação de placa de orientação, com braço projetado de 3" x 3,15 m e coluna de 4" x 5,25 m x 3,75 mm, para placas com área até 2 m²</t>
  </si>
  <si>
    <t>P.04.000.092174</t>
  </si>
  <si>
    <t>Coluna simples (P-51) para fixação de placa de orientação, de 4" x 5 m x 3,75 mm</t>
  </si>
  <si>
    <t>P.04.000.092175</t>
  </si>
  <si>
    <t>Coluna dupla (P-53) para fixação de placa de orientação, de 4" x 5 m x 3,75 mm</t>
  </si>
  <si>
    <t>P.04.000.092176</t>
  </si>
  <si>
    <t>Coluna simples (PP), de 2 1/2" x 3,6 m</t>
  </si>
  <si>
    <t>P.04.000.092177</t>
  </si>
  <si>
    <t>Braço (P-55) para fixação em poste de concreto, de 3" x 2,7 m x 3,75 mm</t>
  </si>
  <si>
    <t>P.04.000.092178</t>
  </si>
  <si>
    <t>Grupo focal para pedestre com lâmpada LED, em policarbonato, com suportes de fixação e contador regressivo no verde, completo</t>
  </si>
  <si>
    <t>P.04.000.092179</t>
  </si>
  <si>
    <t>Grupo focal veicular com lâmpada LED, em policarbonato, com anteparo e suportes de fixação, completo</t>
  </si>
  <si>
    <t>P.05.000.092162</t>
  </si>
  <si>
    <t>Terminal em latão zincado macho fixo, 3/4´ ref. CMZL da SPTF ou equivalente</t>
  </si>
  <si>
    <t>P.05.000.092163</t>
  </si>
  <si>
    <t>Terminal em latão zincado macho fixo, 1´ ref. CMZL da SPTF ou equivalente</t>
  </si>
  <si>
    <t>P.05.000.092165</t>
  </si>
  <si>
    <t>Terminal em latão zincado macho fixo, 2´ ref. CMZL da SPTF ou equivalente</t>
  </si>
  <si>
    <t>P.05.000.092167</t>
  </si>
  <si>
    <t>Terminal em latão zincado macho giratório 3/4´ ref. CMZGL da SPTF ou equivalente</t>
  </si>
  <si>
    <t>P.05.000.092168</t>
  </si>
  <si>
    <t>Terminal em latão zincado macho giratório 1´ ref. CMZGL da SPTF ou equivalente</t>
  </si>
  <si>
    <t>P.05.000.092170</t>
  </si>
  <si>
    <t>Terminal em latão zincado macho giratório 2´ ref. CMZGL da SPTF ou equivalente</t>
  </si>
  <si>
    <t>P.07.000.042247</t>
  </si>
  <si>
    <t>P.07.000.043252</t>
  </si>
  <si>
    <t>Sistema de barramento blindado de 100 a 2000 A, trifásico, barra de aluminio, composto por: calha condutora trifásica com neutro 100%, igual ou superior a 630 V (Ui), para uso interno; ref. Megabarre, Beghin, Helzin ou equivalente</t>
  </si>
  <si>
    <t>P.07.000.045033</t>
  </si>
  <si>
    <t>Caixa tomada em poliamida para piso elevado com 4 alojamentos elétricos, até 8 alojamentos para telefonia e dados; ref. SPE-2702R/SPE-2702Q da Sperone ou equivalente</t>
  </si>
  <si>
    <t>P.07.000.045056</t>
  </si>
  <si>
    <t>Condulete de 4´, corpo e tampa em alumínio injetado ou fundido, com saídas laterais em vários modelos, com ou sem rosca; ref. Daisa, Conduletzel da Wetzel ou equivalente</t>
  </si>
  <si>
    <t>P.07.000.045057</t>
  </si>
  <si>
    <t>Condulete de 1´, corpo e tampa em alumínio injetado ou fundido, com saídas laterais em vários modelos, com ou sem rosca; ref. Daisa, Conduletzel da Wetzel ou equivalente</t>
  </si>
  <si>
    <t>P.07.000.045059</t>
  </si>
  <si>
    <t>Condulete de 1 1/2´, corpo e tampa em alumínio injetado ou fundido, com saídas laterais em vários modelos, com ou sem rosca; ref. Daisa, Conduletzel da Wetzel ou equivalente</t>
  </si>
  <si>
    <t>P.07.000.045060</t>
  </si>
  <si>
    <t>Condulete de 2´, corpo e tampa em alumínio injetado ou fundido, com saídas laterais em vários modelos, com ou sem rosca; ref. Daisa, Conduletzel da Wetzel ou equivalente</t>
  </si>
  <si>
    <t>P.07.000.045061</t>
  </si>
  <si>
    <t>Condulete de 2 1/2´, corpo e tampa em alumínio injetado ou fundido, com saídas laterais em vários modelos, com ou sem rosca; ref. Daisa, Conduletzel da Wetzel ou equivalente</t>
  </si>
  <si>
    <t>P.07.000.045062</t>
  </si>
  <si>
    <t>Condulete de 3´, corpo e tampa em alumínio injetado ou fundido, com saídas laterais em vários modelos, com ou sem rosca; ref. Conduletzel da Wetzel ou equivalente</t>
  </si>
  <si>
    <t>P.07.000.045074</t>
  </si>
  <si>
    <t>Caixa de passagem em alumínio fundido, à prova de tempo e tampa, de 100x100mm, profundidade mínima 60mm, ref. CDT10 da Daisa, Cemar ou equivalente</t>
  </si>
  <si>
    <t>P.07.000.045075</t>
  </si>
  <si>
    <t>Caixa de passagem em alumínio fundido, à prova de tempo e tampa, de 200x200mm, profundidade mínima 100mm, ref. CDT20 da Daisa, Cemar ou equivalente</t>
  </si>
  <si>
    <t>P.07.000.045076</t>
  </si>
  <si>
    <t>Caixa de passagem em alumínio fundido, à prova de tempo e tampa, de 300x300mm, profundidade mínima 120mm, ref. CDT30 da Daisa, Cemar ou equivalente</t>
  </si>
  <si>
    <t>P.07.000.045105</t>
  </si>
  <si>
    <t>Caixa em alumínio fundido a prova de tempo, umidade, gases, vapores e pó, tampa plana, de 200x200x200mm; ref. TCXPTP/6 Telbra, ER12 P/15 Naville, LR12P15 Lumel ou equivalente</t>
  </si>
  <si>
    <t>P.07.000.045151</t>
  </si>
  <si>
    <t>Condulete de 3/4", corpo e tampa em alumínio injetado ou fundido, vários modelos; ref. 56200/082 / 56104/042 / 56114/006 Tramontina, LR / LB 3/4" / LLSR-15 Wetzel ou equivalente</t>
  </si>
  <si>
    <t>P.07.000.045154</t>
  </si>
  <si>
    <t>Condulete de 1 1/4´, corpo e tampa em alumínio injetado ou fundido, com saídas laterais em vários modelos, com ou sem rosca; ref. Daisa, Conduletzel da Wetzel ou equivalente</t>
  </si>
  <si>
    <t>P.07.000.049585</t>
  </si>
  <si>
    <t>P.07.000.049586</t>
  </si>
  <si>
    <t>Pino para isolador rígido</t>
  </si>
  <si>
    <t>P.07.000.049662</t>
  </si>
  <si>
    <t>P.07.000.049663</t>
  </si>
  <si>
    <t>P.07.000.049664</t>
  </si>
  <si>
    <t>P.07.000.049667</t>
  </si>
  <si>
    <t>P.07.000.090724</t>
  </si>
  <si>
    <t>Caixa em alumínio fundido à prova de tempo, umidade, gases, vapores e pó, tampa plana, de 150x150x150mm, ref. ER12P/8 Telbra, CX/R12 P-8 Conex, ou equivalente</t>
  </si>
  <si>
    <t>P.07.000.090860</t>
  </si>
  <si>
    <t>Caixa em alumínio fundido à prova de tempo, umidade, gases, vapores e pó, tampa plana, de 445 x 350 x 220 mm, ref. TMR/45GR da Telbra ou equivalente</t>
  </si>
  <si>
    <t>P.07.000.090886</t>
  </si>
  <si>
    <t>Caixa em alumínio fundido à prova de tempo, umidade, gases, vapores e pó, tampa plana, de 240x240x150mm; ref. ER12 P/22 Naville, TCXPTP/11 Telbra ou equivalente</t>
  </si>
  <si>
    <t>P.07.000.091211</t>
  </si>
  <si>
    <t>Caixa de derivação pré-zincado a frio/galvanização eletrolítica, de 12 x 25 x 70 mm com cruzadora</t>
  </si>
  <si>
    <t>P.07.000.091214</t>
  </si>
  <si>
    <t>Caixa de derivação pré-zincado a frio/galvanização eletrolítica, de 16 x 25 x 70 mm com cruzadora</t>
  </si>
  <si>
    <t>P.07.000.091368</t>
  </si>
  <si>
    <t>Tampa para caixa R2 padrão Telebras</t>
  </si>
  <si>
    <t>P.07.000.091396</t>
  </si>
  <si>
    <t>Tampa para caixa R1 padrão Telebras</t>
  </si>
  <si>
    <t>P.07.000.092150</t>
  </si>
  <si>
    <t>Conector prensa-cabo 3/4´ em alumínio, ref. PC15-C12/C20 da Wetzel ou equivalente</t>
  </si>
  <si>
    <t>P.08.000.043012</t>
  </si>
  <si>
    <t>Cabo de cobre flexível de 1,5 mm², isolamento 750V - isolação PVC 70°C</t>
  </si>
  <si>
    <t>P.08.000.043014</t>
  </si>
  <si>
    <t>Cabo cobre nu tempera mole classe 2, de 10mm²</t>
  </si>
  <si>
    <t>P.08.000.043025</t>
  </si>
  <si>
    <t>Cabo de cobre flexível de 2,5 mm², isolamento 750V - isolação PVC 70°C</t>
  </si>
  <si>
    <t>P.08.000.043026</t>
  </si>
  <si>
    <t>Cabo de cobre flexível de 4 mm², isolamento 750V - isolação PVC 70°C</t>
  </si>
  <si>
    <t>P.08.000.043027</t>
  </si>
  <si>
    <t>Cabo de cobre flexível de 6 mm², isolamento 750V - isolação PVC 70°C</t>
  </si>
  <si>
    <t>P.08.000.043037</t>
  </si>
  <si>
    <t>Cabo de cobre unipolar, média tensão 35 mm², encordoamento classe 2, isolamento 15/25 kV, EPR 105 - NBR 7286, ref. CB Epronax Slim 105 Induscabos ou equivalente</t>
  </si>
  <si>
    <t>P.08.000.043038</t>
  </si>
  <si>
    <t>Cabo cobre nu tempera mole classe 2, de 16mm²</t>
  </si>
  <si>
    <t>P.08.000.043039</t>
  </si>
  <si>
    <t>Cabo de cobre unipolar, média tensão 50 mm², encordoamento classe 2, isolamento 15/25 kV, EPR 105 - NBR 7286, ref. CB Epronax Slim 105 Induscabos ou equivalente</t>
  </si>
  <si>
    <t>P.08.000.043040</t>
  </si>
  <si>
    <t>Cabo cobre nu tempera mole classe 2, de 25mm²</t>
  </si>
  <si>
    <t>P.08.000.043041</t>
  </si>
  <si>
    <t>Cabo cobre nu tempera mole classe 2, de 35mm²</t>
  </si>
  <si>
    <t>P.08.000.043043</t>
  </si>
  <si>
    <t>Cabo de cobre flexível de 3 x 1,5 mm², isolamento 0,6/1kV - isolação HEPR 90°C</t>
  </si>
  <si>
    <t>P.08.000.043044</t>
  </si>
  <si>
    <t>Cabo de cobre flexível de 3 x 2,5 mm², isolamento 0,6/1kV - isolação HEPR 90°C</t>
  </si>
  <si>
    <t>P.08.000.043047</t>
  </si>
  <si>
    <t>Cabo de cobre flexível de 3 x 10 mm², isolamento 0,6/1kV - isolação HEPR 90°C</t>
  </si>
  <si>
    <t>P.08.000.043050</t>
  </si>
  <si>
    <t>Cabo cobre flexível 1,5 mm², isolamento 0,6/1 kV - isolação HEPR 90°C, têmpera mole, classe 5, baixa emissão fumaça, ref. Cabos Afumex Prysmian; Atexsil Sil; ToxFree Conduspar ou equivalente</t>
  </si>
  <si>
    <t>P.08.000.043051</t>
  </si>
  <si>
    <t>Cabo cobre flexível 2,5 mm², isolamento 0,6/1 kV - isolação HEPR 90°C, têmpera mole, classe 5, baixa emissão fumaça, ref. Cabos Afumex Prysmian; Atexsil Sil; ToxFree Conduspar ou equivalente</t>
  </si>
  <si>
    <t>P.08.000.043052</t>
  </si>
  <si>
    <t>Cabo cobre flexível 4 mm², isolamento 0,6/1 kV - isolação HEPR 90°C, têmpera mole, classe 5, baixa emissão fumaça, ref. Cabos Afumex Prysmian; Atexsil Sil; ToxFree Conduspar ou equivalente</t>
  </si>
  <si>
    <t>P.08.000.043053</t>
  </si>
  <si>
    <t>Cabo cobre flexível 6 mm², isolamento 0,6/1 kV - isolação HEPR 90°C, têmpera mole, classe 5, baixa emissão fumaça, ref. Cabos Afumex Prysmian; Atexsil Sil; ToxFree Conduspar ou equivalente</t>
  </si>
  <si>
    <t>P.08.000.043054</t>
  </si>
  <si>
    <t>Cabo cobre flexível 10 mm², isolamento 0,6/1 kV - isolação HEPR 90°C, têmpera mole, classe 5, baixa emissão fumaça, ref. Cabos Afumex Prysmian; Atexsil Sil; ToxFree Conduspar ou equivalente</t>
  </si>
  <si>
    <t>P.08.000.043055</t>
  </si>
  <si>
    <t>Cabo cobre flexível 16 mm², isolamento 0,6/1 kV - isolação HEPR 90°C, têmpera mole, classe 5, baixa emissão fumaça, ref. Cabos Afumex Prysmian; Atexsil Sil; ToxFree Conduspar ou equivalente</t>
  </si>
  <si>
    <t>P.08.000.043056</t>
  </si>
  <si>
    <t>Cabo cobre flexível 25 mm², isolamento 0,6/1 kV - isolação HEPR 90°C, têmpera mole, classe 5, baixa emissão fumaça, ref. Cabos Afumex Prysmian; Atexsil Sil; ToxFree Conduspar ou equivalente</t>
  </si>
  <si>
    <t>P.08.000.043057</t>
  </si>
  <si>
    <t>Cabo cobre flexível 35 mm², isolamento 0,6/1 kV - isolação HEPR 90°C, têmpera mole, classe 5, baixa emissão fumaça, ref. Cabos Afumex Prysmian; Atexsil Sil; ToxFree Conduspar ou equivalente</t>
  </si>
  <si>
    <t>P.08.000.043058</t>
  </si>
  <si>
    <t>Cabo cobre flexível 50 mm², isolamento 0,6/1 kV - isolação HEPR 90°C, têmpera mole, classe 5, baixa emissão fumaça, ref. Cabos Afumex Prysmian; Atexsil Sil; ToxFree Conduspar ou equivalente</t>
  </si>
  <si>
    <t>P.08.000.043059</t>
  </si>
  <si>
    <t>Cabo cobre flexível 70 mm², isolamento 0,6/1 kV - isolação HEPR 90°C, têmpera mole, classe 5, baixa emissão fumaça, ref. Cabos Afumex Prysmian; Atexsil Sil; ToxFree Conduspar ou equivalente</t>
  </si>
  <si>
    <t>P.08.000.043060</t>
  </si>
  <si>
    <t>Cabo cobre flexível 95 mm², isolamento 0,6/1 kV - isolação HEPR 90°C, têmpera mole, classe 5, baixa emissão fumaça, ref. Cabos Afumex Prysmian; Atexsil Sil; ToxFree Conduspar ou equivalente</t>
  </si>
  <si>
    <t>P.08.000.043061</t>
  </si>
  <si>
    <t>Cabo cobre flexível 120 mm², isolamento 0,6/1 kV - isolação HEPR 90°C, têmpera mole, classe 5, baixa emissão fumaça, ref. Cabos Afumex Prysmian; Atexsil Sil; ToxFree Conduspar ou equivalente</t>
  </si>
  <si>
    <t>P.08.000.043062</t>
  </si>
  <si>
    <t>Cabo cobre flexível 150 mm², isolamento 0,6/1 kV - isolação HEPR 90°C, têmpera mole, classe 5, baixa emissão fumaça, ref. Cabos Afumex Prysmian; Atexsil Sil; ToxFree Conduspar ou equivalente</t>
  </si>
  <si>
    <t>P.08.000.043063</t>
  </si>
  <si>
    <t>Cabo cobre flexível 185 mm², isolamento 0,6/1 kV - isolação HEPR 90°C, têmpera mole, classe 5, baixa emissão fumaça, ref. Cabos Afumex Prysmian; Atexsil Sil; ToxFree Conduspar ou equivalente</t>
  </si>
  <si>
    <t>P.08.000.043064</t>
  </si>
  <si>
    <t>Cabo cobre flexível 240 mm², isolamento 0,6/1 kV - isolação HEPR 90°C, têmpera mole, classe 5, baixa emissão fumaça, ref. Cabos Afumex Prysmian; Atexsil Sil; ToxFree Conduspar ou equivalente</t>
  </si>
  <si>
    <t>P.08.000.043079</t>
  </si>
  <si>
    <t>P.08.000.043080</t>
  </si>
  <si>
    <t>P.08.000.043081</t>
  </si>
  <si>
    <t>P.08.000.043082</t>
  </si>
  <si>
    <t>P.08.000.043084</t>
  </si>
  <si>
    <t>P.08.000.043085</t>
  </si>
  <si>
    <t>P.08.000.043086</t>
  </si>
  <si>
    <t>P.08.000.043087</t>
  </si>
  <si>
    <t>P.08.000.043088</t>
  </si>
  <si>
    <t>P.08.000.043089</t>
  </si>
  <si>
    <t>P.08.000.043090</t>
  </si>
  <si>
    <t>P.08.000.043091</t>
  </si>
  <si>
    <t>P.08.000.043092</t>
  </si>
  <si>
    <t>P.08.000.043093</t>
  </si>
  <si>
    <t>P.08.000.043094</t>
  </si>
  <si>
    <t>Cabo de cobre flexível de 150 mm², isolamento 0,6/1kV - isolação HEPR 90°C</t>
  </si>
  <si>
    <t>P.08.000.043102</t>
  </si>
  <si>
    <t>Cabo de cobre 25 mm², tensão de isolamento 8,7/15kV, isolação EPR 90°C</t>
  </si>
  <si>
    <t>P.08.000.043103</t>
  </si>
  <si>
    <t>Cabo de cobre 35 mm², tensão de isolamento 8,7/15kV, isolação EPR 90°C</t>
  </si>
  <si>
    <t>P.08.000.043112</t>
  </si>
  <si>
    <t>Cabo cobre 3 x 35 mm², tensão de isolamento 8,7/15 kV, isolação EPR 90°C</t>
  </si>
  <si>
    <t>P.08.000.043155</t>
  </si>
  <si>
    <t>Cabo cobre isolamento PVC 70°C, isolam 0.6/1kV, 1,5mm²</t>
  </si>
  <si>
    <t>P.08.000.043156</t>
  </si>
  <si>
    <t>Cabo cobre isolamento PVC 70°C, isolam 0.6/1kV, 2,5mm²</t>
  </si>
  <si>
    <t>P.08.000.043157</t>
  </si>
  <si>
    <t>Cabo cobre isolamento PVC 70°C, isolam 0.6/1kV, 4mm²</t>
  </si>
  <si>
    <t>P.08.000.043158</t>
  </si>
  <si>
    <t>Cabo cobre isolamento PVC 70°C, isolam 0.6/1kV, 6mm²</t>
  </si>
  <si>
    <t>P.08.000.043159</t>
  </si>
  <si>
    <t>Cabo cobre isolamento PVC 70°C, isolam 0.6/1kV, 10mm²</t>
  </si>
  <si>
    <t>P.08.000.043201</t>
  </si>
  <si>
    <t>Cabo de cobre flexível de 2 x 2,5 mm², isolamento 0,6/1kV - isolação HEPR 90°C</t>
  </si>
  <si>
    <t>P.08.000.043206</t>
  </si>
  <si>
    <t>Cabo de cobre flexível de 3 x 25 mm², isolamento 0,6/1kV - isolação HEPR 90°C</t>
  </si>
  <si>
    <t>P.08.000.043207</t>
  </si>
  <si>
    <t>Cabo de cobre flexível de 3 x 35 mm², isolamento 0,6/1kV - isolação HEPR 90°C</t>
  </si>
  <si>
    <t>P.08.000.043212</t>
  </si>
  <si>
    <t>Cabo de cobre flexível de 4 x 10 mm², isolamento 0,6/1kV - isolação HEPR 90°C</t>
  </si>
  <si>
    <t>P.08.000.043223</t>
  </si>
  <si>
    <t>Cabo de cobre flexível de 3 x 1,5 mm², isolamento 500V - isolação PP 70° C, baixa emissão de fumaça, gases tóxicos e corrosivos; ref. Silflex PP 500V da Sil, Flexicom da Cobrecom ou equivalente</t>
  </si>
  <si>
    <t>P.08.000.043224</t>
  </si>
  <si>
    <t>Cabo de cobre flexível de 3 x 2,5 mm², isolamento 500V - isolação PP 70° C, baixa emissão de fumaça, gases tóxicos e corrosivos; ref. Silflex PP 500V da Sil, Flexicom da Cobrecom ou equivalente</t>
  </si>
  <si>
    <t>P.08.000.043225</t>
  </si>
  <si>
    <t>Cabo de cobre flexível de 3 x 4 mm², isolamento 500V - isolação PP 70°C, baixa emissão de fumaça, gases tóxicos e corrosivos; ref. Silflex PP 500V da Sil, Flexicom da Cobrecom ou equivalente</t>
  </si>
  <si>
    <t>P.08.000.043226</t>
  </si>
  <si>
    <t>Cabo de cobre flexível de 3 x 6 mm², isolamento 500V - isolação PP 70°C, baixa emissão de fumaça, gases tóxicos e corrosivos; ref. Silflex PP 500V da Sil, Flexicom da Cobrecom ou equivalente</t>
  </si>
  <si>
    <t>P.08.000.043230</t>
  </si>
  <si>
    <t>Cabo de cobre flexível de 4 x 4 mm², isolamento 500V - isolação PP 70°C, baixa emissão de fumaça, gases tóxicos e corrosivos; ref. Silflex PP 500V da Sil, Flexicom da Cobrecom ou equivalente</t>
  </si>
  <si>
    <t>P.08.000.043231</t>
  </si>
  <si>
    <t>Cabo de cobre flexível de 4 x 6 mm², isolamento 500V - isolação PP 70°C, baixa emissão de fumaça, gases tóxicos e corrosivos; ref. Silflex PP 500V da Sil, Flexicom da Cobrecom ou equivalente</t>
  </si>
  <si>
    <t>P.08.000.050102</t>
  </si>
  <si>
    <t>Cabo cobre nu tempera mole classe 2, de 50mm²</t>
  </si>
  <si>
    <t>P.08.000.050126</t>
  </si>
  <si>
    <t>Cabo de cobre flexível de 10 mm², isolamento 750V - isolação PVC 70°C</t>
  </si>
  <si>
    <t>P.08.000.050187</t>
  </si>
  <si>
    <t>Cabo media tensão em cobre com isolação em EPR 90°C, DN=50mm², tensão 8,7/15 kV, referência Conduspar, Disnacon, IPCE ou equivalente</t>
  </si>
  <si>
    <t>P.08.000.050190</t>
  </si>
  <si>
    <t>Cabo de cobre 120 mm², tensão de isolamento 8,7/15kV, isolação EPR 90°C</t>
  </si>
  <si>
    <t>P.08.000.090408</t>
  </si>
  <si>
    <t>Vergalhão de cobre eletrolítico diâmetro 3/8´</t>
  </si>
  <si>
    <t>P.08.000.090430</t>
  </si>
  <si>
    <t>Cabo cobre nu tempera mole classe 2, de 95mm²</t>
  </si>
  <si>
    <t>P.08.000.090432</t>
  </si>
  <si>
    <t>Cabo cobre nu tempera mole classe 2, de 185mm²</t>
  </si>
  <si>
    <t>P.08.000.090487</t>
  </si>
  <si>
    <t>Cabo cobre nu tempera mole classe 2, de 70mm²</t>
  </si>
  <si>
    <t>P.08.000.090853</t>
  </si>
  <si>
    <t>Cabo cobre flexível ´PP´ de 4x2,5mm², classe 5 de encordoamento, isolamento 450/750V -  isolação PVC 70°C</t>
  </si>
  <si>
    <t>P.08.000.091045</t>
  </si>
  <si>
    <t>Cabo coaxial tipo RG11, malha com mínimo 60% de proteção</t>
  </si>
  <si>
    <t>P.09.000.046344</t>
  </si>
  <si>
    <t>Trilho eletrificado com 1 circuito alimentação em alumínio, para instalação spots, pintura na cor branco; ref. TRA Altrac mono da Altena ou equivalente</t>
  </si>
  <si>
    <t>P.09.000.050002</t>
  </si>
  <si>
    <t>Cabo de alumínio nu com alma de aço CAA</t>
  </si>
  <si>
    <t>P.09.000.050003</t>
  </si>
  <si>
    <t>Cabo de alumínio nu sem alma de aço CA</t>
  </si>
  <si>
    <t>P.10.000.030519</t>
  </si>
  <si>
    <t>Voice panel 50 portas categoria 3, com sistema de fixação por parafuso ou encaixe, ref. Furukawa, ou Sollan ou equivalente</t>
  </si>
  <si>
    <t>P.10.000.042523</t>
  </si>
  <si>
    <t>Cordão óptico duplex multimodo com conector LC/LC 2,5 m</t>
  </si>
  <si>
    <t>P.10.000.042525</t>
  </si>
  <si>
    <t>Cabo óptico multimodo, 4 fibras uso interno/externo, diâmetro núcleo 50/125 µm, ref. CFOT.MM50-EO COG da Metrocable ou equivalente</t>
  </si>
  <si>
    <t>P.10.000.042542</t>
  </si>
  <si>
    <t>Cabo óptico multimodo, 6 fibras uso interno/externo, diâmetro núcleo 50/125 µm, ref. CFOT.MM-EO-06 da Furukawa ou equivalente</t>
  </si>
  <si>
    <t>P.10.000.050010</t>
  </si>
  <si>
    <t>Cabo telefônico tipo CCI 50, 1 par de 0,50mm, uso interno, em cobre estanhado, isolação em polietileno, anti chama; ref. Megatron, GP Cabos ou equivalente</t>
  </si>
  <si>
    <t>P.10.000.050015</t>
  </si>
  <si>
    <t>Cabo para rede 23 AWG, com 4 pares, categoria 6A, ref. CM CZ 305M Furukawa, ou equivalente</t>
  </si>
  <si>
    <t>P.10.000.050016</t>
  </si>
  <si>
    <t>Conector RJ-45, fêmea, categoria 6A, ref. BR ROHS da Furukawa, ou equivalente</t>
  </si>
  <si>
    <t>P.10.000.050017</t>
  </si>
  <si>
    <t>Patch cords F/UTP de 2,0 a 3,0 m, RJ-45 / RJ-45 categoria 6A, ref. CM T568A/B fabricação Furukawa ou equivalente</t>
  </si>
  <si>
    <t>P.10.000.050020</t>
  </si>
  <si>
    <t>Cabo telefônico CTP-APL-G-50, com 10 pares de 0,50mm, em cobre nu, isolação em polietileno ou polipropileno, capa externa tipo APL, de acordo com especificação TELEBRÁS</t>
  </si>
  <si>
    <t>P.10.000.050021</t>
  </si>
  <si>
    <t>Cabo telefônico CTP-APL-G-50, com 20 pares de 0,50mm, em cobre nu, isolação em polietileno ou polipropileno, capa externa tipo APL, de acordo com especificação TELEBRÁS</t>
  </si>
  <si>
    <t>P.10.000.050023</t>
  </si>
  <si>
    <t>Cabo telefônico CTP-APL-G-50, com 50 pares de 0,50mm, em cobre nu,  isolação em polietileno ou polipropileno, capa externa tipo APL, de acordo com especificação TELEBRÁS</t>
  </si>
  <si>
    <t>P.10.000.050026</t>
  </si>
  <si>
    <t>Cabo telefônico CTP-APL, com 10 pares de 0,65mm, em cobre nu, isolação em polietileno ou polipropileno, capa externa tipo APL, de acordo com especificação TELEBRÁS</t>
  </si>
  <si>
    <t>P.10.000.050027</t>
  </si>
  <si>
    <t>Cabo telefônico CTP-APL, com 20 pares de 0,65mm, em cobre nu, isolação em polietileno ou polipropileno, capa externa tipo APL, de acordo com especificação TELEBRÁS</t>
  </si>
  <si>
    <t>P.10.000.050033</t>
  </si>
  <si>
    <t>Cabo para rede 24 AWG, com 4 pares, categoria 6; ref. 23400174 da Sohoplus da Furukawa ou equivalente</t>
  </si>
  <si>
    <t>P.10.000.050034</t>
  </si>
  <si>
    <t>Patch cords de 1,50 ou 3,00 m RJ-45 / RJ-45, ref. 50495 fabricação Policom ou equivalente</t>
  </si>
  <si>
    <t>P.10.000.050035</t>
  </si>
  <si>
    <t>Patch panel 24 portas, categoria 6, ref. 50493 fabricação Policom ou equivalente</t>
  </si>
  <si>
    <t>P.10.000.090417</t>
  </si>
  <si>
    <t>Cabo telefônico tipo CTP-APL-SN, com 10 pares de 0,50mm, em cobre estanhado, isolação em polietileno ou polipropileno, capa externa tipo APL, de acordo com especificação TELEBRÁS</t>
  </si>
  <si>
    <t>P.10.000.090418</t>
  </si>
  <si>
    <t>Cabo telefônico tipo CI, com 10 pares de 0,50mm, em cobre eletrolítico estanhado, isolação em poliolefina não propagante à chama, capa externa em cloreto de polivinila PVC, de acordo com especificação TELEBRÁS</t>
  </si>
  <si>
    <t>P.10.000.090419</t>
  </si>
  <si>
    <t>Cabo telefônico tipo CI, com 20 pares de 0,50mm, em cobre eletrolítico estanhado, isolação em poliolefina não propagante à chama, capa externa em cloreto de polivinila PVC, de acordo com especificação TELEBRÁS</t>
  </si>
  <si>
    <t>P.10.000.090707</t>
  </si>
  <si>
    <t>Cabo telefônico tipo CI, com 50 pares de 0,50mm, em cobre eletrolítico estanhado, isolação em poliolefina não propagante à chama, capa externa em cloreto de polivinila PVC, de acordo com especificação TELEBRÁS</t>
  </si>
  <si>
    <t>P.10.000.090897</t>
  </si>
  <si>
    <t>Cabo óptico de terminação, 2 fibras, uso interno/externo, diâmetro do núcleo 50/125 µm, ref. CFOT-X-MF Furukawa ou equivalente</t>
  </si>
  <si>
    <t>P.10.000.091015</t>
  </si>
  <si>
    <t>Cabo coaxial tipo RG 59, D= 0,60 mm, blindagem com fio de cobre nu 95%, ref. KMP, ou IFE-EWG ou equivalente</t>
  </si>
  <si>
    <t>P.10.000.091027</t>
  </si>
  <si>
    <t>Cabo coaxial tipo RGC-59, diâmetro nominal de 0,82 mm, ref. KMP / Furukawa / IFE-EWG ou equivalente</t>
  </si>
  <si>
    <t>P.10.000.091377</t>
  </si>
  <si>
    <t>Fio telefônico externo tipo FE-160, com diâmetro nominal de 1,60mm, isolação em polietileno (PE), de acordo com especificação Telebrás</t>
  </si>
  <si>
    <t>P.10.000.091379</t>
  </si>
  <si>
    <t>Cabo telefônico CTP-APL, com 20 pares de 0,50mm, isolação em polietileno ou polipropileno, capa externa tipo APL, de acordo com especificação TELEBRÁS</t>
  </si>
  <si>
    <t>P.10.000.091381</t>
  </si>
  <si>
    <t>Cabo telefônico CTP-APL, com 50 pares de 0,50mm, em cobre nu, isolação em polietileno ou polipropileno, capa externa tipo APL, de acordo com especificação TELEBRÁS</t>
  </si>
  <si>
    <t>P.10.000.091382</t>
  </si>
  <si>
    <t>Cabo telefônico CTP-APL, com 100 pares de 0,50mm, em cobre nu, isolação em polietileno ou polipropileno, capa externa tipo APL, de acordo com especificação TELEBRÁS</t>
  </si>
  <si>
    <t>P.10.000.091598</t>
  </si>
  <si>
    <t>Cabo torcido flexível de 2 x 2,5 mm², isolamento em PVC antichama; ref. CABCORD0111 da Dacota, cordão Flex torcido 300 V da Nambei, Cordão flexível torcido da Megatron ou equivalente</t>
  </si>
  <si>
    <t>P.10.000.092781</t>
  </si>
  <si>
    <t>Cabo telefônico CCE-APL, com 4 pares de 0,50mm, em cobre nu, isolação em polietileno ou polipropileno, capa externa tipo APL, de acordo com especificação TELEBRÁS; ref. GP Cabos ou equivalente</t>
  </si>
  <si>
    <t>P.10.000.092950</t>
  </si>
  <si>
    <t>Cabo telefônico CTP-APL, com 50 pares de 0,65mm, em cobre nu, isolação em polietileno ou polipropileno, capa externa tipo APL, de acordo com especificação TELEBRÁS</t>
  </si>
  <si>
    <t>P.11.000.032005</t>
  </si>
  <si>
    <t>Filtro de areia com vazão de 16,9 m³/h e carga de areia filtrante; ref. DFR-30 da Dancor ou equivalente</t>
  </si>
  <si>
    <t>P.11.000.032311</t>
  </si>
  <si>
    <t>P.11.000.042428</t>
  </si>
  <si>
    <t>Motor-bomba centrífuga, potencia 5cv, Hman= 24 a 33 mca, Q= 41,6 a 35,2 m³/h, ref. 5DM 1 1/2T da Jacuzzi ou equivalente</t>
  </si>
  <si>
    <t>P.11.000.047516</t>
  </si>
  <si>
    <t>Gerador a diesel 250/228 kVA, variação de + ou - 5%, 380/220 V ou 220/127 V, completo; ref. C200 D6 da Cummins ou equivalente</t>
  </si>
  <si>
    <t>P.11.000.047517</t>
  </si>
  <si>
    <t>Gerador a diesel 350/320 kVA, variação de + ou - 10%, 380/220 V ou 220/127 V, completo; ref. C300 D6 da Cummins ou equivalente</t>
  </si>
  <si>
    <t>P.11.000.047518</t>
  </si>
  <si>
    <t>Gerador a diesel 88/80 kVA, variação de + ou - 10%, 380/220 V ou 220/127 V, completo; ref. P70 da Nilmariz ou equivalente</t>
  </si>
  <si>
    <t>P.11.000.047519</t>
  </si>
  <si>
    <t>Gerador a diesel 165/150 kVA, variação de + ou - 5%, 380/220 V ou 220/127 V, completo; ref. GEP165 da Sotreq ou equivalente</t>
  </si>
  <si>
    <t>P.11.000.047522</t>
  </si>
  <si>
    <t>Gerador a diesel 180/168 kVA, variação de + ou - 5%, 380/220 V ou 220/127 V, completo; ref. MX180MWAB da Maxitrust ou equivalente</t>
  </si>
  <si>
    <t>P.11.000.047582</t>
  </si>
  <si>
    <t>Gerador a diesel 563/513 kVA, variação de + ou - 10%, 380/220 V ou 220/127 V, completo; ref. MX550SWAB da Maxitrust ou equivalente</t>
  </si>
  <si>
    <t>P.11.000.047594</t>
  </si>
  <si>
    <t>Gerador a diesel carenado 460/434 kVA, variação de + ou - 10%, 380/220 V ou 220/127 V, 85dB a 1,5m, completo; ref. MX460SWSL da Maxitrust ou equivalente</t>
  </si>
  <si>
    <t>P.11.000.047601</t>
  </si>
  <si>
    <t>Gerador a diesel 460/434 kVA, variação de + ou - 10%, 380/220 V ou 220/127 V, completo; ref. MX460SWAB da Maxitrust ou equivalente</t>
  </si>
  <si>
    <t>P.11.000.066172</t>
  </si>
  <si>
    <t>Conjunto motor-bomba (centrífuga), monoestágio, potência 40cv, trifásico, Hman= 45 a 75 MCA, Q= 120 a 75 m³/h , referência RL-26B da empresa THEBE ou equivalente</t>
  </si>
  <si>
    <t>P.11.000.066201</t>
  </si>
  <si>
    <t>Conjunto motor-bomba (centrífuga), potência 7,5cv multiestágio, Hman= 30 a 80 mca, Q= 21,6 a 12,0 m³/h; ref. 75 MC3-T da Jacuzzi ou equivalente</t>
  </si>
  <si>
    <t>P.11.000.066202</t>
  </si>
  <si>
    <t>Conjunto motor-bomba (centrifuga), potência 5cv multiestágio, Hman= 25 a 50 mca, Q= 21,0 a 13,3 m³/h; ref. 5MC2-T Jacuzzi ou equivalente</t>
  </si>
  <si>
    <t>P.11.000.066526</t>
  </si>
  <si>
    <t>Motor-bomba centrífuga, potência 30cv, monoestágio, Hman= 20 a 50 mca, Q= 197 a 112 m³/h, ref. CY-16 da Darka ou equivalente</t>
  </si>
  <si>
    <t>P.11.000.066539</t>
  </si>
  <si>
    <t>Conjunto motor-bomba submersível vertical trifásica, para esgoto, Q= 40 m³/h, Hman= 40 mca, diâmetro de sólidos até 50mm, ref DS-122/4 da Darka ou equivalente</t>
  </si>
  <si>
    <t>P.11.000.066543</t>
  </si>
  <si>
    <t>Motor-bomba centrífuga, potência 15cv, ref.CX 13-15cv da Darka ou equivalente</t>
  </si>
  <si>
    <t>P.11.000.066544</t>
  </si>
  <si>
    <t>Motor-bomba centrífuga, ref. CD-6 Darka / 2DH 1 1/2T da Jacuzzi ou equivalente</t>
  </si>
  <si>
    <t>P.11.000.066545</t>
  </si>
  <si>
    <t>Motor-bomba centrífuga, potência 60cv, ref. Meganorm 50/250 da KSB ou equivalente</t>
  </si>
  <si>
    <t>P.11.000.066546</t>
  </si>
  <si>
    <t>Motor-bomba submersível, potência 4cv; ref. UNI-1000T da ABS ou equivalente</t>
  </si>
  <si>
    <t>P.11.000.066567</t>
  </si>
  <si>
    <t>Motor-bomba de 6´/20HP, Q= 20 a 34m³/h, Hm= 152 a 88mca</t>
  </si>
  <si>
    <t>P.11.000.066571</t>
  </si>
  <si>
    <t>Motor-bomba de 6´/12,5HP, Q= 20 a 34m³/h, Hm= 92,5 a 53mca</t>
  </si>
  <si>
    <t>P.11.000.066575</t>
  </si>
  <si>
    <t>Motor-bomba de 6´/6HP, Q= 10 a 20m³/h, Hm= 80 a 48mca</t>
  </si>
  <si>
    <t>P.11.000.066576</t>
  </si>
  <si>
    <t>Motor-bomba de 6´/8HP, Q= 10 a 20m³/h, Hm= 108 a 64,5mca</t>
  </si>
  <si>
    <t>P.11.000.066580</t>
  </si>
  <si>
    <t>Motor-bomba de 6´/20HP, Q= 10 a 20m³/h, Hm= 274 a 170mca</t>
  </si>
  <si>
    <t>P.11.000.066581</t>
  </si>
  <si>
    <t>Motor-bomba de 6´/8HP, Q= 20 a 34m³/h, Hm= 56,5 a 32mca</t>
  </si>
  <si>
    <t>P.11.000.066585</t>
  </si>
  <si>
    <t>Motor-bomba submersível, potência 1,5cv; ref. KSB KRT Drainer 1500T ou equivalente</t>
  </si>
  <si>
    <t>P.11.000.066587</t>
  </si>
  <si>
    <t>Motor-bomba submersível, potência 5cv; ref. KSB KRT F80-200/190/34XG ou equivalente</t>
  </si>
  <si>
    <t>P.11.000.066588</t>
  </si>
  <si>
    <t>Motor-bomba submersível, potência 10cv; ref. KSB/KRT K100-251/74XG ou equivalente</t>
  </si>
  <si>
    <t>P.11.000.066590</t>
  </si>
  <si>
    <t>Motor-bomba submersível para esgoto, potência 3cv, ref. 851T SBS/EG 1000-F SPV ou equivalente</t>
  </si>
  <si>
    <t>P.11.000.066602</t>
  </si>
  <si>
    <t>Conjunto motor-bomba (centrífuga), trifásico, 220/380V, potência 0,5cv - 60Hz, Hman= 10 a 20mca, Q= 7,5 a 1,5m³/h, ref. XD-2 da Grundfos, RD-2 da Rudc ou equivalente</t>
  </si>
  <si>
    <t>P.11.000.066622</t>
  </si>
  <si>
    <t>Conjunto motor-bomba (centrífuga), potência 0,5cv monoestágio, trifásica, Hman= 21 a 9 mca, Q= 2 a 8,3 m³/h; ref. nxdp2 da Mark Grundfos, Rudc ou equivalente</t>
  </si>
  <si>
    <t>P.11.000.066623</t>
  </si>
  <si>
    <t>Conjunto motor-bomba (centrífuga), potência 30cv monoestágio, trifásica, Hman= 70 a 94 mca, Q= 34,8 a 61,7 m³/h, ref. BC-23R-1 1/2´ da Scheneider ou equivalente</t>
  </si>
  <si>
    <t>P.11.000.066624</t>
  </si>
  <si>
    <t>Conjunto motor-bomba (centrífuga), potência 20cv monoestágio, trifásica, Hman= 62 a 90 mca, Q= 21,1 a 43,8 m³/h, ref. RL-20B da Thebe ou equivalente</t>
  </si>
  <si>
    <t>P.11.000.066625</t>
  </si>
  <si>
    <t>Conjunto motor-bomba (centrífuga) monoestágio rosqueada trifásica, motor de 1cv, 220/380 V, sucção e recalque de 1´, ref. NXDP4 da Mark Grundfos ou equivalente</t>
  </si>
  <si>
    <t>P.11.000.066626</t>
  </si>
  <si>
    <t>Conjunto motor-bomba (centrífuga), potência 1 cv multiestágio, trifásica, Hman= 70 a 115 mca, Q= 1,0 a 1,6 m³/h, ref. BT4-0510E12 da Schneider ou equivalente</t>
  </si>
  <si>
    <t>P.11.000.066627</t>
  </si>
  <si>
    <t>Conjunto motor-bomba (centrífuga), potência 1 cv multiestágio, trifásica, Hman= 15 a 30 mca, Q=6,5 a 4,2m³/h, ref. ME 1210 da Schneider ou equivalente</t>
  </si>
  <si>
    <t>P.11.000.090203</t>
  </si>
  <si>
    <t>Conjunto motor-bomba centrífuga, potência 20cv; ref. 20 GC2-T da Jacuzzi ou equivalente</t>
  </si>
  <si>
    <t>P.11.000.090211</t>
  </si>
  <si>
    <t>Conjunto motor-bomba centrífuga, monoestágio, potência 10cv, ref.10GB2-T da Jacuzzi ou equivalente</t>
  </si>
  <si>
    <t>P.11.000.090212</t>
  </si>
  <si>
    <t>Conjunto motor-bomba centrífuga, potência 1,5cv, ref.15MA2-T da Jacuzzi ou equivalente</t>
  </si>
  <si>
    <t>P.11.000.090215</t>
  </si>
  <si>
    <t>Conjunto motor-bomba centrífuga, potência 3cv, ref. 3MA3T da Jacuzzi ou equivalente</t>
  </si>
  <si>
    <t>P.11.000.090216</t>
  </si>
  <si>
    <t>Conjunto motor-bomba centrífuga, potência 5cv, ref. 5DM2-T Jacuzzi ou equivalente</t>
  </si>
  <si>
    <t>P.11.000.090217</t>
  </si>
  <si>
    <t>Conjunto motor-bomba submersível para esgoto, ref. ROB 400T-SI (SESI 10D) ABS ou equivalente</t>
  </si>
  <si>
    <t>P.11.000.090218</t>
  </si>
  <si>
    <t>Conjunto motor-bomba submersível para esgoto, ref. ROB 8OOT-SI (SJSI 20D) ABS ou equivalente</t>
  </si>
  <si>
    <t>P.11.000.092025</t>
  </si>
  <si>
    <t>Conjunto motor-bomba submersível, ref.UNI 300T-SI da ABS ou equivalente</t>
  </si>
  <si>
    <t>P.11.000.092026</t>
  </si>
  <si>
    <t>Conjunto motor-bomba submersível, ref.UNI 500T-SI da ABS ou equivalente</t>
  </si>
  <si>
    <t>P.11.000.092027</t>
  </si>
  <si>
    <t>Conjunto motor-bomba centrífuga, potência 3/4cv; ref. 7DH1-T da Jacuzzi ou equivalente</t>
  </si>
  <si>
    <t>P.11.000.092048</t>
  </si>
  <si>
    <t>Conjunto motor-bomba centrífuga, potência 3cv, ref. 3MB2T da Jacuzzi ou equivalente</t>
  </si>
  <si>
    <t>P.11.000.092213</t>
  </si>
  <si>
    <t>Gerador a diesel 55/50 kVA, variação de + ou - 10%, 380/220 V ou 220/127 V, completo; ref. 12W6I0 da Nilmariz ou equivalente</t>
  </si>
  <si>
    <t>P.12.000.034083</t>
  </si>
  <si>
    <t>Transformador abaixador, entrada 110/220 V, saída 24 V + 24 V, corrente secundário 6A; ref. TF 24/6 da Hayama, 24+24 6A da Líder, 00891 da Unitel, Trafo EL-6 da Fácil transformadores ou equivalente</t>
  </si>
  <si>
    <t>P.12.000.041001</t>
  </si>
  <si>
    <t>Transformador de potência trifásico de 225kVA classe 15kV, a óleo</t>
  </si>
  <si>
    <t>P.12.000.041005</t>
  </si>
  <si>
    <t>Transformador de potência monofásico de 1000VA classe 15kV, a seco com fusíveis</t>
  </si>
  <si>
    <t>P.12.000.041008</t>
  </si>
  <si>
    <t>Transformador de potência monofásico de 2000VA classe 15kV, a seco com fusíveis</t>
  </si>
  <si>
    <t>P.12.000.041010</t>
  </si>
  <si>
    <t>P.12.000.041011</t>
  </si>
  <si>
    <t>Transformador de potência monofásico de 500VA classe 15kV, a seco, sem fusíveis</t>
  </si>
  <si>
    <t>P.12.000.041012</t>
  </si>
  <si>
    <t>Transformador de corrente 800-5 A janela; ref. DP88-800/5 da Sibratec, MES-100 da JNG, RH-90 da Renz, METSECT5DA080 da Schneider ou equivalente</t>
  </si>
  <si>
    <t>P.12.000.041015</t>
  </si>
  <si>
    <t>Transformador de potência trifásico de 150kVA classe 15, a óleo</t>
  </si>
  <si>
    <t>P.12.000.041016</t>
  </si>
  <si>
    <t>Transformador de corrente 200-5A até 600-5A janela; ref. RH-78 da Renz, MES-60 da JNG ou equivalente</t>
  </si>
  <si>
    <t>P.12.000.041017</t>
  </si>
  <si>
    <t>Transformador de corrente 1000-5A até 1500-5A janela; ref. RH-90 da Renz, SN157-0003554 da Soltran, 4NC5232-2FE21 da Siemens ou equivalente</t>
  </si>
  <si>
    <t>P.12.000.041021</t>
  </si>
  <si>
    <t>Transformador de potência trifásico de 75kVA classe 15kV, a óleo</t>
  </si>
  <si>
    <t>P.12.000.041024</t>
  </si>
  <si>
    <t>Transformador de comando de 200 VA, tensão primária 440/380V e tensão secundária 220/127V; ref. 4AM70180AB420EB0 da Siemens ou equivalente</t>
  </si>
  <si>
    <t>P.12.000.041025</t>
  </si>
  <si>
    <t>Transformador de potência trifásico de 300kVA classe 15kV, a óleo</t>
  </si>
  <si>
    <t>P.12.000.041026</t>
  </si>
  <si>
    <t>Transformador de potência trifásico de 112,5kVA classe 15kV, a óleo</t>
  </si>
  <si>
    <t>P.12.000.041035</t>
  </si>
  <si>
    <t>Transformador de corrente 50-5A até 150-5 A janela; ref. ST-30, ST-42 da Sassi, METSECT5CC015 da Schneider, RH-78 da Renz ou equivalente</t>
  </si>
  <si>
    <t>P.12.000.041038</t>
  </si>
  <si>
    <t>Transformador de potência trifásico de 500kVA, a seco com cabine</t>
  </si>
  <si>
    <t>P.12.000.041039</t>
  </si>
  <si>
    <t>Transformador de potência trifásico de 30 kVA, classe 1,2KV, impregnado em resina epoxi, a seco com cabine</t>
  </si>
  <si>
    <t>P.12.000.041046</t>
  </si>
  <si>
    <t>Transformador de potência trifásico de 750kVA, classe 15kV, a óleo</t>
  </si>
  <si>
    <t>P.12.000.041063</t>
  </si>
  <si>
    <t>Transformador de potência trifásico de 750 kVA, classe 15 kV, IP33, 220V/127V, a seco</t>
  </si>
  <si>
    <t>P.12.000.041064</t>
  </si>
  <si>
    <t>P.12.000.041068</t>
  </si>
  <si>
    <t>P.12.000.041072</t>
  </si>
  <si>
    <t>Transformador de potência trifásico de 500 kVA, classe 15kV-1,2kV, a óleo mineral, tipo pedestal (pad-mouted), (+6 TDC+6 Plug); referência comercial Contrafo ou equivalente</t>
  </si>
  <si>
    <t>P.12.000.041080</t>
  </si>
  <si>
    <t>Transformador trifásico a seco de 112,5 kVA, encapsulado em resina epóxi sob vácuo - 380/220V ou 220/127V</t>
  </si>
  <si>
    <t>P.12.000.041081</t>
  </si>
  <si>
    <t>Transformador trifásico a seco de 150 kVA/15kV, encapsulado resina epóxi sob vácuo, 220/127V-60Hz, tensão prim.13,8/13,2/12,6kV, lig. seg. estrela com neutro</t>
  </si>
  <si>
    <t>P.12.000.041612</t>
  </si>
  <si>
    <t>P.12.000.049753</t>
  </si>
  <si>
    <t>Supressor de surto monofásico, In 4 a 11 kA, Imax. de surto de 12 até 15 kA, ref. 722.B.010.127 / 220 fabricação Clamper, DPS15275 fabricação Steck ou equivalente</t>
  </si>
  <si>
    <t>P.12.000.049754</t>
  </si>
  <si>
    <t>Supressor de surto monofásico, In 20 KA, Imax. de surto de 50 até 80 KA; ref. Spw275-60 da Weg, VCl-Slim 60KA da Clamper, LK385 da Lukma ou equivalente</t>
  </si>
  <si>
    <t>P.12.000.049760</t>
  </si>
  <si>
    <t>Tapete de borracha isolante elétrico de 1000x1000mm e espessura mínima de 4 mm na cor preto ou cinza, classe IV, para isolamento de tensão até 40 kV - com laudo</t>
  </si>
  <si>
    <t>P.12.000.049762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</si>
  <si>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</si>
  <si>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>P.12.000.049763</t>
  </si>
  <si>
    <t>Dispositivo de proteção contra surto, classe 1, tipo cartuchos (plug in), 4 polos, 3F+N, 240V/415V, curva de ensaio 10/350µs, Iimp: 75 kA (25 kA por fase); ref. 5SD7 414-1 da Siemens ou equivalente</t>
  </si>
  <si>
    <t>P.12.000.049764</t>
  </si>
  <si>
    <t>Dispositivo de proteção contra surto, classe 3, suportabilidade &lt;= 1,4 kV, 2 polos; F+N / F+F, Un até 240V/264V; TN-S, curva de ensaio: 8/20µs, Imax: 5 kA; ref. 700.722.B.010 da Clamper, 5SD7 432-7 da Siemens ou equivalente</t>
  </si>
  <si>
    <t>P.12.000.049765</t>
  </si>
  <si>
    <t>Dispositivo proteção contra surto, classe 2, tipo cartuchos substituíveis (plug in), nível proteção &gt; que 2,5 kV, 4 polos; 3F+N, 240V/415V, configuração aterramento: TN-S, curva ensaio: 8/20µs, In/Imax: 20kA/40kA; ref. 5SD7 464-1 Siemens ou equivalente</t>
  </si>
  <si>
    <t>P.12.000.090126</t>
  </si>
  <si>
    <t>Capacitor de potência trifásico de 10kVAr, para 220V, frequência de 60Hz, com suporte de fixação</t>
  </si>
  <si>
    <t>P.12.000.092019</t>
  </si>
  <si>
    <t>Transformador de potência trifásico de 1000kVA classe 15kV, a seco com cabine</t>
  </si>
  <si>
    <t>P.12.000.092146</t>
  </si>
  <si>
    <t>Transformador de potência trifásico de 5 kVA a seco, encapsulado a vácuo em resina epóxi autoextinguível, com cabine em chapa de aço grau de proteção IP-23, uso abrigado, 380/220V ou 220/127V, frequência 60Hz, ref. SP Trafo, MVA ou equivalente</t>
  </si>
  <si>
    <t>P.12.000.092147</t>
  </si>
  <si>
    <t>Transformador de potência trifásico de 7,5 kVA a seco, encapsulado a vácuo em resina epóxi autoextinguível, com cabine em chapa de aço grau de proteção IP-23, uso abrigado, 380/220V ou 220/127V, frequência 60Hz, ref. SP Trafo, MVA ou equivalente</t>
  </si>
  <si>
    <t>P.13.000.030521</t>
  </si>
  <si>
    <t>Calha de aço com 4 tomadas 2P+T 250 V, com cabo até 2,5 mm tipo filtro de linha</t>
  </si>
  <si>
    <t>P.13.000.030526</t>
  </si>
  <si>
    <t>Régua com 8 tomadas 2P+T 250 V, com cabo tipo filtro de linha</t>
  </si>
  <si>
    <t>P.13.000.030527</t>
  </si>
  <si>
    <t>Régua com 12 tomadas 2P+T 250 V, com cabo tipo filtro de linha</t>
  </si>
  <si>
    <t>P.13.000.036121</t>
  </si>
  <si>
    <t>P.13.000.042203</t>
  </si>
  <si>
    <t>Tomada para telefone 4P padrão Telebras, com placa</t>
  </si>
  <si>
    <t>P.13.000.042284</t>
  </si>
  <si>
    <t>Botão de comando duplo sem sinalização</t>
  </si>
  <si>
    <t>P.13.000.042285</t>
  </si>
  <si>
    <t>Placa com ou sem furo, em poliestireno de 4´x 2´, ref. modelo Silentoque da Pial ou equivalente</t>
  </si>
  <si>
    <t>P.13.000.042286</t>
  </si>
  <si>
    <t>Placa em poliestireno de 4 x 4, termoplástico de alto impacto; ref. modelo Silentoque fabricação Pial, ou equivalente.</t>
  </si>
  <si>
    <t>P.13.000.042289</t>
  </si>
  <si>
    <t>Botoeira comando liga-desliga sem sinalizador; ref. 3SB7130-3AA24-1MK0 (botão duplo)+ 3SB7811-0AA10-0BA0 (botoeira); ref. Siemens ou equivalente</t>
  </si>
  <si>
    <t>P.13.000.042290</t>
  </si>
  <si>
    <t>Placa suporte (tampa) 4´x 2´ para áreas úmidas, grau de proteção IP55; ref. Orion da Schneider, linha Sigma da Kalop, Nereya da Pial Legrand ou equivalente</t>
  </si>
  <si>
    <t>P.13.000.042351</t>
  </si>
  <si>
    <t>Tomada para TV, tipo pino Jack, com placa, ref. linha Trii da Tramontina, Simon, Pial Legrand, ou equivalente</t>
  </si>
  <si>
    <t>P.13.000.042354</t>
  </si>
  <si>
    <t>Cigarra de embutir 50/60HZ até 127V; ref. PIAL 1140 ou equivalente</t>
  </si>
  <si>
    <t>P.13.000.042461</t>
  </si>
  <si>
    <t>Botoeira tipo cogumelo (bloco de contato+flange+frontal), com retenção, trava, gira para soltar (1NF), para quadro/painel; ref. CEW-Begm-0100000 da Weg, Lay5-BS54 da JNG, Metaltex, Margirius ou equivalente</t>
  </si>
  <si>
    <t>P.13.000.042470</t>
  </si>
  <si>
    <t>Botoeira convencional para pedestre, ref. comercial Contransin, Portal sinalização ou equivalente</t>
  </si>
  <si>
    <t>P.13.000.042471</t>
  </si>
  <si>
    <t>Botoeira sonora para deficientes visuais, padrão Contran. Res. 704-2017, ref. comercial Contransin, Interativa soluções ou equivalente</t>
  </si>
  <si>
    <t>P.13.000.042540</t>
  </si>
  <si>
    <t>Tomada blindada VHF/UHF, CATV e FM, (divisor de sinais), frequência 5Mhz a 1 GHz, ref. WT/275 TV/FM da Wadt, Force Line, Conecte, Multi, TMS ou equivalente</t>
  </si>
  <si>
    <t>P.13.000.045001</t>
  </si>
  <si>
    <t>Caixa de passagem em chapa 18, com tampa parafusada, 10 x 10 x 8 cm</t>
  </si>
  <si>
    <t>P.13.000.045002</t>
  </si>
  <si>
    <t>Caixa de passagem em chapa 18, com tampa parafusada, 15 x 15 x 8 cm</t>
  </si>
  <si>
    <t>P.13.000.045003</t>
  </si>
  <si>
    <t>Caixa de passagem em chapa 18, com tampa parafusada, 20 x 20 x 10 cm</t>
  </si>
  <si>
    <t>P.13.000.045005</t>
  </si>
  <si>
    <t>Caixa de passagem em chapa 18, com tampa parafusada, 30 x 30 x 12 cm</t>
  </si>
  <si>
    <t>P.13.000.045006</t>
  </si>
  <si>
    <t>P.13.000.045007</t>
  </si>
  <si>
    <t>Caixa de passagem em chapa 18, com tampa parafusada, 40 x 40 x 15 cm</t>
  </si>
  <si>
    <t>P.13.000.045008</t>
  </si>
  <si>
    <t>P.13.000.045009</t>
  </si>
  <si>
    <t>Caixa de passagem em chapa 18, com tampa parafusada, 50 x 50 x 15 cm</t>
  </si>
  <si>
    <t>P.13.000.045012</t>
  </si>
  <si>
    <t>Caixa de tomada pré-zincado a fogo/galvanizado e tampa basculante, 2 x (25 x 70 mm); ref. 145-01R da Mopa ou equivalente</t>
  </si>
  <si>
    <t>P.13.000.045013</t>
  </si>
  <si>
    <t>Caixa de tomada pré-zincado a fogo/galvanizado e tampa basculante, 3 x (25 x 70 mm); ref. 145-02R da Mopa ou equivalente</t>
  </si>
  <si>
    <t>P.13.000.045014</t>
  </si>
  <si>
    <t>Caixa de tomada pré-zincado a fogo/galvanizado e tampa basculante com rebaixo, 4 x (25 x 70 mm), ref. VL 4.38.4 da Valeman ou equivalente</t>
  </si>
  <si>
    <t>P.13.000.045021</t>
  </si>
  <si>
    <t>Caixa em PVC octogonal de 4´x 4´</t>
  </si>
  <si>
    <t>P.13.000.045028</t>
  </si>
  <si>
    <t>Tomada para telefone, tipo RJ11(2 fios); ref.09996 Pial ou equivalente</t>
  </si>
  <si>
    <t>P.13.000.045046</t>
  </si>
  <si>
    <t>Caixa de tomada 4" x 4" em alumínio para piso, com saída de 3/4" ou 1", ref. Tramontina, Stamplac, Olivo ou equivalente</t>
  </si>
  <si>
    <t>P.13.000.045047</t>
  </si>
  <si>
    <t>Anel de regulagem 4" x 4" em alumínio para tomada de piso, ref. Tramontina, Stamplac, Olivo ou equivalente</t>
  </si>
  <si>
    <t>P.13.000.045049</t>
  </si>
  <si>
    <t>Placa/espelho em latão escovado 4´ x 4´, para 02 tomadas 2P+T</t>
  </si>
  <si>
    <t>P.13.000.045050</t>
  </si>
  <si>
    <t>Placa/espelho em latão escovado 4´ x 4´, para 01 tomada 2P+T</t>
  </si>
  <si>
    <t>P.13.000.045064</t>
  </si>
  <si>
    <t>Caixa de passagem para condicionamento de ar tipo Split de 39 x 22 x 6 cm, com saída de dreno único na vertical, sem tampa, ref. CPP-00-5U, Poloar ou equivalente</t>
  </si>
  <si>
    <t>P.13.000.045135</t>
  </si>
  <si>
    <t>Caixa de ferro chapa 20, estampada, de 4´ x 2´</t>
  </si>
  <si>
    <t>P.13.000.045136</t>
  </si>
  <si>
    <t>Caixa de ferro chapa 20, estampada octogonal, de 3´ x 3´</t>
  </si>
  <si>
    <t>P.13.000.045137</t>
  </si>
  <si>
    <t>Caixa de ferro chapa 20, estampada, de 4´ x 4´</t>
  </si>
  <si>
    <t>P.13.000.045140</t>
  </si>
  <si>
    <t>Caixa de ferro chapa 20, esmaltada octogonal FMS com fundo móvel, de 4´ x 4´</t>
  </si>
  <si>
    <t>P.13.000.045501</t>
  </si>
  <si>
    <t>Interruptor com 1 tecla (simples), com placa</t>
  </si>
  <si>
    <t>P.13.000.045502</t>
  </si>
  <si>
    <t>Interruptor com 1 tecla (paralelo), com placa</t>
  </si>
  <si>
    <t>P.13.000.045503</t>
  </si>
  <si>
    <t>Interruptor bipolar tecla dupla (simples), com placa</t>
  </si>
  <si>
    <t>P.13.000.045504</t>
  </si>
  <si>
    <t>Interruptor com 1 tecla dupla paralela e placa, ref. mod. 2108 da Pial ou equivalente</t>
  </si>
  <si>
    <t>P.13.000.045506</t>
  </si>
  <si>
    <t>Interruptor com 2 teclas (simples), com placa</t>
  </si>
  <si>
    <t>P.13.000.045507</t>
  </si>
  <si>
    <t>Interruptor com 2 teclas (simples/paralelo), placa</t>
  </si>
  <si>
    <t>P.13.000.045509</t>
  </si>
  <si>
    <t>Interruptor com 2 teclas (paralelo), com placa</t>
  </si>
  <si>
    <t>P.13.000.045512</t>
  </si>
  <si>
    <t>Interruptor com 3 teclas (simples), com placa</t>
  </si>
  <si>
    <t>P.13.000.045513</t>
  </si>
  <si>
    <t>Interruptor 3 teclas (2 simples / 1 paralelo), com placa</t>
  </si>
  <si>
    <t>P.13.000.045514</t>
  </si>
  <si>
    <t>Interruptor 3 teclas (1 simples / 2 paralelos), com placa</t>
  </si>
  <si>
    <t>P.13.000.045559</t>
  </si>
  <si>
    <t>Caixa para tomada de energia, RJ, sobressalente, interruptor, espelho para rodapé duplo, 2x30x40 / 2x40x40 / 2x30x60mm, ref. 3112PT Real Perfil ou equivalente</t>
  </si>
  <si>
    <t>P.13.000.045564</t>
  </si>
  <si>
    <t>Pulsador 2A-250V para minuteria (lâmpada gravada) com placa, ref. 1103 da Pial Legrand ou equivalente</t>
  </si>
  <si>
    <t>P.13.000.045566</t>
  </si>
  <si>
    <t>P.13.000.045570</t>
  </si>
  <si>
    <t>Tomada 2P+T, 16A de sobrepor, 380/440V, ref. SN-3009 IP 44 da Steck + plugue; ref. SN-3079 IP 44 da Steck ou equivalente</t>
  </si>
  <si>
    <t>P.13.000.045572</t>
  </si>
  <si>
    <t>Tomada 2P+T, 10A - 250V, completa; ref. 054343 da Pial Legrand ou equivalente</t>
  </si>
  <si>
    <t>P.13.000.045573</t>
  </si>
  <si>
    <t>Tomada 2P+T, 20A - 250V, completa; ref. 054344 da Pial Legrand ou equivalente</t>
  </si>
  <si>
    <t>P.13.000.045574</t>
  </si>
  <si>
    <t>Conjunto 02 tomadas 2P+T 10A, completa; ref. 054345 da Pial Legrand ou equivalente</t>
  </si>
  <si>
    <t>P.13.000.045575</t>
  </si>
  <si>
    <t>Conjunto 01 interruptor simples e 01 tomada 2P+T 10A, completa - ref. 054346 da Pial Legrand ou equivalente</t>
  </si>
  <si>
    <t>P.13.000.045576</t>
  </si>
  <si>
    <t>Conjunto 02 interruptores simples e 01 tomada 2P+T 10A, completa - ref. 054348 da Pial Legrand ou equivalente</t>
  </si>
  <si>
    <t>P.13.000.045614</t>
  </si>
  <si>
    <t>Tomada industrial 3P+T, de 32A para 220/240V, com carcaça, prensa cabos, aliviador de tensão e tampa trava; ref. S-4209 Steck ou equivalente</t>
  </si>
  <si>
    <t>P.13.000.050036</t>
  </si>
  <si>
    <t>Conector RJ-45, fêmea, categoria 6, ref. 50491 fabricação Policom, 6150 47 Pial Plus fabricação Legrand, ou equivalente</t>
  </si>
  <si>
    <t>P.13.000.062809</t>
  </si>
  <si>
    <t>Tomada de energia quadrada com rabicho, cor preta ou vermelha de 10 A, 250V, ref. VL 4.50.5.12/2PQ ou 4.50.5.12/2VQ da Valemam ou equivalente</t>
  </si>
  <si>
    <t>P.13.000.062816</t>
  </si>
  <si>
    <t>Poste condutor metálico com pintura eletrostática, para distribuição com suporte para tomadas elétrica e RJ, altura de 3 m; ref. MAX PC.3000 da Maxtil, LF1300 da Lifer, VL 8.01 da Valeman, ME 8.01 da Hoffman ou equivalente</t>
  </si>
  <si>
    <t>P.13.000.067507</t>
  </si>
  <si>
    <t>Plugue 2P+T de 10A 250V, ref. 615801 / 615811 / 615821 da Pial ou equivalente</t>
  </si>
  <si>
    <t>P.13.000.067508</t>
  </si>
  <si>
    <t>Plugue prolongador 2P+T 10 A 250 V, NBR 14136, ref. 615804 / 615814 / 615824 da Pial ou equivalente</t>
  </si>
  <si>
    <t>P.13.000.090396</t>
  </si>
  <si>
    <t>Botão sinalizador frontal, ref.3SB30 da Siemens ou equivalente</t>
  </si>
  <si>
    <t>P.13.000.091223</t>
  </si>
  <si>
    <t>Módulo de tomada universal 2P+T de 10A - 250V, sistema X, para canaleta/perfilado, com encaixe rápido e tampa; ref. Tramontina, Fame, Pial Legrand ou equivalente</t>
  </si>
  <si>
    <t>P.13.000.091231</t>
  </si>
  <si>
    <t>Tomada industrial 3P+T de 63A, para 220/240V, ref. S-4549 fabricação Steck ou equivalente</t>
  </si>
  <si>
    <t>P.14.000.046003</t>
  </si>
  <si>
    <t>P.14.000.046507</t>
  </si>
  <si>
    <t>Lâmpada fluorescente tubular comum 16W, base bipino, bilateral; ref. TLDRS16W-CO-25 da Philips ou equivalente</t>
  </si>
  <si>
    <t>P.14.000.046508</t>
  </si>
  <si>
    <t>Lâmpada fluorescente compacta sem reator integrado, base G24d-2 18W-2U duplo; ref. D18W/21-840 / D18W/827 da Osram ou equivalente</t>
  </si>
  <si>
    <t>P.14.000.046510</t>
  </si>
  <si>
    <t>Lâmpada fluorescente tubular comum 20W, base Bipino bilateral; ref. T10 PLUS 20W/750 1SL/25 da Philips ou equivalente</t>
  </si>
  <si>
    <t>P.14.000.046511</t>
  </si>
  <si>
    <t>Lâmpada fluorescente tubular comum 40W, base Bipino bilateral; ref. Universal 85858 GE, L40LDE Osram, TLTRS40W-ELD-25 Philips ou equivalente</t>
  </si>
  <si>
    <t>P.14.000.046522</t>
  </si>
  <si>
    <t>P.14.000.046524</t>
  </si>
  <si>
    <t>Lâmpada incandescente halógena refletora PAR20, base E27 de 50W - 220V; ref. Halopar 20 64832 Osram ou equivalente</t>
  </si>
  <si>
    <t>P.14.000.046535</t>
  </si>
  <si>
    <t>Lâmpada halógena com refletor dicroico de 50 W 12 V, ref. Decostar 51 Titan 60° GU5.3 da Osram ou equivalente</t>
  </si>
  <si>
    <t>P.14.000.046540</t>
  </si>
  <si>
    <t>Lâmpada fluorescente tubular, base bipino bilateral de 28 W, ref. T5 HE Lumilux, 28W/840 da Osram, TL5 Essential 28W/8401SL Philips, ou equivalente</t>
  </si>
  <si>
    <t>P.14.000.046547</t>
  </si>
  <si>
    <t>Lâmpada fluorescente tubular com camada trifósforo, base bipino bilateral, de 32 W; ref. TLDRS32W-S84 da Philips ou equivalente</t>
  </si>
  <si>
    <t>P.14.000.046604</t>
  </si>
  <si>
    <t>Lâmpada LED tubular HO-T8, base G13, 36 a 40W, 3400 a 4000 Lm, cor 4000 a 6500K, vida útil mínimo 25.000 horas; referência comercial T8-LED-G13-40-150-65-3C da Glight ou equivalente</t>
  </si>
  <si>
    <t>P.14.000.046614</t>
  </si>
  <si>
    <t>Lâmpada LED 13,5W, base E-27, cor branca quente ou fria, bivolt, temperatura 3.000K ou 6500K, fluxo luminoso mínimo de 1400lm</t>
  </si>
  <si>
    <t>P.14.000.046621</t>
  </si>
  <si>
    <t>Lâmpada fluorescente compacta sem reator integrado, base G24q-3 26W-2U duplo, ref. Dulux D/E 26W/827 ou 840 da Osram ou equivalente</t>
  </si>
  <si>
    <t>P.14.000.046622</t>
  </si>
  <si>
    <t>Lâmpada LED tubular T8, base G13 de 9 a 10W, 900 até 1050 Im, cor 4000 a 6500K, vida útil mínimo 25.000 horas, garantia mínima de 3 anos pelo fabricante, ref. Essential LEDtube 600mm 9W da Philips, Tubo LED T8 10W/4000 600 mm da Osram ou equivalente</t>
  </si>
  <si>
    <t>P.14.000.046623</t>
  </si>
  <si>
    <t>Lâmpada LED tubular T8, base G13 - 18 a 20W, 1850 até 2000 lm, cor 4000 a 6500K, vida útil mín. 25.000 horas; ref. Essential LEDtube 1200mm 18W 840/865 Philips, Tubo LED T8 - 20W/4000/5000/6500 1200mm da Osram ou equivalente</t>
  </si>
  <si>
    <t>P.14.000.090586</t>
  </si>
  <si>
    <t>Lâmpada fluorescente tubular comum 32W, base Bipino bilateral; ref.TLDRS32W-CO25 Philips ou equivalente</t>
  </si>
  <si>
    <t>P.14.000.091202</t>
  </si>
  <si>
    <t>Lâmpada fluorescente compacta sem reator integrado, base G-23 9W-1U simples, ref. Sylvania, Kian ou equivalente</t>
  </si>
  <si>
    <t>P.14.000.091203</t>
  </si>
  <si>
    <t>Lâmpada fluorescente compacta sem reator integrado, base G-24D-3 26W-2U duplo; ref. D26 W / 41-827 da Dulux, 840 da Osram, PL-C / 2 P26 W / 827 ou 840 da Philips ou equivalente</t>
  </si>
  <si>
    <t>P.14.000.092181</t>
  </si>
  <si>
    <t>Lâmpada fluorescente compacta eletrônica com reator integrado, base E27; 20W-3U triplo 110/220V; ref. SKU FK da Taschibra, 04030 da Ourolux, Elgin ou equivalente</t>
  </si>
  <si>
    <t>P.15.000.031401</t>
  </si>
  <si>
    <t>P.15.000.031407</t>
  </si>
  <si>
    <t>Luminária blindada tipo arandela, com suporte articulado, globo em vidro liso incolor e grade de proteção, para lâmpada LED; ref. Tramontina ou equivalente</t>
  </si>
  <si>
    <t>P.15.000.031434</t>
  </si>
  <si>
    <t>Luminária LED redonda sobrepor, 17 a 19W, fluxo luminoso de 1900 a 2000 lm, temperatura cor 4000K, com difusor translucido, ref. EF72-S2000840 Lumicenter, PL 644/LED20W TL Prolumi ou equivalente</t>
  </si>
  <si>
    <t>P.15.000.031435</t>
  </si>
  <si>
    <t>Projetor LED, potência 30W, IP65, 6500K, 2250 a 2400 lúmens, bivolt; ref. RSPM-30WBF da Iluminim, 9381 da Gaya, 438718 / 306530 da Brilia ou equivalente</t>
  </si>
  <si>
    <t>P.15.000.034006</t>
  </si>
  <si>
    <t>Luminária hermética sobrepor para lâmpada LED ou Fluorescente de 2x28W/32W/54W, bivolt, corpo em ABS e difusor em policarbonato, IP65; ref. Osram, Philips, BLight, B.Bauer ou equivalente</t>
  </si>
  <si>
    <t>P.15.000.034101</t>
  </si>
  <si>
    <t>Luminária industrial pendente tipo calha aberta instalação em perfilado com gancho I-45 para 1/2 lâmpadas fluorescentes 14W, ref. 681214 BC da ARM, PL 204/214 da Prolumi, AL7974.2FT14 Ajalumi ou equivalente</t>
  </si>
  <si>
    <t>P.15.000.034102</t>
  </si>
  <si>
    <t>Luminária industrial pendente tipo calha aberta instalação em perfilado com gancho I-45 para 1 ou 2 lâmpadas tubulares 28/54W, ref. 681228 BC  da ARM, FAN04-S228 da Lumicenter, PL 204/228 da Prolumi ou equivalente</t>
  </si>
  <si>
    <t>P.15.000.034104</t>
  </si>
  <si>
    <t>Luminária retangular de sobrepor tipo calha aberta com refletor e aletas parabólicas para 2 lâmpadas fluorescentes tubulares 28/54W; ref. DBL 3391 2x28W da Light Tool, LS 503 da Intral, 720228BC da ARM ou equivalente</t>
  </si>
  <si>
    <t>P.15.000.034106</t>
  </si>
  <si>
    <t>Luminária retangular de embutir tipo calha aberta com refletor em alumínio de alto brilho para 2 lâmpadas tubular 28/54W, ref. 130228 BC da ARM, FAN01-E228 da Lumicenter, PL 381/228 da Prolumi ou equivalente</t>
  </si>
  <si>
    <t>P.15.000.034109</t>
  </si>
  <si>
    <t>Luminária triangular de sobrepor tipo arandela para 1 lâmpada fluorescente compacta de 15/20/23W, ref. AI-03 da Lumalux, ARM99-510 C da ARM, PL 727/126 da Prolumi, AL 2001 da Ajalumi ou equivalente</t>
  </si>
  <si>
    <t>P.15.000.034118</t>
  </si>
  <si>
    <t>Luminária LED retangular, sobrepor, de 35 a 41W, 3690 a 4800 lm, 220V, temper. cor 4000K, difusor translúcido; ref. AL0756D.L102 da Ajalumi, SM-755/2 LED LC da ARM, LHT42-S4000840 da Lumicenter ou equivalente</t>
  </si>
  <si>
    <t>P.15.000.034120</t>
  </si>
  <si>
    <t>Luminária LED redonda, embutir, 9 a 12W, fluxo luminoso 800 a 1060 lm, 220V, temperatura cor 4000K, difusor translúcido, ref. AL 0185 da Ajalumi, ARM-702/1 LED da ARM, EF70-E0850840 da Lumicenter, PL 616/LED15W TL da Prolumi ou equivalente</t>
  </si>
  <si>
    <t>P.15.000.034123</t>
  </si>
  <si>
    <t>Luminária LED redonta de embutir tipo balizador, para piso, potência 6W, 300lm / 360 lm, temperatura de cor 2700K/3000K, bivolt; ref. comercial: LM615 da Luminatti ou equivalente</t>
  </si>
  <si>
    <t>P.15.000.034124</t>
  </si>
  <si>
    <t>Luminária para travessia de pedestres leds, com relés e braço articulado, ref. DI-955/01.034.CET25, relê MP-3263, braço DTVS-BA-TB-3212.1 da Repume ou equivalente</t>
  </si>
  <si>
    <t>P.15.000.034127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</si>
  <si>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</si>
  <si>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P.15.000.034128</t>
  </si>
  <si>
    <t>Luminária LED retangular para parede/piso de 11.838 a 12.150lm, IRC&gt;=70, temperatura cor 5000/6000 K, IP&gt;=66, eficiência 135lm/W, potência 86W/120W; ref. FLED 100-RR25 da Fortlight, CLF-MP100 da Conexled ou equivalente</t>
  </si>
  <si>
    <t>P.15.000.034129</t>
  </si>
  <si>
    <t>Luminária pública LED retangular para poste, 6250lm a 6674lm, eficiência mín.113 lm/W, IRC&gt;=70, temperatura cor 5000/6500 K, IP&gt;=54, ref. CLP-U60 da Conexled, TK SL-50 Ledstar, GL216 50 3C Glight, FLEDSS21-5K-50W Fortlight ou equivalente</t>
  </si>
  <si>
    <t>P.15.000.034131</t>
  </si>
  <si>
    <t>P.15.000.034132</t>
  </si>
  <si>
    <t>P.15.000.034133</t>
  </si>
  <si>
    <t>Luminária retangular tipo arandela externa, (axlxp) 40x13x8cm, com difusor em polietileno ou vidro leitoso, com dois soquetes E27, diversas cores</t>
  </si>
  <si>
    <t>P.15.000.034134</t>
  </si>
  <si>
    <t>P.15.000.034200</t>
  </si>
  <si>
    <t>Luminária LED solar integrada para poste, com suporte para fixação; ref. linha Sahy CLS-UF80 da Conexled, Atlas All in One 80W da Fotovolt,  EIF-80W da Lightsolar ou equivalente</t>
  </si>
  <si>
    <t>P.15.000.045618</t>
  </si>
  <si>
    <t>Módulo tomada RJ-45 1 posto, referência Alumbra linha Belise ou equivalente</t>
  </si>
  <si>
    <t>P.15.000.046012</t>
  </si>
  <si>
    <t>Luminária quadrada de embutir tipo calha aberta com aletas planas para 2 lâmpadas fluorescentes compactas de 18/26W, ref. EDQ-46 da Lumalux, 1202E27 BC da ARM, PL 688/226 da Prolumi ou equivalente</t>
  </si>
  <si>
    <t>P.15.000.046030</t>
  </si>
  <si>
    <t>Braço em tubo de ferro galvanizado a fogo, de 1´ x 1,00m, para fixação de uma luminária externa; ref. ILB-68L/100 Ilumatic, YL-203 Yluminart, Shomei, FBL 10100 Fortiligth, RPF-203 Danta Luz ou equivalente</t>
  </si>
  <si>
    <t>P.15.000.046050</t>
  </si>
  <si>
    <t>Projetor LED modular de 150 a 200W, eficiência minima de 125 l/W, fluxo luminoso mínimo de 26294lm, ref. CLF-MP200C da Conexled, HRS-200 da H2xtech, RFL180-B502-002 da LED ou equivalente</t>
  </si>
  <si>
    <t>P.15.000.046064</t>
  </si>
  <si>
    <t>Luminária retangular de sobrepor tipo calha aberta para 2 lâmpadas fluorescentes tubulares de 32W; ref. AL7951.2FT32 da Ajalumi ou equivalente</t>
  </si>
  <si>
    <t>P.15.000.046068</t>
  </si>
  <si>
    <t>Luminária retangular de sobrepor tipo calha aberta para 4 lâmpadas fluorescentes tubulares de 32W, ref. CN10-S432 da Lumicenter ou equivalente</t>
  </si>
  <si>
    <t>P.15.000.046071</t>
  </si>
  <si>
    <t>Luminária retangular de sobrepor tipo calha aberta com refletor em alumínio de alto brilho para 2 lâmpadas tubulares 32/36W, ref. CAN03-S2TLED1204 da Lumicenter, PL 228/24 da Prolumi ou equivalente</t>
  </si>
  <si>
    <t>P.15.000.046093</t>
  </si>
  <si>
    <t>Luminária decorativa tipo poste balizador, com altura aproximada de 500mm a 600mm; ref. 532 FM Lustres, ST222V da Starlumen, Ecoforce ou equivalente</t>
  </si>
  <si>
    <t>P.15.000.046106</t>
  </si>
  <si>
    <t>Luminária fechada retangular tipo pétala pequena, com alojamento para reator, ref. DP-2198-01, DP-2198-02 da Projeto ou equivalente</t>
  </si>
  <si>
    <t>P.15.000.046107</t>
  </si>
  <si>
    <t>Luminária fechada retangular tipo pétala grande, com alojamento para reator; ref. DP-2305-01 da Projeto ou equivalente</t>
  </si>
  <si>
    <t>P.15.000.046109</t>
  </si>
  <si>
    <t>Plafon de plástico e/ou PVC, para acabamento de ponto de luz, com soquete E-27; ref. PF1 ou PF2 da Wetzel ou equivalente</t>
  </si>
  <si>
    <t>P.15.000.046175</t>
  </si>
  <si>
    <t>Luminária quadrada de embutir tipo calha aberta refletor e aleta parabólicas em alumínio para 4 lâmpadas fluorescentes 14/16/18W, ref. 101416 BC da ARM, CAA1-E416 da Lumicenter, PL 375/42 da Prolumi ou equivalente</t>
  </si>
  <si>
    <t>P.15.000.046177</t>
  </si>
  <si>
    <t>Luminária de embutir redonda com foco orientável e acessórios antiofuscante, para 1 lâmpada dicroica de 50 W, base GZ-10; ref. linha face plana IL0073-GZ Interlight ou equivalente</t>
  </si>
  <si>
    <t>P.15.000.046347</t>
  </si>
  <si>
    <t>Luminária redonda de embutir com refletor em alumínio para 2 lâmpadas fluorescentes compactas duplas de 18/26W, ref. EDR-30 da Lumalux, ARM99-702 C da ARM , PL 613/226 da Prolumi, AL 1501 da Ajalumi ou equivalente</t>
  </si>
  <si>
    <t>P.15.000.046348</t>
  </si>
  <si>
    <t>Luminária retangular de embutir assimétrica para 1 lâmpada fluorescente tubular de 14W; ref. 130114 BC da ARM ou equivalente</t>
  </si>
  <si>
    <t>P.15.000.046351</t>
  </si>
  <si>
    <t>Luminária retangular de embutir tipo calha aberta com refletor assimétrico em alumínio para 2 lâmpadas fluorescentes tubulares 28/54W, ref. 136228 BC da ARM, PL 381/228 ASS da Prolumi ou equivalente</t>
  </si>
  <si>
    <t>P.15.000.046568</t>
  </si>
  <si>
    <t>Luminária redonda de sobrepor com difusor em vidro temperado jateado para 1 ou 2 lâmpadas fluorescentes compactas de 18/26W; ref. PFD-03 da Lumalux, ARM99-2018 C da ARM, AL 3001/G da Ajalumi ou equivalente</t>
  </si>
  <si>
    <t>P.15.000.049559</t>
  </si>
  <si>
    <t>Laço lateral duplo para cabo 4 15kV</t>
  </si>
  <si>
    <t>P.15.000.049560</t>
  </si>
  <si>
    <t>Laço pre-formado de topo para cabo CA 4 AWG</t>
  </si>
  <si>
    <t>P.15.000.090205</t>
  </si>
  <si>
    <t>Luminária LED quadrada, sobrepor, de 15 a 24W fluxo lum. 1363 a 1800 lm, 220V, temper. de cor 4000 K, difusor prismático transparente; ref. 400-24/1 LED da ARM, EF75-S2000840, difusor leitoso Lumicenter, PL 289/LED18W TL Prolumi ou equivalente</t>
  </si>
  <si>
    <t>P.15.000.091173</t>
  </si>
  <si>
    <t>Luminária blindada oval de sobrepor em alumínio fundido ou arandela, para lâmpada fluorescente compacta</t>
  </si>
  <si>
    <t>P.15.000.091243</t>
  </si>
  <si>
    <t>Luminária blindada de sobrepor ou pendente para 2 lâmpadas fluorescentes 32/36/40 W, ref. HT01S232 da Lumicenter ou equivalente</t>
  </si>
  <si>
    <t>P.15.000.091298</t>
  </si>
  <si>
    <t>Luminária retangular de embutir tipo calha fechada com difusor plano em acrílico para 2 lâmpadas fluorescentes tubulares de 28/32/36/54W; ref. 152228 LC da ARM, AL7051.2FT28 da Ajalumi ou equivalente</t>
  </si>
  <si>
    <t>P.15.000.091336</t>
  </si>
  <si>
    <t>Luminária retangular de sobrepor tipo calha fechada difusor em acrílico translúcido p/2 lâmpadas fluorescentes 28/32/36/54W, ref. AL7551.2FT28 e AL7551.2FT32 da Ajalumi, 750228 LC ARM, PL289/24 TL Prolumi ou equivalente</t>
  </si>
  <si>
    <t>P.15.000.092173</t>
  </si>
  <si>
    <t>Luminária pública fechada pétala pequena em alumínio fundido, refrator lente em vidro temperado, ref. LX-17/3 da Lumel ou equivalente</t>
  </si>
  <si>
    <t>P.15.000.092174</t>
  </si>
  <si>
    <t>Suporte tubular de fixação em poste para 1 luminária tipo pétala; ref. DTS-1-60 da Repume, RCA Lâmpadas, SB-1 Reto da Induspar ou equivalente</t>
  </si>
  <si>
    <t>P.15.000.092175</t>
  </si>
  <si>
    <t>Suporte tubular de fixação em poste para 2 luminárias tipo pétala; ref. DTS-2-60 da Repume, RCA lâmpadas, SB-2 Angular da Induspar ou equivalente</t>
  </si>
  <si>
    <t>P.16.000.067001</t>
  </si>
  <si>
    <t>Bloco autônomo de iluminação de emergência LED, autonomia de 3 horas, equipado com 2 faróis, fluxo luminoso 2.000 até 3.000 lúmens; ref. FAE-LED216 da KBR, Bloco de 3000 lumens da Segurimax ou equivalente</t>
  </si>
  <si>
    <t>P.16.000.067004</t>
  </si>
  <si>
    <t>Luminária de emergência LED sobrepor, teto ou parede (frontral/ lateral), dupla face, autonomia mínima 2 horas, 30/35 lúmens, bivolt 110/220V, bateria recarregável; ref. Iluminim, Intelbras, Segurimax ou equivalente</t>
  </si>
  <si>
    <t>P.16.000.091001</t>
  </si>
  <si>
    <t>Módulo para adaptação de luminária de emergência, autonomia 90 minutos para lâmpada fluorescente de 32W</t>
  </si>
  <si>
    <t>P.16.000.091030</t>
  </si>
  <si>
    <t>Central de detecção e alarme de incêndio, autonomia de 1 hora para 12 laços, 220V/12V</t>
  </si>
  <si>
    <t>P.16.000.091342</t>
  </si>
  <si>
    <t>Central para iluminação de emergência, completa (incluso 9 baterias de 150A - 1h30min), de 5000 a 7500 W, ref. UNILAMP USE 110/7000 Unitron ou equivalente</t>
  </si>
  <si>
    <t>P.16.000.091551</t>
  </si>
  <si>
    <t>Central de iluminação de emergência com autonomia de 1 hora até 240W, ref. ILU300CS/12V da Gevi Gamma, NL 240W 12V da Nova Luz, BF/42 da Unitron ou equivalente</t>
  </si>
  <si>
    <t>P.17.000.030001</t>
  </si>
  <si>
    <t>Unidade gerenciadora digital de vídeo em rede (NVR) de até 8 câmeras IP em Full HD a 30FPS, armazenamento de 6 TB, 1 interface de rede Fast Ethernet; ref. NVD 1008 P da Intelbras ou equivalente</t>
  </si>
  <si>
    <t>P.17.000.030003</t>
  </si>
  <si>
    <t>Unidade gerenciadora digital de vídeo em rede (NVR) de até 16 câmeras IP em Full HD a 30FPS, armazen. de 12 TB, 1 interface de rede Gigabit Ethernet e 4 entradas de alarme; ref. NVD 3016 P da Intelbras ou equivalente</t>
  </si>
  <si>
    <t>P.17.000.030005</t>
  </si>
  <si>
    <t>Unidade gerenciadora digital de vídeo em rede (NVR) de até 32 câmeras IP em Full HD a 30FPS, para armazenamento de 48 TB, 2 interface de rede Gigabit Ethernet e 16 entradas de alarme; referência NVD 7032 da Intelbras ou equivalente</t>
  </si>
  <si>
    <t>P.17.000.030502</t>
  </si>
  <si>
    <t>Fonte de alimentação chaveada universal (bivolt), com saída de 24V 1,5A 35W; reerência comercial LRS-35-24 da Mean Well, I20667 Metaltex ou equivalente</t>
  </si>
  <si>
    <t>P.17.000.030515</t>
  </si>
  <si>
    <t>Rack fechado de piso padrão metálico, 19 x 44 Us x 770 mm, porta com visor em acrílico/vidro; ref. Bihouse Racks, APL Racks, Pier Telecom ou equivalente</t>
  </si>
  <si>
    <t>P.17.000.030518</t>
  </si>
  <si>
    <t>P.17.000.030520</t>
  </si>
  <si>
    <t>Rack fechado padrão metálico, 19 x 20 Us x 470 mm, porta com visor em acrílico/vidro; ref. Bihouse Racks, APL Racks, Pier Telecom ou equivalente</t>
  </si>
  <si>
    <t>P.17.000.030522</t>
  </si>
  <si>
    <t>Rack fechado padrão metálico, 19 x 12 Us x 470 mm, porta com visor em acrílico/vidro; ref. Bihouse Racks, APL Racks, Pier Telecom ou equivalente</t>
  </si>
  <si>
    <t>P.17.000.030523</t>
  </si>
  <si>
    <t>P.17.000.030524</t>
  </si>
  <si>
    <t>Bandeja fixa para rack, 19" x 800 mm</t>
  </si>
  <si>
    <t>P.17.000.030525</t>
  </si>
  <si>
    <t>P.17.000.030531</t>
  </si>
  <si>
    <t>P.17.000.030537</t>
  </si>
  <si>
    <t>Detector ou sensor de gás liquefeito (GLP), gás natural (GN) ou derivados de metano, endereçável; ref. Gevi gamma, AFDG2E da Abafire, AGD da Contech, IL022 da Aerot, MGC1000 da Minipa ou equivalente</t>
  </si>
  <si>
    <t>P.17.000.030538</t>
  </si>
  <si>
    <t>P.17.000.030550</t>
  </si>
  <si>
    <t>Alarme hidráulico com gongo, cobertura e corpo em alumínio fundido ASTM-B-209, pintado na cor vermelha; ref. Reliablel, Skop ou equivalente</t>
  </si>
  <si>
    <t>P.17.000.030555</t>
  </si>
  <si>
    <t>Módulo isolador, módulo endereçador para audiovisual; ref. LSC-ISO da Global Fire, IRC485T03 da Tecnohold, IDL 520 da Intelbras, MIC-E 02251 da Ilumac ou equivalente</t>
  </si>
  <si>
    <t>P.17.000.030562</t>
  </si>
  <si>
    <t>Câmera fixa colorida compacta, resolução 1/3 Megapixels, tipo mini com lente varifocal, para áreas internas e externas; ref. VIP S3120 IP mini Bullet 1.3MP da Intelbras, IP GSIP1300TVP Bullet da Giga ou equivalente</t>
  </si>
  <si>
    <t>P.17.000.030563</t>
  </si>
  <si>
    <t>Câmera Dome IP HD 1.3MP, para áreas internas e externas, função WDR, com lente varifocal, possui função SIP (vídeo chamadas); ref. IP Dome HD VIP E4220Z da Intelbras, GV EDR2100-0F da Geovision ou equivalente</t>
  </si>
  <si>
    <t>P.17.000.030575</t>
  </si>
  <si>
    <t>Câmera fixa com domo e suporte de fixação, sensor de imagem CMOS, função WDR e IP 66; ref. NDI-50022-V3 da Bosch ou equivalente</t>
  </si>
  <si>
    <t>P.17.000.030578</t>
  </si>
  <si>
    <t>P.17.000.030580</t>
  </si>
  <si>
    <t>P.17.000.030581</t>
  </si>
  <si>
    <t>Bandeja deslizante para Rack de 19" padrão, com profundidade de 770 mm</t>
  </si>
  <si>
    <t>P.17.000.030583</t>
  </si>
  <si>
    <t>Estação de trabalho "WorkStation" para central de monitoramento com até 3 monitores, memória RAM de 8 GB; referência T3620 MT da empresa Dell ou equivalente</t>
  </si>
  <si>
    <t>P.17.000.030586</t>
  </si>
  <si>
    <t>Mesa controladora híbrida para até 32 câmeras IPs com teclado e joystick, compatível com sistema de CFTV, IP ou analógico; ref. modelo VTN-2000 da Intelbras ou equivalente</t>
  </si>
  <si>
    <t>P.17.000.030587</t>
  </si>
  <si>
    <t>Estação de monitoramento "WorkStation" para até 3 monitores, memória RAM de 16 GB DDR4, Placa de vídeo 5 GB DD5; ref. Z4 da marca HP ou equivalente</t>
  </si>
  <si>
    <t>P.17.000.030601</t>
  </si>
  <si>
    <t>P.17.000.030603</t>
  </si>
  <si>
    <t>Central de pabx para 2 linhas e 8 ramais; ref. Conecta + da Intelbras, incluso o kit de mais 1 placa de 4 ramais e 1 placa Disa de atendimento automático</t>
  </si>
  <si>
    <t>P.17.000.030700</t>
  </si>
  <si>
    <t>Sinalizador audiovisual endereçável com LEDs pulsantes do tipo flash, ref. SAV-E da Firemac, VALKYRIE A da Global Fire ou equivalente</t>
  </si>
  <si>
    <t>P.17.000.030701</t>
  </si>
  <si>
    <t>Chave de fluxo para ar, temperatura de trabalho max. 60°C, ajuste vazão min. 10m/s, micro chave reversível (SPDT-COM-NO-NC), capacidade 10A - 1/2HP - 125/250VAC</t>
  </si>
  <si>
    <t>P.17.000.030702</t>
  </si>
  <si>
    <t>Repetidor de Sinal I/I e V/I</t>
  </si>
  <si>
    <t>P.17.000.030703</t>
  </si>
  <si>
    <t>P.17.000.030704</t>
  </si>
  <si>
    <t>P.17.000.030705</t>
  </si>
  <si>
    <t>Controlador lógico programável 16 entradas/16 saídas</t>
  </si>
  <si>
    <t>P.17.000.030706</t>
  </si>
  <si>
    <t>P.17.000.030707</t>
  </si>
  <si>
    <t>Módulo de expansão para 8 de entradas e saídas digitais</t>
  </si>
  <si>
    <t>P.17.000.030708</t>
  </si>
  <si>
    <t>Módulos de expansão para 4 canais de saídas analógicas</t>
  </si>
  <si>
    <t>P.17.000.030710</t>
  </si>
  <si>
    <t>Termostato de segurança 90-110C, ref. BT-TRL-90110 da Slic Equipamentos, LS1 da Actua Controls ou equivalente</t>
  </si>
  <si>
    <t>P.17.000.030711</t>
  </si>
  <si>
    <t>Transmissor de pressão compacto, escala de pressão de 0 A 10 BAR, sinal de saída de 4 - 20 MA; ref. MBS1700 da Danfos, PX119 da Omega, RTP-420 da Rücken ou equivalente</t>
  </si>
  <si>
    <t>P.17.000.030712</t>
  </si>
  <si>
    <t>Transmissor de temperatura/umidade para dutos 3% 4-20 mA, ref. RHP-3D11 da Slic equipamentos, ou equivalente</t>
  </si>
  <si>
    <t>P.17.000.030715</t>
  </si>
  <si>
    <t>Termostato para aquecimento ou refrigeração com programação horária, referência comercial Full Gauge ou equivalente</t>
  </si>
  <si>
    <t>P.17.000.030716</t>
  </si>
  <si>
    <t>Poço Termométrico em alumínio com haste de 30mm e rosca 1/2" npt, ref. Comercial: Full Gauge ou equivalente</t>
  </si>
  <si>
    <t>P.17.000.031477</t>
  </si>
  <si>
    <t>Ponto de acesso de dados (Acess Point), para acesso em rede local sem fio, ref. com.: EAP245-AC1750-V1 da TP-Link, WAP150 da Cisco, DAP-2610 da D-Link ou equivalente</t>
  </si>
  <si>
    <t>P.17.000.031489</t>
  </si>
  <si>
    <t>Central de pabx híbrida de telefonia para 8 linhas tronco e 24 a 32 ramais (digital e analógico); ref. Intelbras Impacta 40 /68i, Panasonic KXTES 32 ou equivalente</t>
  </si>
  <si>
    <t>P.17.000.031490</t>
  </si>
  <si>
    <t>Switch Gigabit 24 portas 10/100/1000 Base TX Layer 2 mínimo com porta de saída em fibra</t>
  </si>
  <si>
    <t>P.17.000.031495</t>
  </si>
  <si>
    <t>Video porteiro eletrônico colorido com um interfone; referência comercial HDL 90.02.01.033, 90.02.01.700 ou equivalente</t>
  </si>
  <si>
    <t>P.17.000.035701</t>
  </si>
  <si>
    <t>Porteiro eletrônico com 1 interfone; ref. Amelco AM-M100 ou equivalente</t>
  </si>
  <si>
    <t>P.17.000.035705</t>
  </si>
  <si>
    <t>Sistema eletrônico de automatização de portão deslizante, para esforço maior de 800kg e até 1400 kg, mono 220 V, com 3 controles de acesso; ref. DZ IND 1500 / EURUS 2000 da PPA ou equivalente - instalado</t>
  </si>
  <si>
    <t>P.17.000.035713</t>
  </si>
  <si>
    <t>Sistema eletrônico de automatização de portão deslizante, para esforços até 800 kg, mono 220 V, com 2 controles de acesso; ref. DZ4 DK 1/3hp da Rossi ou equivalente - instalado</t>
  </si>
  <si>
    <t>P.17.000.037603</t>
  </si>
  <si>
    <t>Sistema de alarme PNE com indicador audiovisual, com fio, com etiquetas informativas em alumínio com impressão UV e adesivos, resistente às intempéries conforme NBR 9050/2015, para pessoas com mobilidade reduzida ou cadeirante</t>
  </si>
  <si>
    <t>P.17.000.037604</t>
  </si>
  <si>
    <t>Sistema de alarme PNE com indicador audiovisual, sem fio (Wireless), com etiquetas informativas em alumínio com impressão UV e adesivos, resistente às intempéries conforme NBR 9050/2015, para pessoas com mobilidade reduzida ou cadeirante</t>
  </si>
  <si>
    <t>P.17.000.041097</t>
  </si>
  <si>
    <t>P.17.000.041119</t>
  </si>
  <si>
    <t>Dispositivo de partida ´Soft Starter´ para motor 220 V, trifásico de 40cv, ref. SSW070130T5SZ da Weg ou equivalente</t>
  </si>
  <si>
    <t>P.17.000.041120</t>
  </si>
  <si>
    <t>Dispositivo Soft Starter para motor 15 cv, trifásico 220 V, ref. SSW070045T5SZ da Weg ou equivalente</t>
  </si>
  <si>
    <t>P.17.000.041121</t>
  </si>
  <si>
    <t>Dispositivo Soft Starter para motor 25 cv, trifásico 220 V, ref. SSW070085T5SZ da Weg ou equivalente</t>
  </si>
  <si>
    <t>P.17.000.042200</t>
  </si>
  <si>
    <t>P.17.000.042462</t>
  </si>
  <si>
    <t>Alarme sonoro bitonal de 220V, para painel de comando; ref. 104/220 B Cutler Hammer ou equivalente</t>
  </si>
  <si>
    <t>P.17.000.042521</t>
  </si>
  <si>
    <t>Detector óptico de fumaça endereçável, com base de fixação, ref. BH-300 da Kidde, Protege ou equivalente</t>
  </si>
  <si>
    <t>P.17.000.042527</t>
  </si>
  <si>
    <t>Protetor de surto para bloco de distribuição, referência MPDG Slim RG / MPDG Slim RS da Bargoa, MP-R-CC (G) da Clamper ou equivalente</t>
  </si>
  <si>
    <t>P.17.000.042538</t>
  </si>
  <si>
    <t>Divisor interno com 1 entrada e 2 saídas 75 Ohms, ref. WDI/275 Wadt ou equivalente</t>
  </si>
  <si>
    <t>P.17.000.042539</t>
  </si>
  <si>
    <t>Divisor interno com 1 entrada e 4 saídas 75 Ohms, ref. WDI/475 Wadt ou equivalente</t>
  </si>
  <si>
    <t>P.17.000.042541</t>
  </si>
  <si>
    <t>Amplificador de potência, 50 dB, para VHF e CATV, frequência 40 a 550 MHz; ref. PQAP-7500 da Pró Eletronic ou equivalente</t>
  </si>
  <si>
    <t>P.17.000.042542</t>
  </si>
  <si>
    <t>Antema WI-FI dual band access point, banda 450Mbps em 2.4GHz e 1300Mbps em 5GHz, compatível em PoE (802,3at); ref. AC1750 - EAP245 TP-Link ou equivalente</t>
  </si>
  <si>
    <t>P.17.000.042546</t>
  </si>
  <si>
    <t>P.17.000.042563</t>
  </si>
  <si>
    <t>Modulador de canais modelo ágil, ref. PQMO-2600G2 da Proeletronic ou equivalente</t>
  </si>
  <si>
    <t>P.17.000.042566</t>
  </si>
  <si>
    <t>Amplificador transistorizado de linha VHF (50 a 220 MHz, 50 dB) ou UHF (470 a 800 MHz, 48 dB), nível de saída 1, 4 e 8 canais, conectores de saída F-fêmea - 110/220V</t>
  </si>
  <si>
    <t>P.17.000.046322</t>
  </si>
  <si>
    <t>Sensor de presença infravermelho passivo e microondas sem fio, alcance 12m, frequência 433,92Mhz, cobertura 90°; ref. Intelbras IVP2000 SR ou equivalente</t>
  </si>
  <si>
    <t>P.17.000.050018</t>
  </si>
  <si>
    <t>Transceptor Gigabit SX conectável de formato pequeno (SFP); ref. MGBSX1 da Cisco ou equivalente</t>
  </si>
  <si>
    <t>P.17.000.050162</t>
  </si>
  <si>
    <t>Sistema ininterrupto de energia monofásico no break, de 5 a 7,5 kVA (110 / 120 V), autonomia 15 minutos</t>
  </si>
  <si>
    <t>P.17.000.050167</t>
  </si>
  <si>
    <t>Sistema ininterrupto de energia monofásico de 2 kVA (127 / 127 V), autonomia 40 minutos</t>
  </si>
  <si>
    <t>P.17.000.050178</t>
  </si>
  <si>
    <t>Sistema ininterrupto de energia trifásico de 10 kVA (220 / 220 V), autonomia 15 minutos</t>
  </si>
  <si>
    <t>P.17.000.050179</t>
  </si>
  <si>
    <t>Sistema ininterrupto de energia trifásico de 20 kVA (220 / 208 / 108 V), autonomia 15 minutos</t>
  </si>
  <si>
    <t>P.17.000.050181</t>
  </si>
  <si>
    <t>Sistema ininterrupto de energia trifásico on line, de 15 kVA (208 / 110 V), autonomia 15 minutos</t>
  </si>
  <si>
    <t>P.17.000.050183</t>
  </si>
  <si>
    <t>Sistema ininterrupto de energia monofásico on line, de 5 kVA (220 / 110 V), com autonomia 15 minutos</t>
  </si>
  <si>
    <t>P.17.000.050186</t>
  </si>
  <si>
    <t>Sistema ininterrupto de energia, monofásico no break, de 600 VA (127 / 127 V, com autonomia de 10 a 15 minutos</t>
  </si>
  <si>
    <t>P.17.000.050192</t>
  </si>
  <si>
    <t>Sistema ininterrupto de energia trifásico de 10 kVA (220 / 110 V), autonomia 2 horas</t>
  </si>
  <si>
    <t>P.17.000.050208</t>
  </si>
  <si>
    <t>Estabilizador eletrônico de tensão, trifásico, com potência de 40 kVA (220/110V)</t>
  </si>
  <si>
    <t>P.17.000.050214</t>
  </si>
  <si>
    <t>Sistema ininterrupto de energia trifásico on line, de 20 kVA (220/127V), automação 15 minutos</t>
  </si>
  <si>
    <t>P.17.000.050215</t>
  </si>
  <si>
    <t>Sistema ininterrupto de energia trifásico on line, de 60 kVA (220/127V), automação 15 minutos</t>
  </si>
  <si>
    <t>P.17.000.050218</t>
  </si>
  <si>
    <t>Sistema ininterrupto de energia trifásico on line, de 80 kVA (220/127V), automação 15 minutos</t>
  </si>
  <si>
    <t>P.17.000.050220</t>
  </si>
  <si>
    <t>Sistema ininterrupto de energia, trifásico de 20 kVA, no break, entrada 380 V e saída 220 V, com autonomia de 15 minutos</t>
  </si>
  <si>
    <t>P.17.000.050224</t>
  </si>
  <si>
    <t>Sistema ininterrupto de energia on line senoidal, de 50 kVA (220/110 V), com automação de 15 minutos</t>
  </si>
  <si>
    <t>P.17.000.050225</t>
  </si>
  <si>
    <t>Sistema ininterrupto de energia, trifásico on line senoidal, de 5 kVA (220/110 V), com automação de 15 minutos</t>
  </si>
  <si>
    <t>P.17.000.050226</t>
  </si>
  <si>
    <t>Sistema ininterrupto de energia, trifásico on line senoidal, de 10 kVA (220/110 V), com autonomia de 15 minutos</t>
  </si>
  <si>
    <t>P.17.000.050231</t>
  </si>
  <si>
    <t>Sistema ininterrupto de energia, trifásico on line senoidal, de 7,5 kVA (220/110 V), com autonomia de 15 minutos</t>
  </si>
  <si>
    <t>P.17.000.050257</t>
  </si>
  <si>
    <t>Sistema ininterrupto de energia trifásico on line senoidal, de 40kVA, 380V/220V, com autonomia de 15 minutos; ref. Conception da CM Comandos Lineares, Sigma da Beta Eletronic, Energy Master, Oneupsti, Processtec ou equivalente</t>
  </si>
  <si>
    <t>P.17.000.067301</t>
  </si>
  <si>
    <t>Bloco de ligação com engate rápido para 10 pares com suporte BER-10</t>
  </si>
  <si>
    <t>P.17.000.090534</t>
  </si>
  <si>
    <t>Destravador magnético eletroímã (sem fonte), para porta corta-fogo de 24 Vcc, ref. Gevi gamma ou equivalente</t>
  </si>
  <si>
    <t>P.17.000.090899</t>
  </si>
  <si>
    <t>Rack fechado de piso padrão metálico, 19 x 24 Us x 570 mm, porta com visor em acrílico/vidro; ref. Bihouse Racks, APL Racks, Pier Telecom ou equivalente</t>
  </si>
  <si>
    <t>P.17.000.091007</t>
  </si>
  <si>
    <t>Detector termovelocimétrico com base endereçável; ref. Johnson Controls, Fire &amp; Security, Aerotex Extintores ou equivalente</t>
  </si>
  <si>
    <t>P.17.000.091009</t>
  </si>
  <si>
    <t>Sirene audiovisual tipo endereçável, potência de 90 a 110db, tensão até 24Vcc, corrente 100mA, leds alto brilho; ref. VRE-SVF da Verin, Strobe 99dB da Siemens ou equivalente</t>
  </si>
  <si>
    <t>P.17.000.091031</t>
  </si>
  <si>
    <t>Sirene tipo corneta com potência nominal de 12V, potência sonora entre 115dB a 120dB, potência elétrica de 15 a 20W; ref. NA/12V da Aureon, GLK, DNI ou equivalente</t>
  </si>
  <si>
    <t>P.17.000.091404</t>
  </si>
  <si>
    <t>Aparelho telefônico multifrequencial, analógico, teclas: FLASH, HOOK, PAUSE, LND e MODE, controle discagem em pulso e tom, controle de volume em 3 níveis</t>
  </si>
  <si>
    <t>P.17.000.091560</t>
  </si>
  <si>
    <t>Sirene eletrônica em caixa metálica de 12 / 24 Volts</t>
  </si>
  <si>
    <t>P.17.000.091621</t>
  </si>
  <si>
    <t>Cancela automática com gabinete aço e barreira em alumínio de 3,50 até 4,00 m; ref. Gatter Peccinin, Barrier da PPA, Prime DC da Garen, Max Peccinin, Brasso jetflex da PPA ou equivalente</t>
  </si>
  <si>
    <t>P.17.000.092197</t>
  </si>
  <si>
    <t>P.17.000.092199</t>
  </si>
  <si>
    <t>Estabilizador eletrônico de tensão monofásico com potência, 10 kVA</t>
  </si>
  <si>
    <t>P.17.000.092292</t>
  </si>
  <si>
    <t>Controlador de acesso com identificação por impressão digital (biometria) e software de gerencimento; ref. SS 411E da Intelbras, iDAccess da Controlid ou equivalente</t>
  </si>
  <si>
    <t>P.17.000.092764</t>
  </si>
  <si>
    <t>Central alarme microprocessada para até 125 zonas, ref. FP-01 da Gevi Gamma ou equivalente</t>
  </si>
  <si>
    <t>P.17.000.092765</t>
  </si>
  <si>
    <t>Repetidora sinais do painel sinóptico para central</t>
  </si>
  <si>
    <t>P.17.000.092771</t>
  </si>
  <si>
    <t>Detector microprocessado metais tipo portal; ref. MAGXXI linha 300 / 3P da Magnetec; DMP-01/MP da Priel ou equivalente</t>
  </si>
  <si>
    <t>P.18.000.042520</t>
  </si>
  <si>
    <t>Painel frontal cego de 19´ x 1 U; ref. Itcomtech/20, Furukawa, Garra ou equivalente</t>
  </si>
  <si>
    <t>P.18.000.042526</t>
  </si>
  <si>
    <t>Painel frontal cego de 19´ x 2 U; ref. Itcomtech/20, Furukawa, Garra ou equivalente</t>
  </si>
  <si>
    <t>P.18.000.045100</t>
  </si>
  <si>
    <t>Caixa base lateral tipo ´N´ (1300x400x250mm), ref. Phaynell, JSA ou equivalente</t>
  </si>
  <si>
    <t>P.18.000.045101</t>
  </si>
  <si>
    <t>Caixa de medição tipo ´M´ externa de (900x1200x270)mm, padrão Eletropaulo</t>
  </si>
  <si>
    <t>P.18.000.045102</t>
  </si>
  <si>
    <t>Caixa para seccionadora tipo ´T´, (900x600x250)mm, padrão Eletropaulo</t>
  </si>
  <si>
    <t>P.18.000.045103</t>
  </si>
  <si>
    <t>Caixa de medição tipo II, (300 x 560 x 200)mm, padrão concessionárias</t>
  </si>
  <si>
    <t>P.18.000.045106</t>
  </si>
  <si>
    <t>Caixa de medição externa tipo ´N´ (1300x1200x270)mm, padrão Eletropaulo</t>
  </si>
  <si>
    <t>P.18.000.045108</t>
  </si>
  <si>
    <t>Caixa de proteção para TC, em chapa 14, (1000x750x300) mm, padrão CPFL</t>
  </si>
  <si>
    <t>P.18.000.045109</t>
  </si>
  <si>
    <t>Caixa de medição externa tipo ´L´ (900x600x270)mm, padrão Eletropaulo</t>
  </si>
  <si>
    <t>P.18.000.045110</t>
  </si>
  <si>
    <t>Caixa de medição ´A1´para cabine primária (1000x1000x300)mm, padrão Eletropaulo</t>
  </si>
  <si>
    <t>P.18.000.045111</t>
  </si>
  <si>
    <t>Caixa de proteção dos bornes do medidor, em chapa 18, (300x250x90) mm padrão CPFL</t>
  </si>
  <si>
    <t>P.18.000.045116</t>
  </si>
  <si>
    <t>Caixa de entrada tipo ´E´ de (560x350x210)mm, ref. BN, Olipe ou equivalente - padrão Eletropaulo</t>
  </si>
  <si>
    <t>P.18.000.045121</t>
  </si>
  <si>
    <t>Caixa de medição polifásica tipo III, (500x600x200)mm, padrão concessionárias</t>
  </si>
  <si>
    <t>P.18.000.049566</t>
  </si>
  <si>
    <t>Suporte para transformação em poste/estaleiro</t>
  </si>
  <si>
    <t>P.18.000.050127</t>
  </si>
  <si>
    <t>P.18.000.050128</t>
  </si>
  <si>
    <t>P.18.000.050129</t>
  </si>
  <si>
    <t>P.18.000.050130</t>
  </si>
  <si>
    <t>P.18.000.050131</t>
  </si>
  <si>
    <t>P.18.000.050132</t>
  </si>
  <si>
    <t>P.18.000.050133</t>
  </si>
  <si>
    <t>P.18.000.050134</t>
  </si>
  <si>
    <t>P.18.000.050135</t>
  </si>
  <si>
    <t>P.18.000.050269</t>
  </si>
  <si>
    <t>Cubículo de média tensão para uso ao tempo IP-53 (mínimo), classe 24kV para 300kVA, padrão CPFL, Piratininga, Elektro, Eletropaulo, etc.; ref. Beghim, ABB, VR Painéis, Gimi ou equivalente</t>
  </si>
  <si>
    <t>P.18.000.050271</t>
  </si>
  <si>
    <t>Quadro de embutir em chapa de aço, para disjuntores 16 DIN / 12 Bolt-on de 150 A, QDETG-U II, ref. 904501 da Cemar ou equivalente</t>
  </si>
  <si>
    <t>P.18.000.050272</t>
  </si>
  <si>
    <t>Quadro de embutir em chapa de aço, para disjuntores 24 DIN / 18 Bolt-on de 150 A, QDETG-U II, ref. 904502 da Cemar ou equivalente</t>
  </si>
  <si>
    <t>P.18.000.050273</t>
  </si>
  <si>
    <t>Quadro de embutir em chapa de aço, para disjuntores 34 DIN / 24 Bolt-on de 150 A, QDETG-U II, ref. 904503 da Cemar ou equivalente</t>
  </si>
  <si>
    <t>P.18.000.050274</t>
  </si>
  <si>
    <t>Quadro de embutir em chapa de aço, para disjuntores 44 DIN / 32 Bolt-on de 150 A, QDETG-U II, ref. 904504 da Cemar ou equivalente</t>
  </si>
  <si>
    <t>P.18.000.050275</t>
  </si>
  <si>
    <t>Quadro de embutir em chapa de aço, para disjuntores 56 DIN / 40 Bolt-on de 225 A, QDETG-U II, ref. 904505 da Cemar ou equivalente</t>
  </si>
  <si>
    <t>P.18.000.050276</t>
  </si>
  <si>
    <t>Quadro de embutir em chapa de aço, para disjuntores 70 DIN / 50 Bolt-on de 225 A, QDETG-U II, ref. 904506 da Cemar ou equivalente</t>
  </si>
  <si>
    <t>P.18.000.050277</t>
  </si>
  <si>
    <t>Quadro de sobrepor em chapa de aço, para disjuntores 16 DIN / 12 Bolt-on de 150 A, QDSTG-U II, ref. 904507 da Cemar ou equivalente</t>
  </si>
  <si>
    <t>P.18.000.050278</t>
  </si>
  <si>
    <t>Quadro de sobrepor em chapa de aço, para disjuntores 24 DIN / 18 Bolt-on de 150 A, QDSTG-U II, ref. 904508 da Cemar ou equivalente</t>
  </si>
  <si>
    <t>P.18.000.050279</t>
  </si>
  <si>
    <t>Quadro de sobrepor em chapa de aço, para disjuntores 34 DIN / 24 Bolt-on de 150 A, QDSTG-U II, ref. 904509 da Cemar ou equivalente</t>
  </si>
  <si>
    <t>P.18.000.050280</t>
  </si>
  <si>
    <t>Quadro de sobrepor em chapa de aço, para disjuntores 44 DIN / 32 Bolt-on de 150 A, QDSTG-U II, ref. 904510 da Cemar ou equivalente</t>
  </si>
  <si>
    <t>P.18.000.050281</t>
  </si>
  <si>
    <t>Quadro de sobrepor em chapa de aço, para disjuntores 56 DIN / 40 Bolt-on de 225 A, QDSTG-U II, ref. 904511 da Cemar ou equivalente</t>
  </si>
  <si>
    <t>P.18.000.050282</t>
  </si>
  <si>
    <t>Quadro de sobrepor em chapa de aço, para disjuntores 70 DIN / 50 Bolt-on de 225 A, QDSTG-U II, ref. 904512 da Cemar ou equivalente</t>
  </si>
  <si>
    <t>P.18.000.050287</t>
  </si>
  <si>
    <t>Cubículo de média tensão para uso ao tempo IP-53 (mínimo), classe 17,5kV e 300kVA, padrão CPFL, Piratininga, Elektro, Eletropaulo, etc.; referência comercial Beghim, ABB, VR Painéis, Gimi ou equivalente</t>
  </si>
  <si>
    <t>P.18.000.091179</t>
  </si>
  <si>
    <t>Painel autoportante/modular em chapa de aço, com proteção mínima IP-54, sem componentes; referência comercial Taunus, Press Mat ou equivalente</t>
  </si>
  <si>
    <t>P.18.000.091704</t>
  </si>
  <si>
    <t>Placa de montagem para quadros em geral, em chapa de aço carbono, espessura 2,25mm, acabamento pintura eletrostática; ref. Phaynell, Press Mat, Painel.ind.br ou equivalente</t>
  </si>
  <si>
    <t>P.18.000.092638</t>
  </si>
  <si>
    <t>Banco de medição para transformadores, TP/TC, Eletropaulo e Cesp</t>
  </si>
  <si>
    <t>P.18.000.092639</t>
  </si>
  <si>
    <t>Suporte para fixação lateral em cabine primária para TP´s 80 x 35 x 42 cm, em ferro cantoneira L: 1 1/2´ x esp. 1/8´</t>
  </si>
  <si>
    <t>P.19.000.024014</t>
  </si>
  <si>
    <t>Conector grampo cabo/haste de 3/4´</t>
  </si>
  <si>
    <t>P.19.000.040501</t>
  </si>
  <si>
    <t>Isolador tipo castanha de 85x90mm</t>
  </si>
  <si>
    <t>P.19.000.040516</t>
  </si>
  <si>
    <t>Grampo ´C´ de Ø 3/8´ e balancim grande para perfilado, ref. BF-078+BF-081 Bandeirantes, RP 2033+RP 2034 Real Perfil ou equivalente</t>
  </si>
  <si>
    <t>P.19.000.040517</t>
  </si>
  <si>
    <t>Gancho longo em chapa de aço zincado, para fixação de luminárias; ref. Perfilaço, TWT ou equivalente</t>
  </si>
  <si>
    <t>P.19.000.042219</t>
  </si>
  <si>
    <t>Captor tipo FRANKLIN, Hmin.= 300mm, 4 ou mais pontas,1 descida, cromado, ref. PRT-101 Paratec, PK-0003 Paraklin, TEL-020 Termotécnica ou equivalente</t>
  </si>
  <si>
    <t>P.19.000.042220</t>
  </si>
  <si>
    <t>Captor tipo FRANKLIN, Hmin.= 300mm, 4 ou mais pontas, 2 descidas, cromado, ref. PRT-102 Paratec, PK-0004 Paraklin, TEL-022 Termotécnica ou equivalente</t>
  </si>
  <si>
    <t>P.19.000.042223</t>
  </si>
  <si>
    <t>Isolador galvanizado reforçado para fixação a 90°</t>
  </si>
  <si>
    <t>P.19.000.042224</t>
  </si>
  <si>
    <t>Isolador galvanizado simples, chapa de encosto</t>
  </si>
  <si>
    <t>P.19.000.042225</t>
  </si>
  <si>
    <t>Isolador galvanizado simples reforçado, chapa de encosto</t>
  </si>
  <si>
    <t>P.19.000.042226</t>
  </si>
  <si>
    <t>Isolador galvanizado simples com calha para telha ondulada</t>
  </si>
  <si>
    <t>P.19.000.042227</t>
  </si>
  <si>
    <t>Isolador galvanizado simples reforçado com calha para telha ondulada</t>
  </si>
  <si>
    <t>P.19.000.042231</t>
  </si>
  <si>
    <t>Isolador galvanizado simples para mastro 2´, com 1 descida</t>
  </si>
  <si>
    <t>P.19.000.042232</t>
  </si>
  <si>
    <t>Isolador galvanizado simples para mastro 2´, com 2 descidas</t>
  </si>
  <si>
    <t>P.19.000.042233</t>
  </si>
  <si>
    <t>Isolador galvanizado reforçado para mastro 2´, com 1 descida</t>
  </si>
  <si>
    <t>P.19.000.042234</t>
  </si>
  <si>
    <t>Isolador galvanizado reforçado para mastro 2´, com 2 descida</t>
  </si>
  <si>
    <t>P.19.000.042235</t>
  </si>
  <si>
    <t>P.19.000.042236</t>
  </si>
  <si>
    <t>Apoio para mastro em aço galvanizado de 2´</t>
  </si>
  <si>
    <t>P.19.000.042237</t>
  </si>
  <si>
    <t>Base para mastro em aço galvanizado de 2´, ref. PK 0505 da Paraklim ou equivalente</t>
  </si>
  <si>
    <t>P.19.000.042238</t>
  </si>
  <si>
    <t>Contraventagem com cabo para mastro de 2´</t>
  </si>
  <si>
    <t>P.19.000.042240</t>
  </si>
  <si>
    <t>Mastro simples galvanizado de 2´, altura de 3 a 5 m, Inclusive luva de redução, ref. 703 Paraklin ou equivalente</t>
  </si>
  <si>
    <t>P.19.000.042241</t>
  </si>
  <si>
    <t>Suporte porta bandeira simples para mastro de 2´</t>
  </si>
  <si>
    <t>P.19.000.042242</t>
  </si>
  <si>
    <t>Suporte reforçado para porta bandeira de 2´</t>
  </si>
  <si>
    <t>P.19.000.042243</t>
  </si>
  <si>
    <t>Abraçadeira para fixação do aparelho sinalizador para mastro de diâmetro 2´</t>
  </si>
  <si>
    <t>P.19.000.042248</t>
  </si>
  <si>
    <t>Conector de emenda em latão para cabo até 50mm², com 4 parafusos</t>
  </si>
  <si>
    <t>P.19.000.042249</t>
  </si>
  <si>
    <t>Conector tipo olhal reforçado cabo/haste de 3/4", em latão forjado natural; ref. PK 0105 Paraklin, PRT-909 Paratec, 662401 Magnet, DR-098 Raycon, PG-0105 Paragam, TH-34-R Intelli, TTC006-1 Conimel ou equivalente</t>
  </si>
  <si>
    <t>P.19.000.042250</t>
  </si>
  <si>
    <t>Conector tipo olhal reforçado cabo/haste de 5/8", em latão forjado natural; ref. PK-0104 Paraklin, PRT-908 Paratec, 662301 Magnet, DR-097 Raycon, PG-0104 Paragam, Th-58-R Intelli, TTC004-1 Conimel ou equivalente</t>
  </si>
  <si>
    <t>P.19.000.042252</t>
  </si>
  <si>
    <t>Haste de aterramento de 5/8"x2,4 m, em aço SAE1010/1020, trefilado e revestido de cobre eletrolítico; ref. PK0065 da Paraklin, TEL5814 da Termotécnica ou equivalente</t>
  </si>
  <si>
    <t>P.19.000.042253</t>
  </si>
  <si>
    <t>Mastro para sinalizador de obstáculo de 1,50m x 3/4´</t>
  </si>
  <si>
    <t>P.19.000.042254</t>
  </si>
  <si>
    <t>Suporte para tubo de proteção com grapa de encosto 2´</t>
  </si>
  <si>
    <t>P.19.000.042255</t>
  </si>
  <si>
    <t>Suporte para tubo de proteção com grapa para chumbar 2´</t>
  </si>
  <si>
    <t>P.19.000.042257</t>
  </si>
  <si>
    <t>Tampa para caixa de inspeção cilíndrica em aço galvanizado</t>
  </si>
  <si>
    <t>P.19.000.042380</t>
  </si>
  <si>
    <t>Abraçadeira para cabo modelo MB-4 da 3M Scotch para fixação de cabo elétrico de potência, isolado de tensão até 35 KV</t>
  </si>
  <si>
    <t>P.19.000.042433</t>
  </si>
  <si>
    <t>Haste de aterramento de 3/4"x3 m, em aço SAE1010/1020, trefilado e revestido de cobre eletrolítico; ref. 6757 da Magnet, PK0068 da Paraklin ou equivalente</t>
  </si>
  <si>
    <t>P.19.000.042474</t>
  </si>
  <si>
    <t>Isolador galvanizado uso geral, 20 cm, PK-0195 da Paraklin,TEL-210 ou equivalente</t>
  </si>
  <si>
    <t>P.19.000.042476</t>
  </si>
  <si>
    <t>Caixa de inspeção do terra cilíndrica em PVC rígido, diâmetro de 300 mm, h= 400 mm</t>
  </si>
  <si>
    <t>P.19.000.042477</t>
  </si>
  <si>
    <t>Caixa de inspeção do terra cilíndrica em PVC rígido, diâmetro de 300 mm, h= 250 mm</t>
  </si>
  <si>
    <t>P.19.000.042478</t>
  </si>
  <si>
    <t>Caixa de inspeção do terra cilíndrica em PVC rígido, diâmetro de 300 mm, h= 600 mm</t>
  </si>
  <si>
    <t>P.19.000.043502</t>
  </si>
  <si>
    <t>Armação secundária para 1 estribo</t>
  </si>
  <si>
    <t>P.19.000.043503</t>
  </si>
  <si>
    <t>Armação secundária para 2 estribos</t>
  </si>
  <si>
    <t>P.19.000.043504</t>
  </si>
  <si>
    <t>Isolador tipo disco para 15kV</t>
  </si>
  <si>
    <t>P.19.000.043505</t>
  </si>
  <si>
    <t>Isolador tipo roldana baixa tensão de 76 x 79 mm</t>
  </si>
  <si>
    <t>P.19.000.044301</t>
  </si>
  <si>
    <t>Barra condutora chata em cobre de 3/4´ x 3/16´; ref. TEL 780 Termotécnica ou equivalente</t>
  </si>
  <si>
    <t>P.19.000.044304</t>
  </si>
  <si>
    <t>Caixa de equalização com barra cobre 6mm, embutir, chapa de aço com pintura esmaltada, de 400x400mm e tampa, uso interno, ref. Tel-900 Termotécnica ou equivalente</t>
  </si>
  <si>
    <t>P.19.000.044305</t>
  </si>
  <si>
    <t>Caixa de equalização com barra cobre 6mm, embutir, chapa de aço com pintura esmaltada, de 200x200mm e tampa, uso interno, ref. Tel-901 Termotécnica ou equivalente</t>
  </si>
  <si>
    <t>P.19.000.044306</t>
  </si>
  <si>
    <t>Fixador componente A+B; ref. FGG 01 da Gelcam ou equivalente</t>
  </si>
  <si>
    <t>P.19.000.044307</t>
  </si>
  <si>
    <t>Suporte para fixação de terminal aéreo e ou cabo de cobre; ref. SGG01 da Gelcam ou equivalente</t>
  </si>
  <si>
    <t>P.19.000.044308</t>
  </si>
  <si>
    <t>Terminal aéreo em barra de cobre circular maciço, diâmetro de 1/4´ x 300; ref. TAG da Gelcam ou equivalente</t>
  </si>
  <si>
    <t>P.19.000.044309</t>
  </si>
  <si>
    <t>Presilha em latão para cabos de 16 até 50 mm²; ref. Termotécnica ou equivalente</t>
  </si>
  <si>
    <t>P.19.000.044310</t>
  </si>
  <si>
    <t>Presilha em latão para cabos acima 50 até 120 mm²; ref. Termotécnica ou equivalente</t>
  </si>
  <si>
    <t>P.19.000.044311</t>
  </si>
  <si>
    <t>Suporte para fixação de terminal aéreo e ou cabo de cobre nu; ref. SGG02/SGG03 da Gelcam ou equivalente</t>
  </si>
  <si>
    <t>P.19.000.044314</t>
  </si>
  <si>
    <t>Suporte para fixação de fita de alumínio 7/8" x 1/8" e/ou cabo de cobre nu, com base ondulada; ref. SGG 03 (longitudinal) da Gelcam ou equivalente</t>
  </si>
  <si>
    <t>P.19.000.044315</t>
  </si>
  <si>
    <t>Suporte para fixação de fita de alumínio 7/8" x 1/8", com base plana; ref. SGG 04/F da Gelcam ou equivalente</t>
  </si>
  <si>
    <t>P.19.000.044320</t>
  </si>
  <si>
    <t>Cordoalha flexível "jumpers" de 25 X 300 mm, com 4 furos de 11 mm; ref. Barbanera, Raycon, TEL5703 da Termotécnica ou equivalente</t>
  </si>
  <si>
    <t>P.19.000.044321</t>
  </si>
  <si>
    <t>Terminal estanhado com 1 furo e 1 compressão - 16 mm², ref. TEC 5116 Termotécnica, Paraklin ou equivalente</t>
  </si>
  <si>
    <t>P.19.000.044322</t>
  </si>
  <si>
    <t>Terminal estanhado com 1 furo e 1 compressão - 35 mm², ref. TEC 5135 Termotécnica, Paraklin ou equivalente</t>
  </si>
  <si>
    <t>P.19.000.044323</t>
  </si>
  <si>
    <t>Terminal estanhado com 1 furo e 1 compressão - 50 mm², ref. TEC 5150 Termotécnica, Paraklin ou equivalente</t>
  </si>
  <si>
    <t>P.19.000.044326</t>
  </si>
  <si>
    <t>Terminal estanhado com 2 furos e 1 compressão - 50 mm², ref. TEC 5175 Termotécnica, Paraklin ou equivalente</t>
  </si>
  <si>
    <t>P.19.000.044327</t>
  </si>
  <si>
    <t>Conector tipo "X" fundido em bronze para aterramento de tela, para cabo 16 - 50mm², ref. TEL 6945 da Termotécnica ou equivalente</t>
  </si>
  <si>
    <t>P.19.000.044328</t>
  </si>
  <si>
    <t>Malha fechada pré-fabricada em fio de cobre de 16mm e mesch 30 x 30cm para aterramento, ref. MPT-16 da Fastweld ou equivalente</t>
  </si>
  <si>
    <t>P.19.000.044330</t>
  </si>
  <si>
    <t>P.19.000.044331</t>
  </si>
  <si>
    <t>Cordoalha flexível "jumpers" de 25 X 235 mm, com 4 furos de 11 mm; ref. Barbanera, Raycon, TEL5702 da Termotécnica ou equivalente</t>
  </si>
  <si>
    <t>P.19.000.048002</t>
  </si>
  <si>
    <t>Barra condutora chata em alumínio de 7/8´ x 1/8´ x 3 m; ref. TEL 771 da Termotécnica ou equivalente</t>
  </si>
  <si>
    <t>P.19.000.048007</t>
  </si>
  <si>
    <t>Barra condutora chata em alumínio de 3/4´ x 1/4´ x 3 m; ref. TEL 770 da Termotécnica ou equivalente</t>
  </si>
  <si>
    <t>P.19.000.048040</t>
  </si>
  <si>
    <t>Isolador suporte pedestal de epóxi e/ou porcelana com guia barra 25kV, completo - uso interno</t>
  </si>
  <si>
    <t>P.19.000.048071</t>
  </si>
  <si>
    <t>Kit solda com cartucho para solda exotérmica n. 25 a 45</t>
  </si>
  <si>
    <t>P.19.000.048072</t>
  </si>
  <si>
    <t>Kit solda com cartucho para solda exotérmica nº 65 a 115</t>
  </si>
  <si>
    <t>P.19.000.048073</t>
  </si>
  <si>
    <t>Kit solda com cartucho para solda exotérmica nº 150 a 250</t>
  </si>
  <si>
    <t>P.19.000.048074</t>
  </si>
  <si>
    <t>Alicate para solda exotérmica; referência U-L160 da Unisolda ou equivalente</t>
  </si>
  <si>
    <t>P.19.000.048075</t>
  </si>
  <si>
    <t>Alicate para solda exotérmica; referência U-S84 da Unisolda ou equivalente</t>
  </si>
  <si>
    <t>P.19.000.048080</t>
  </si>
  <si>
    <t>Molde para solda exotérmica conexão cabo-cabo horizontal em X, bitola do cabo de 16-16mm² a 35-35mm²; referência UXA da Unisolda ou equivalente</t>
  </si>
  <si>
    <t>P.19.000.048081</t>
  </si>
  <si>
    <t>Molde para solda exotérmica conexão cabo-cabo horizontal em X, bitola do cabo de 50-25mm² a 95-50mm²; referência UXA da Unisolda ou equivalente</t>
  </si>
  <si>
    <t>P.19.000.048084</t>
  </si>
  <si>
    <t>Molde para solda exotérmica conexão cabo-cabo horizontal em X sobreposto, bitola do cabo de 35-35mm² a 50-35mm²; referência UXB da Unisolda ou equivalente</t>
  </si>
  <si>
    <t>P.19.000.048085</t>
  </si>
  <si>
    <t>Molde para solda exotérmica conexão cabo-cabo horizontal em X sobreposto, bitola do cabo de 50-50mm² a 95-50mm²; referência UXB da Unisolda ou equivalente</t>
  </si>
  <si>
    <t>P.19.000.048087</t>
  </si>
  <si>
    <t>Molde para solda exotérmica conexão cabo-cabo horizontal em T, bitola do cabo 16-16mm² a 50-35mm², 70-35mm² e 95-35mm², ref. UTA da Unisolda ou equivalente</t>
  </si>
  <si>
    <t>P.19.000.048088</t>
  </si>
  <si>
    <t>Molde para solda exotérmica conexão cabo-cabo horizontal em T, bitola do cabo de 50-50mm² a 95-50mm²; referência UTA da Unisolda ou equivalente</t>
  </si>
  <si>
    <t>P.19.000.048089</t>
  </si>
  <si>
    <t>Molde para solda exotérmica conexão cabo-cabo horizontal reto, bitola do cabo de 16mm² a 70mm²; referência USS da Unisolda ou equivalente</t>
  </si>
  <si>
    <t>P.19.000.048091</t>
  </si>
  <si>
    <t>Molde para solda exotérmica conexão cabo-haste em X sobreposto, bitola do cabo de 35mm² a 50mm² para haste de 5/8 e 3/4; ref. UGXB da Unisolda ou equivalente</t>
  </si>
  <si>
    <t>P.19.000.048093</t>
  </si>
  <si>
    <t>Molde para solda exotérmica conexão cabo-haste em T, bitola do cabo de 35mm² para haste de 5/8 e 3/4; referência UGTA da Unisolda ou equivalente</t>
  </si>
  <si>
    <t>P.19.000.048094</t>
  </si>
  <si>
    <t>Molde para solda exotérmica conexão cabo-haste em T, bitola do cabo de 50mm² a 95mm² para haste de 5/8 e 3/4; referência UGTA da Unisolda ou equivalente</t>
  </si>
  <si>
    <t>P.19.000.048095</t>
  </si>
  <si>
    <t>Molde para solda exotérmica conexão cabo-haste na lateral, bitola do cabo de 25mm² a 70mm² para haste de 5/8 e 3/4; referência UGY da Unisolda ou equivalente</t>
  </si>
  <si>
    <t>P.19.000.048096</t>
  </si>
  <si>
    <t>Molde para solda exotérmica conexão cabo-haste no topo, bitola do cabo de 25mm² a 35mm² para haste de 5/8; referência UGT da Unisolda ou equivalente</t>
  </si>
  <si>
    <t>P.19.000.048097</t>
  </si>
  <si>
    <t>Molde para solda exotérmica conexão cabo-haste no topo, bitola do cabo de 50mm² a 95mm² para haste de 5/8 e 3/4; referência UGT da Unisolda ou equivalente</t>
  </si>
  <si>
    <t>P.19.000.048098</t>
  </si>
  <si>
    <t>Molde para solda exotérmica conexão cabo-ferro de construção com cabo paralelo, bitola do cabo 35mm² para haste 5/8 e 3/4; ref. URR da Unisolda ou equivalente</t>
  </si>
  <si>
    <t>P.19.000.048099</t>
  </si>
  <si>
    <t>Molde para solda exotérmica conexão cabo-ferro construção com cabo paralelo, bitola cabo 50mm² a 70mm² para haste 5/8 e 3/4; ref. URR da Unisolda ou equivalente</t>
  </si>
  <si>
    <t>P.19.000.048100</t>
  </si>
  <si>
    <t>Molde para solda exotérmica conexão cabo-ferro construção com cabo X sobreposto, bitola cabo de 35mm² a 70mm² para haste 5/8; ref. URC Unisolda ou equivalente</t>
  </si>
  <si>
    <t>P.19.000.048101</t>
  </si>
  <si>
    <t>Molde para solda exotérmica conexão cabo-ferro construção com cabo X sobreposto, bitola cabo 35mm² a 70mm² para haste 3/8; ref. URC da Unisolda ou equivalente</t>
  </si>
  <si>
    <t>P.19.000.048102</t>
  </si>
  <si>
    <t>Molde para solda exotérmica conexão cabo-terminal com duas fixações, bitola do cabo de 25mm² a 50mm² para terminal 3x25; ref. ULAB2 da Unisolda ou equivalente</t>
  </si>
  <si>
    <t>P.19.000.048103</t>
  </si>
  <si>
    <t>Molde para solda exotérmica conexão cabo-superfície de aço, bitola do cabo de 16mm² a 35mm²; referência UHC da Unisolda ou equivalente</t>
  </si>
  <si>
    <t>P.19.000.048104</t>
  </si>
  <si>
    <t>Molde para solda exotérmica conexão cabo-superfície de aço, bitola do cabo de 50mm² a 95mm²; referência UHC da Unisolda ou equivalente</t>
  </si>
  <si>
    <t>P.19.000.048105</t>
  </si>
  <si>
    <t>Cruzeta de aço galvanizado a fogo, tipo 'U' de 2400mm, para fixação de muflas ou para-raios</t>
  </si>
  <si>
    <t>P.19.000.048530</t>
  </si>
  <si>
    <t>Braçadeira circular de 290 mm, em aço carbono galvanizado a fogo para poste</t>
  </si>
  <si>
    <t>P.19.000.049505</t>
  </si>
  <si>
    <t>Alca pré-formada dupla de distribuição CA-CAA 2,0 a 4,0</t>
  </si>
  <si>
    <t>P.19.000.049506</t>
  </si>
  <si>
    <t>Captor terminal aéreo horizontal 3/8´ x 250mm, com 1 furo, galvanizado a fogo sem bandeirinha, ref. TEL 044 da Termotécnica ou equivalente</t>
  </si>
  <si>
    <t>P.19.000.049507</t>
  </si>
  <si>
    <t>Isolador rígido de pino Hi-Top, para 15 kV</t>
  </si>
  <si>
    <t>P.19.000.049517</t>
  </si>
  <si>
    <t>Olhal para parafuso M16 (5/8´)</t>
  </si>
  <si>
    <t>P.19.000.049533</t>
  </si>
  <si>
    <t>Gancho suspensão com olhal</t>
  </si>
  <si>
    <t>P.19.000.049561</t>
  </si>
  <si>
    <t>Alca pré-formada de distribuição estai para cabo de aço 4´ CA-CAA</t>
  </si>
  <si>
    <t>P.19.000.049562</t>
  </si>
  <si>
    <t>Manilha sapatilha de ferro</t>
  </si>
  <si>
    <t>P.19.000.049567</t>
  </si>
  <si>
    <t>Chapa para estai 8 x 76 x 60 x 70 mm 45°</t>
  </si>
  <si>
    <t>P.19.000.049568</t>
  </si>
  <si>
    <t>Sapatilha para cabo de aço de 3/8´</t>
  </si>
  <si>
    <t>P.19.000.049569</t>
  </si>
  <si>
    <t>Alca pré-formada estai para cabo de aço 3/8´</t>
  </si>
  <si>
    <t>P.19.000.070864</t>
  </si>
  <si>
    <t>Captor tipo terminal aéreo, h = 300 mm, em alumínio, ref. Tagal da Gelcam, PK 1989 da Paraklin ou equivalente</t>
  </si>
  <si>
    <t>P.19.000.090405</t>
  </si>
  <si>
    <t>P.19.000.090406</t>
  </si>
  <si>
    <t>Prensa vergalhão ´T´ diâmetro 3/8´ (derivação)</t>
  </si>
  <si>
    <t>P.19.000.090409</t>
  </si>
  <si>
    <t>Isolador suporte pedestal de epóxi e/ou porcelana com guia barra 15kV, completo - uso interno</t>
  </si>
  <si>
    <t>P.19.000.090544</t>
  </si>
  <si>
    <t>Isolador em epoxi 1kV para barramento de 50mm</t>
  </si>
  <si>
    <t>P.19.000.091371</t>
  </si>
  <si>
    <t>Haste de aterramento de 5/8"x3 m, em aço SAE1010/1020, trefilado e revestido de cobre eletrolítico; ref. PK0066 da Paraklin, TEL5830 da Termotécnica ou equivalente</t>
  </si>
  <si>
    <t>P.19.000.091389</t>
  </si>
  <si>
    <t>P.19.000.091390</t>
  </si>
  <si>
    <t>P.19.000.092009</t>
  </si>
  <si>
    <t>Captor terminal aéreo h= 600mm, diâmetro de 3/8´ galvanizado a fogo; ref. PRT-152A/156A/160A/164A Paratec, PK-0034/0083/0097/0177 Paraklin, TEL-040/050/051/052 Termotécnica ou equivalente</t>
  </si>
  <si>
    <t>P.19.000.092010</t>
  </si>
  <si>
    <t>Sinalizador obstáculo simples sem fotocélula PK-0149</t>
  </si>
  <si>
    <t>P.19.000.092011</t>
  </si>
  <si>
    <t>Sinalizador obstáculo duplo sem fotocélula PK-0150</t>
  </si>
  <si>
    <t>P.19.000.092012</t>
  </si>
  <si>
    <t>Sinalizador de obstáculo duplo com célula fotoelétrica, ref. PK-0107 da Paraklin ou equivalente</t>
  </si>
  <si>
    <t>P.19.000.092013</t>
  </si>
  <si>
    <t>Sinalizador obstáculo simples com célula fotoelétrica; ref. PK 0106 da Paraklin ou equivalente</t>
  </si>
  <si>
    <t>P.19.000.092152</t>
  </si>
  <si>
    <t>Para-raios de distribuição, classe 12 kV / 10 kA, encapsulado com polímero; ref. PBP-1210 Balestro ou equivalente</t>
  </si>
  <si>
    <t>P.19.000.092153</t>
  </si>
  <si>
    <t>Para-raios de distribuição, classe 12 kV / 5 kA, encapsulado com polímero; ref. PBP-1205 Balestro ou equivalente</t>
  </si>
  <si>
    <t>P.19.000.092154</t>
  </si>
  <si>
    <t>Para-raios de distribuição, classe 15 kV / 5 kA, encapsulado com polímero; ref. PBP-1505 Balestro ou equivalente</t>
  </si>
  <si>
    <t>P.19.000.092155</t>
  </si>
  <si>
    <t>Para-raios de distribuição, classe 15 kV / 10 kA, encapsulado com polímero; ref. PBP-1510 Balestro ou equivalente</t>
  </si>
  <si>
    <t>P.19.000.092265</t>
  </si>
  <si>
    <t>Sinalizador visual de advertência LED, bivolt, entrada/saída de garagem sequencial duplo, com base fixação, placa de sinalização; referência comercial: Giroled, Iluctron, TKN, Starlumen ou equivalente</t>
  </si>
  <si>
    <t>P.19.000.092266</t>
  </si>
  <si>
    <t>Sinalizador audiovisual de advertência LED, bivolt, entrada/saída de garagem sequencial duplo, com base fixação, placa de sinalização; referência comercial: Giroled, Iluctron, TKN, Starlumen ou equivalente</t>
  </si>
  <si>
    <t>P.21.000.040002</t>
  </si>
  <si>
    <t>Poste concreto armado circular, H= 11m p/400kgf</t>
  </si>
  <si>
    <t>P.21.000.040003</t>
  </si>
  <si>
    <t>Poste concreto armado circular, H= 11m p/600kgf</t>
  </si>
  <si>
    <t>P.21.000.040004</t>
  </si>
  <si>
    <t>Poste concreto armado circular, H= 10m p/400kgf</t>
  </si>
  <si>
    <t>P.21.000.040005</t>
  </si>
  <si>
    <t>Poste concreto armado circular, H= 12m p/200kgf</t>
  </si>
  <si>
    <t>P.21.000.040006</t>
  </si>
  <si>
    <t>Poste concreto armado circular, H= 9m p/200kgf</t>
  </si>
  <si>
    <t>P.21.000.040010</t>
  </si>
  <si>
    <t>Poste concreto armado circular, H= 12m p/400kgf</t>
  </si>
  <si>
    <t>P.21.000.040011</t>
  </si>
  <si>
    <t>Poste concreto armado circular, H= 12m p/600kgf</t>
  </si>
  <si>
    <t>P.21.000.040012</t>
  </si>
  <si>
    <t>Poste concreto armado circular, H= 12m p/1000kgf</t>
  </si>
  <si>
    <t>P.21.000.042347</t>
  </si>
  <si>
    <t>Poste concreto armado circular, H= 7,00m p/200kgf</t>
  </si>
  <si>
    <t>P.21.000.042349</t>
  </si>
  <si>
    <t>Poste concreto armado circular, H= 10m p/200kgf</t>
  </si>
  <si>
    <t>P.23.000.042218</t>
  </si>
  <si>
    <t>Barra de neutro com parafuso isolantes (capacidade de 4 a 12 fios)</t>
  </si>
  <si>
    <t>P.23.000.043131</t>
  </si>
  <si>
    <t>Cabo de cobre flexível de 2x1,5mm², encordoamento com isolação termoplástico PVC/E 105°C, classe 4, tensão de isolamento 600V, para sistema de detecção incêndio</t>
  </si>
  <si>
    <t>P.23.000.043132</t>
  </si>
  <si>
    <t>Cabo de cobre flexível de 3x1,5mm², encordoamento com isolação termoplástico PVC/E 105°C, classe 4, tensão de isolamento 600V, para sistema de detecção incêndio</t>
  </si>
  <si>
    <t>P.23.000.043133</t>
  </si>
  <si>
    <t>Cabo de cobre flexível de 2x2,5mm², encordoamento com isolação termoplástico PVC/E 105°C, classe 4, tensão de isolamento 600V, para sistema de detecção incêndio</t>
  </si>
  <si>
    <t>P.23.000.043252</t>
  </si>
  <si>
    <t>Sistema de barramento blindado de 100 a 2000 A, trifásico, barra de cobre, composto por: calha condutora trifásica com neutro 100%, igual ou superior a 630 V (Ui), para uso interno; ref. Beghin, Helzin ou equivalente</t>
  </si>
  <si>
    <t>P.23.000.043661</t>
  </si>
  <si>
    <t>Barra de contato para chave seccionadora tipo NH3-600A</t>
  </si>
  <si>
    <t>P.23.000.049627</t>
  </si>
  <si>
    <t>Barramento de cobre nu (qualquer bitola)</t>
  </si>
  <si>
    <t>P.24.000.045045</t>
  </si>
  <si>
    <t>Condulete em PVC para 5 e/ou 6 entradas de 1´, ref. linha Top da Tigre, Daisa ou equivalente</t>
  </si>
  <si>
    <t>P.24.000.045047</t>
  </si>
  <si>
    <t>Tampa tomada redonda para condulete em PVC de 1´, ref. linha Top da Tigre, Daisa ou equivalente</t>
  </si>
  <si>
    <t>P.25.000.024009</t>
  </si>
  <si>
    <t>P.25.000.024010</t>
  </si>
  <si>
    <t>P.25.000.025010</t>
  </si>
  <si>
    <t>P.25.000.042591</t>
  </si>
  <si>
    <t>Caixa de emenda ventilada em polipropileno, para até 200 pares; ref. CEANS SS da Corning ou equivalente</t>
  </si>
  <si>
    <t>P.25.000.091386</t>
  </si>
  <si>
    <t>Arame de espinar em aço inoxidável, nu (1,14 mm), para TV a cabo</t>
  </si>
  <si>
    <t>P.25.000.091392</t>
  </si>
  <si>
    <t>Fita em aço inoxidável para poste tubular; comprimento de 0,50 m, largura de 19 mm</t>
  </si>
  <si>
    <t>P.25.000.091393</t>
  </si>
  <si>
    <t>Fecho em aço inoxidável para fita de 19 mm</t>
  </si>
  <si>
    <t>P.26.000.042408</t>
  </si>
  <si>
    <t>Bloco terminal conector (12 polos) até 65A/600V, faixa de aplicação até 16mm²; ref. BPS-12PA da Building, B100W-B100GE da Eletrokit ou equivalente</t>
  </si>
  <si>
    <t>P.26.000.044005</t>
  </si>
  <si>
    <t>P.26.000.044006</t>
  </si>
  <si>
    <t>Disjuntor fixo PVO trifásico 17,5kV, acionamento manual, de 630A x 350 MVA, 50/60 Hz e acessórios, ref. PL15kV da Beghim ou equivalente</t>
  </si>
  <si>
    <t>P.26.000.044007</t>
  </si>
  <si>
    <t>Disjuntor em caixa moldada, termomagnético, tripolar, 1250A, Vn= 690V, 50/60Hz, faixa de ajuste de 800 até 1250A, ref. DWA1600S-1250-3 da Weg ou equivalente</t>
  </si>
  <si>
    <t>P.26.000.044008</t>
  </si>
  <si>
    <t>Disjuntor em caixa moldada, termomagnético tripolar. 1600A,Vn= 690V, 50/60Hz, faixa de ajuste de 1000 até 1600A; ref. DWA1600S-1600-3 da Weg ou equivalente</t>
  </si>
  <si>
    <t>P.26.000.044025</t>
  </si>
  <si>
    <t>Disjuntor fixo PVO 15kV, 630x350MVA, com carrinho, bobinas, chave contato 3NA+3NF, relé PX17104, relé capacitivo, relé supervisor e TC´s</t>
  </si>
  <si>
    <t>P.26.000.044029</t>
  </si>
  <si>
    <t>P.26.000.044032</t>
  </si>
  <si>
    <t>Dispositivo e/ou interruptor diferencial residual de 125 A x 30 mA - 4 polos - 380 V, ref. fabricação Siemens, Schneider ou equivalente</t>
  </si>
  <si>
    <t>P.26.000.044036</t>
  </si>
  <si>
    <t>P.26.000.044037</t>
  </si>
  <si>
    <t>P.26.000.044039</t>
  </si>
  <si>
    <t>Disjuntor em caixa aberta tripolar extraível, 500V de 3200A, ref. ABW32 da Weg ou equivalente</t>
  </si>
  <si>
    <t>P.26.000.044041</t>
  </si>
  <si>
    <t>Disjuntor em caixa aberta tripolar extraível, 500V de 4000A, ref. ABW40 da Weg ou equivalente</t>
  </si>
  <si>
    <t>P.26.000.044045</t>
  </si>
  <si>
    <t>Disjuntor caixa aberta tripolar extraível, acionamento motorizado 220/240V, bloco contato 4NF+4NA, 500V de 6300A, ref. 3WL Siemens, EMAX da ABB, Masterpact NW Schneider ou equivalente</t>
  </si>
  <si>
    <t>P.26.000.044055</t>
  </si>
  <si>
    <t>P.26.000.044056</t>
  </si>
  <si>
    <t>Disjuntor em caixa moldada tripolar de 480 V, de 70A até 150 V, ref. Det 134070/134080/134090/1340100/134125 e 134150 da GE ou equivalente</t>
  </si>
  <si>
    <t>P.26.000.044057</t>
  </si>
  <si>
    <t>Disjuntor em caixa moldada tripolar termomagnético fixo de 415 V, de 175 A até 250 A, ref. THQD 34175/34200/34225 e 34250 da GE ou equivalente</t>
  </si>
  <si>
    <t>P.26.000.044065</t>
  </si>
  <si>
    <t>P.26.000.044066</t>
  </si>
  <si>
    <t>P.26.000.044602</t>
  </si>
  <si>
    <t>Dispositivo diferencial residual de 25 A x 30 mA, 2 polos, ref. 5SM1 312-0 MB da Siemens ou equivalente</t>
  </si>
  <si>
    <t>P.26.000.044603</t>
  </si>
  <si>
    <t>Dispositivo diferencial residual de 40 A x 30 mA, 2 polos, ref. 5SM1 314-0 MB Siemens ou equivalente</t>
  </si>
  <si>
    <t>P.26.000.044605</t>
  </si>
  <si>
    <t>Dispositivo diferencial residual de 80 A x 30 mA, 4 polos, ref. PBA 480/030 da GE, 5SV5-347-0 da Siemens ou equivalente</t>
  </si>
  <si>
    <t>P.26.000.044606</t>
  </si>
  <si>
    <t>Dispositivo diferencial residual de 100 A x 30 mA, 4 polos, ref. BPC 4100/030 da GE, 30-100-4 da Weg, SDR-049031 da Steck ou equivalente</t>
  </si>
  <si>
    <t>P.26.000.044611</t>
  </si>
  <si>
    <t>Dispositivo referencial residual de 25A x 30mA - 4 polos; ref. WRx12530mA da Cutler Hammer, 5SV5 342-0MB da Siemens, SDR 425-30 da Steck ou equivalente</t>
  </si>
  <si>
    <t>P.26.000.044612</t>
  </si>
  <si>
    <t>Disjuntor termomagnético tripolar, 630 A, Vn= 690, 50/60 Hz, In= 440 até 630 A, ref. DWA800H-630-3 da Weg ou equivalente</t>
  </si>
  <si>
    <t>P.26.000.044613</t>
  </si>
  <si>
    <t>P.26.000.044614</t>
  </si>
  <si>
    <t>Disjuntor termomagnético, unipolar 127/220V, corrente de 35 até 50A, conforme selo de conformidade do INMETRO da Pial Legrand, Eletromar / Cuttler Hammer, Soprano, Lorenzetti, ABB ou equivalente</t>
  </si>
  <si>
    <t>P.26.000.044616</t>
  </si>
  <si>
    <t>Disjuntor termomagnético, bipolar 220/380V, corrente de 10 até 50A, conforme selo de conformidade do INMETRO da Pial Legrand, Eletromar / Cuttler Hammer, Soprano, Lorenzetti, ABB ou equivalente</t>
  </si>
  <si>
    <t>P.26.000.044617</t>
  </si>
  <si>
    <t>P.26.000.044618</t>
  </si>
  <si>
    <t>Disjuntor termomagnético, tripolar 220/380V, corrente de 10 até 50A, conforme selo de conformidade do INMETRO da Pial Legrand, Eletromar / Cuttler Hammer, Soprano, Lorenzetti, ABB ou equivalente</t>
  </si>
  <si>
    <t>P.26.000.044619</t>
  </si>
  <si>
    <t>Disjuntor termomagnético, tripolar 220/380V, corrente de 60 até 100A, conforme selo de conformidade do INMETRO para os modelos de 60 A da Pial Legrand, Eletromar / Cuttler Hammer, Soprano, Lorenzetti, ABB ou equivalente</t>
  </si>
  <si>
    <t>P.26.000.044624</t>
  </si>
  <si>
    <t>P.26.000.044625</t>
  </si>
  <si>
    <t>P.26.000.044627</t>
  </si>
  <si>
    <t>P.26.000.044628</t>
  </si>
  <si>
    <t>P.26.000.044629</t>
  </si>
  <si>
    <t>P.26.000.044631</t>
  </si>
  <si>
    <t>Mini-disjuntor termomagnético, bipolar 220/380V, corrente de 10 até 32A</t>
  </si>
  <si>
    <t>P.26.000.044632</t>
  </si>
  <si>
    <t>Mini-disjuntor termomagnético, bipolar 220/380V, corrente de 40 até 50A</t>
  </si>
  <si>
    <t>P.26.000.044633</t>
  </si>
  <si>
    <t>Mini-disjuntor termomagnético, bipolar 220/380V, corrente de 63A</t>
  </si>
  <si>
    <t>P.26.000.044634</t>
  </si>
  <si>
    <t>Mini-disjuntor termomagnético, bipolar 400V, corrente de 80A até 100A; ref. 5SP4 191-7 Siemens, SDD-2C100 Steck, 9350 Alumbra ou equivalente</t>
  </si>
  <si>
    <t>P.26.000.044635</t>
  </si>
  <si>
    <t>Mini-disjuntor termomagnético, tripolar 220/380V, corrente de 10 até 32A</t>
  </si>
  <si>
    <t>P.26.000.044636</t>
  </si>
  <si>
    <t>Mini-disjuntor termomagnético, tripolar 220/380V, corrente de 40 até 50A</t>
  </si>
  <si>
    <t>P.26.000.044637</t>
  </si>
  <si>
    <t>Mini-disjuntor termomagnético, tripolar 220/380 V, corrente de 63 A, ref. Pial Legrand, Eletromar/Cuttler Hammer, ABB, GE ou  equivalente</t>
  </si>
  <si>
    <t>P.26.000.044638</t>
  </si>
  <si>
    <t>P.26.000.044639</t>
  </si>
  <si>
    <t>Mini-disjuntor termomagnético, unipolar 127/220V, corrente de 10 até 32A</t>
  </si>
  <si>
    <t>P.26.000.044640</t>
  </si>
  <si>
    <t>Mini-disjuntor termomagnético, unipolar 127/220V, 40 até 50A</t>
  </si>
  <si>
    <t>P.26.000.090541</t>
  </si>
  <si>
    <t>Dispositivo diferencial residual de 40 A x 30 mA, 4 polos, GE V/304-044031, Siemens 5SM1 344-0 ou equivalente</t>
  </si>
  <si>
    <t>P.26.000.090542</t>
  </si>
  <si>
    <t>Dispositivo diferencial residual de 63 A x 30 mA, 4 polos industrial, ref. V/304-046031 da GE, 5SM1 346-0 da Siemens ou equivalente</t>
  </si>
  <si>
    <t>P.26.000.092804</t>
  </si>
  <si>
    <t>Dispositivo diferencial residual de 25A x 300mA 4 polos, ref. 5SM1642-0 da Siemens ou equivalente</t>
  </si>
  <si>
    <t>P.27.000.042258</t>
  </si>
  <si>
    <t>Fusível NH 00 6A a 125A</t>
  </si>
  <si>
    <t>P.27.000.042259</t>
  </si>
  <si>
    <t>Fusível NH 1 36A a 250A</t>
  </si>
  <si>
    <t>P.27.000.042260</t>
  </si>
  <si>
    <t>Fusível NH 2 224A a 400A</t>
  </si>
  <si>
    <t>P.27.000.042261</t>
  </si>
  <si>
    <t>Fusível NH 3 400A a 630A</t>
  </si>
  <si>
    <t>P.27.000.042308</t>
  </si>
  <si>
    <t>Base tripolar para fusível de 15kV</t>
  </si>
  <si>
    <t>P.27.000.042309</t>
  </si>
  <si>
    <t>Base unipolar para fusível de 15kV</t>
  </si>
  <si>
    <t>P.27.000.042310</t>
  </si>
  <si>
    <t>Fusível HH 15KV de 2.5A a 50A</t>
  </si>
  <si>
    <t>P.27.000.042311</t>
  </si>
  <si>
    <t>Fusível HH 15KV de 60 a 100A</t>
  </si>
  <si>
    <t>P.27.000.042432</t>
  </si>
  <si>
    <t>Vara para manobra em fibra de vidro, diâmetro de 38mm, elementos separados, para tensão até 36 kV</t>
  </si>
  <si>
    <t>P.27.000.043536</t>
  </si>
  <si>
    <t>Chave comutadora seletora com 3 polos e 3 posições para 25 A, ref. CA20-A270.600-ER ou equivalente</t>
  </si>
  <si>
    <t>P.27.000.043538</t>
  </si>
  <si>
    <t>Chave comutadora seletora com 1 polo e 3 posições para 25 A, ref. CA20B-A730.600-E ou equivalente</t>
  </si>
  <si>
    <t>P.27.000.043541</t>
  </si>
  <si>
    <t>Chave comutadora, reversão sob carga, tetrapolar, sem porta fusível para 100 A, ref. SS32-100/4 da Holec ou equivalente</t>
  </si>
  <si>
    <t>P.27.000.043652</t>
  </si>
  <si>
    <t>Chave fusível base ´C´ para 25kV/100A, com capacidade de ruptura até 6,3kA, com fusível e ferragem de fixação</t>
  </si>
  <si>
    <t>P.27.000.043653</t>
  </si>
  <si>
    <t>Chave seccionadora tripolar seca para 400 A - 15 kV - com prolongador, ref. INB-V da Inebrasa, SAN-15-400 da Moran ou equivalente</t>
  </si>
  <si>
    <t>P.27.000.043654</t>
  </si>
  <si>
    <t>Chave seccionadora tripolar seca para 600 / 630 A - 15 kV - com prolongador, ref. INB-V da Inebrasa, SAN-15-630 da Moran ou equivalente</t>
  </si>
  <si>
    <t>P.27.000.043656</t>
  </si>
  <si>
    <t>Chave fusível base ´C´ para 15kV/100A, com capacidade de ruptura até 10kA, com fusível e ferragem de fixação</t>
  </si>
  <si>
    <t>P.27.000.043657</t>
  </si>
  <si>
    <t>Chave fusível base ´C´ para 15kV/200A, com capacidade de ruptura até 10kA, com fusível e ferragem de fixação</t>
  </si>
  <si>
    <t>P.27.000.043663</t>
  </si>
  <si>
    <t>Chave seccionadora sob carga, tripolar, acionamento rotativo, com prolongador e porta fusível até NH-00-125, sem fusível</t>
  </si>
  <si>
    <t>P.27.000.043664</t>
  </si>
  <si>
    <t>Chave seccionadora sob carga, tripolar, acionamento rotativo, com prolongador e porta fusível até NH-00-160, sem fusível</t>
  </si>
  <si>
    <t>P.27.000.043665</t>
  </si>
  <si>
    <t>Chave seccionadora sob carga, tripolar, acionamento rotativo, com prolongador e porta fusível até NH-1-250, sem fusível</t>
  </si>
  <si>
    <t>P.27.000.043666</t>
  </si>
  <si>
    <t>Chave seccionadora sob carga, tripolar, acionamento rotativo, com prolongador e porta fusível até NH-2-400, sem fusível</t>
  </si>
  <si>
    <t>P.27.000.043667</t>
  </si>
  <si>
    <t>Chave seccionadora sob carga, tripolar, acionamento rotativo, com prolongador e porta fusível até NH-3-630, sem fusível</t>
  </si>
  <si>
    <t>P.27.000.043668</t>
  </si>
  <si>
    <t>Chave seccionadora sob carga, tripolar, acionamento tipo punho com porta fusível até NH-00-160, sem fusível</t>
  </si>
  <si>
    <t>P.27.000.043669</t>
  </si>
  <si>
    <t>Chave seccionadora sob carga, tripolar, acionamento tipo punho com porta fusível até NH-1-250, sem fusível</t>
  </si>
  <si>
    <t>P.27.000.043670</t>
  </si>
  <si>
    <t>Chave seccionadora sob carga, tripolar, acionamento tipo punho com porta fusível até NH-2-400, sem fusível</t>
  </si>
  <si>
    <t>P.27.000.043671</t>
  </si>
  <si>
    <t>Chave seccionadora sob carga, tripolar, acionamento tipo punho com porta fusível até NH-3-630, sem fusível, referência 3NP1163-1DA10 da Siemens, SP 630 da Holec ou equivalente</t>
  </si>
  <si>
    <t>P.27.000.043672</t>
  </si>
  <si>
    <t>Chave comutadora, reversão sob carga, tripolar, sem porta fusível para 400A</t>
  </si>
  <si>
    <t>P.27.000.043673</t>
  </si>
  <si>
    <t>Chave comutadora, reversão sob carga, tripolar, sem porta fusível para 600/630A</t>
  </si>
  <si>
    <t>P.27.000.043674</t>
  </si>
  <si>
    <t>Chave comutadora, reversão sob carga, tripolar, sem porta fusível para 1000A</t>
  </si>
  <si>
    <t>P.27.000.043676</t>
  </si>
  <si>
    <t>Chave seccionadora sob carga, tripolar, acionamento rotativo, com prolongador, sem porta fusível, de 1250A</t>
  </si>
  <si>
    <t>P.27.000.043677</t>
  </si>
  <si>
    <t>Chave seccionadora sob carga, tripolar, acionamento rotativo, com prolongador, sem porta fusível, de 1000A</t>
  </si>
  <si>
    <t>P.27.000.043678</t>
  </si>
  <si>
    <t>Chave seccionadora sob carga, tripolar, acionamento rotativo, com prolongador, sem porta fusível, de 630A</t>
  </si>
  <si>
    <t>P.27.000.043679</t>
  </si>
  <si>
    <t>Chave seccionadora sob carga, tripolar, acionamento rotativo, com prolongador, sem porta fusível, de 400A</t>
  </si>
  <si>
    <t>P.27.000.043680</t>
  </si>
  <si>
    <t>Chave seccionadora sob carga, tripolar, acionamento rotativo, com prolongador, sem porta fusível, de 250A</t>
  </si>
  <si>
    <t>P.27.000.043681</t>
  </si>
  <si>
    <t>Chave seccionadora sob carga, tripolar, acionamento rotativo, com prolongador, sem porta fusível, de 160A</t>
  </si>
  <si>
    <t>P.27.000.043691</t>
  </si>
  <si>
    <t>Chave seccionadora tripolar sob carga para 400 A / 15 kV - com prolongador, ref. Inebrasa, SANR-15-400 da Moran ou equivalente</t>
  </si>
  <si>
    <t>P.27.000.043694</t>
  </si>
  <si>
    <t>Chave seccionadora tripolar sob carga para 400 A / 25 kV - com prolongador, ref. Inebrasa, SANR-25-400 da Moran ou equivalente</t>
  </si>
  <si>
    <t>P.27.000.044001</t>
  </si>
  <si>
    <t>Base fusíveis Diazed completa até 25A</t>
  </si>
  <si>
    <t>P.27.000.044002</t>
  </si>
  <si>
    <t>Base fusíveis Diazed completa para 63A</t>
  </si>
  <si>
    <t>P.27.000.044050</t>
  </si>
  <si>
    <t>Base tipo NH completa para 125A</t>
  </si>
  <si>
    <t>P.27.000.044051</t>
  </si>
  <si>
    <t>Base tipo NH completa para 250A</t>
  </si>
  <si>
    <t>P.27.000.044052</t>
  </si>
  <si>
    <t>Base tipo NH completa para 400A</t>
  </si>
  <si>
    <t>P.27.000.044053</t>
  </si>
  <si>
    <t>Chave comutadora tetrapolar, reversão sob carga, sem porta-fusível, 630, A 690V, tensão de isolamento 1000V; ref. BB32-630/4 (back to back) da Holec ou equivalente</t>
  </si>
  <si>
    <t>P.27.000.044101</t>
  </si>
  <si>
    <t>Fusível Diazed rap/ret 35A a 63A</t>
  </si>
  <si>
    <t>P.27.000.044102</t>
  </si>
  <si>
    <t>Fusível Diazed retardado 2A a 25A, referência modelo 2A 500V 5SB2 11 da Siemens ou equivalente</t>
  </si>
  <si>
    <t>P.27.000.090322</t>
  </si>
  <si>
    <t>Chave seccionadora tripolar, abertura sob carga seca para 160A/690V; ref. RIW160-3 H da WEG, S32-160/3 da Holec, N160 da THS ou equivalente</t>
  </si>
  <si>
    <t>P.27.000.090384</t>
  </si>
  <si>
    <t>Chave comutadora seletora com 1 polo e 2 posições para 25 A, ref. CA20-A220.600-EG ou equivalente</t>
  </si>
  <si>
    <t>P.27.000.090387</t>
  </si>
  <si>
    <t>Comutador voltímetro, 3 fases, 3 fios 10 A, ref. 5TW0 020-1 da Siemens ou equivalente</t>
  </si>
  <si>
    <t>P.27.000.090388</t>
  </si>
  <si>
    <t>Comutador amperímetro de 10 A, ref. 5TW 020-1 da Siemens ou equivalente</t>
  </si>
  <si>
    <t>P.27.000.090449</t>
  </si>
  <si>
    <t>Chave de boia normalmente fechada, ref. Masterflux, CB2002 Mar Girius Revers ou equivalente</t>
  </si>
  <si>
    <t>P.27.000.090450</t>
  </si>
  <si>
    <t>Chave comutadora seletora com 1 polo e 3 posições para 63 A, ref. 5TW3063-1 Siemens ou equivalente</t>
  </si>
  <si>
    <t>P.27.000.090456</t>
  </si>
  <si>
    <t>Amperímetro em ferro móvel 96x96mm, para ligação em transformador de corrente, escala fixa TC 0 A/50 A até 0 A/2,0 kA; ref. 2CNM515423R2000 da ABB, 7kM15515424Z1500 da Siemens ou equivalente</t>
  </si>
  <si>
    <t>P.27.000.090468</t>
  </si>
  <si>
    <t>Fusível de vidro para TP 0,5 A / 15 kV; ref. V14X160KT da Deckfuse, LD14mm da Rehtom ou equivalente</t>
  </si>
  <si>
    <t>P.27.000.091349</t>
  </si>
  <si>
    <t>Voltímetro ferro móvel de 96x96mm, escalas variáveis; ref. FM96 da Renz, FQ0207 600V da MultInst ou equivalente</t>
  </si>
  <si>
    <t>P.28.000.046542</t>
  </si>
  <si>
    <t>Reator eletrônico de alto fator de potência com partida instantânea para duas lâmpadas fluorescentes tubulares, TL-5, base bipino bilateral, 2 x 28 W - 220 V</t>
  </si>
  <si>
    <t>P.28.000.049734</t>
  </si>
  <si>
    <t>Reator eletrônico com partida instantânea de alto fator de potência (AFP), para lâmpada fluorescente tubular ´HO´, base bipino bilateral, 2x110W / 220V</t>
  </si>
  <si>
    <t>P.28.000.049735</t>
  </si>
  <si>
    <t>Reator eletrônico com partida instantânea de alto fator de potência (AFP), para lâmpada fluorescente tubular, base bipino bilateral, 2x16W / 127-220V</t>
  </si>
  <si>
    <t>P.28.000.049743</t>
  </si>
  <si>
    <t>Reator eletrônico com partida instantânea de alto fator de potência (AFP), para lâmpada fluorescente tubular, base bipino bilateral, 2x32W / 127-220V</t>
  </si>
  <si>
    <t>P.28.000.049769</t>
  </si>
  <si>
    <t>Reator eletrônico com partida instantânea de alto fator de potência (AFP), para lâmpada fluorescente compacta´2U´, 1x26W / 127-220 V</t>
  </si>
  <si>
    <t>P.28.000.049771</t>
  </si>
  <si>
    <t>Reator eletrônico com partida instantânea de alto fator de potência (AFP), para lâmpada fluorescente compacta´2U´, 2x26W / 127-220 V</t>
  </si>
  <si>
    <t>P.28.000.092320</t>
  </si>
  <si>
    <t>Transformador eletrônico para lâmpada halógena dicroica de 50 W / 220 V; ref. Xelux, Trancil, Taschibra ou equivalente</t>
  </si>
  <si>
    <t>P.29.000.042163</t>
  </si>
  <si>
    <t>Rele de corrente Ajustável de 0 a 200A</t>
  </si>
  <si>
    <t>P.29.000.042164</t>
  </si>
  <si>
    <t>Relé de tempo eletrônico de 3 - 30seg 220V 50/60Hz</t>
  </si>
  <si>
    <t>P.29.000.042273</t>
  </si>
  <si>
    <t>Relé de sobrecarga bimetálico, faixa de ajuste de 9 a 12 A, tamanho S00, ref. Siemens 3R11 16-1KBOR, ou equivalente</t>
  </si>
  <si>
    <t>P.29.000.042275</t>
  </si>
  <si>
    <t>Relé de tempo eletrônico 0.6-6seg. 220V 50/60HZ</t>
  </si>
  <si>
    <t>P.29.000.042277</t>
  </si>
  <si>
    <t>Contator de potência 9 A - 2NA + 2NF; ref. LC1D09M7+LADN11 da Schneider, CWM9-22-30D23 da Weg ou equivalente</t>
  </si>
  <si>
    <t>P.29.000.042278</t>
  </si>
  <si>
    <t>Contator de potência 12 A - 2NA + 2NF; ref. Siemens ou equivalente</t>
  </si>
  <si>
    <t>P.29.000.042279</t>
  </si>
  <si>
    <t>Contator de potência 16 A - 2NA + 2NF; ref. Siemens ou equivalente</t>
  </si>
  <si>
    <t>P.29.000.042280</t>
  </si>
  <si>
    <t>Contator de potência 22 A / 25 A - 2NA + 2NF; ref. Siemens ou equivalente</t>
  </si>
  <si>
    <t>P.29.000.042281</t>
  </si>
  <si>
    <t>Contator de potência 32 A - 2NA + 2NF; ref. Siemens ou equivalente</t>
  </si>
  <si>
    <t>P.29.000.042282</t>
  </si>
  <si>
    <t>Contator de potência 38 / 40 A - 2NA + 2NF; ref. Siemens ou equivalente</t>
  </si>
  <si>
    <t>P.29.000.042408</t>
  </si>
  <si>
    <t>Contator de potência de 65A - 2NA + 2NF, ref. modelo 3RT1044-1AN10+3RH1921-1HA22 da Siemens ou equivalente</t>
  </si>
  <si>
    <t>P.29.000.042409</t>
  </si>
  <si>
    <t>Relé bimetálico de sobrecarga para acoplamento direto com faixas de ajuste de 0,4/0,63A até 16/25A, ref. 3UA52 da Siemens ou equivalente</t>
  </si>
  <si>
    <t>P.29.000.042411</t>
  </si>
  <si>
    <t>Contator de potência 12 A - 1NA + 1NF, referência comercial 3RT1024-1AN20+3RH1921-1EA11 da Siemens ou equivalente</t>
  </si>
  <si>
    <t>P.29.000.042412</t>
  </si>
  <si>
    <t>Relé bimetálico de sobrecarga acoplamento direto com faixa de ajuste 20 até 63A</t>
  </si>
  <si>
    <t>P.29.000.042413</t>
  </si>
  <si>
    <t>Relé supervisor trifásico contra falta de fase e inversão de fase, ref. UNSX da Ward / PST da Pextron ou equivalente</t>
  </si>
  <si>
    <t>P.29.000.042423</t>
  </si>
  <si>
    <t>Relé de tempo eletrônico, com cíclico com escala de tempo fixa de 15 minutos, 110/220V - 50/60 Hz; ref. Dte-1 da Digimec ou equivalente</t>
  </si>
  <si>
    <t>P.29.000.042425</t>
  </si>
  <si>
    <t>Minicontator auxiliar 4 NA para 220 V, corrente alternada, ref. 3RH1140-1AN10 da Siemens ou equivalente</t>
  </si>
  <si>
    <t>P.29.000.042426</t>
  </si>
  <si>
    <t>Contator auxiliar 2NA + 2NF para tensão até 240 V, corrente alternada, ref. 3RH1122-1AN10 da Siemens ou equivalente</t>
  </si>
  <si>
    <t>P.29.000.042427</t>
  </si>
  <si>
    <t>Contator auxiliar 4NA + 4NF, ref. 3TH4244 Siemens ou equivalente</t>
  </si>
  <si>
    <t>P.29.000.042456</t>
  </si>
  <si>
    <t>Relé de sobrecarga eletrônico de 55 A até 250 A, ref. 3RB21 63-4GC2 da Siemens ou equivalente</t>
  </si>
  <si>
    <t>P.29.000.042458</t>
  </si>
  <si>
    <t>Contator de potência 110 A - 2NA + 2NF, ref. 3RT1054-1AP36 da Siemens ou equivalente</t>
  </si>
  <si>
    <t>P.29.000.042480</t>
  </si>
  <si>
    <t>Relé de impulso bipolar, 16 A, 250 V CA, ref. Finder ou equivalente</t>
  </si>
  <si>
    <t>P.29.000.042587</t>
  </si>
  <si>
    <t>Contator de potência, corrente nominal 220 A - 2NA + 2NF, tensão variável 24 V a 440 V, 50/60Hz, ref. 3RT1064-6AP36 da Siemens ou equivalente</t>
  </si>
  <si>
    <t>P.29.000.042900</t>
  </si>
  <si>
    <t>Contator de potência 50A, 2NA + 2NF; referência 3RT2036-1AN20n + 3RH2911-1HA11 da Siemens ou equivalente</t>
  </si>
  <si>
    <t>P.29.000.042901</t>
  </si>
  <si>
    <t>Contator de potência 150 A, 2NA + 2NF, ref. 3RT1055-6AP36 da Siemens ou equivalente</t>
  </si>
  <si>
    <t>P.29.000.090337</t>
  </si>
  <si>
    <t>Relé fotoelétrico 50/60Hz 110/220V, com suporte 1200VA</t>
  </si>
  <si>
    <t>P.30.000.034000</t>
  </si>
  <si>
    <t>Cabo coaxial RGC-06, 75ohms, com condutor em aço cobreado e blindagem em trança de cobre 60% e cobertura em capa PVC antichama, ref. KMP, RFS ou equivalente</t>
  </si>
  <si>
    <t>P.30.000.034009</t>
  </si>
  <si>
    <t>Cabo coaxial tipo RG 6, blindagem em fita aluminizada e trança de alumínio, isolação em polietileno antichama preto/branco; ref. Eldtec, Cableteck, Commscope ou equivalente</t>
  </si>
  <si>
    <t>P.30.000.040530</t>
  </si>
  <si>
    <t>Terminal modular unipolar externo, ref. 5633K da 3M até 70mm²/15kV</t>
  </si>
  <si>
    <t>P.30.000.040531</t>
  </si>
  <si>
    <t>Terminal modular unipolar interno, ref. 5623K da 3M até 70mm²/15kV</t>
  </si>
  <si>
    <t>P.30.000.042207</t>
  </si>
  <si>
    <t>Conector Split-Bolt para cabo de 25mm², em latão, simples</t>
  </si>
  <si>
    <t>P.30.000.042208</t>
  </si>
  <si>
    <t>Conector Split-Bolt para cabo de 35mm², em latão, simples</t>
  </si>
  <si>
    <t>P.30.000.042209</t>
  </si>
  <si>
    <t>Conector Split-Bolt para cabo de 50mm², em latão, simples</t>
  </si>
  <si>
    <t>P.30.000.042211</t>
  </si>
  <si>
    <t>Conector Split-Bolt para cabo de 25mm², em latão, com rabicho</t>
  </si>
  <si>
    <t>P.30.000.042212</t>
  </si>
  <si>
    <t>Conector Split-Bolt para cabo de 35mm², em latão, com rabicho</t>
  </si>
  <si>
    <t>P.30.000.042213</t>
  </si>
  <si>
    <t>Conector Split-Bolt para cabo de 50mm², em latão, com rabicho</t>
  </si>
  <si>
    <t>P.30.000.042251</t>
  </si>
  <si>
    <t>Esticador para cabo de cobre, latão</t>
  </si>
  <si>
    <t>P.30.000.042454</t>
  </si>
  <si>
    <t>Terminal de compressão para cabo 2,5mm²</t>
  </si>
  <si>
    <t>P.30.000.049424</t>
  </si>
  <si>
    <t>Receptáculo porcelana com parafuso rosca E-27</t>
  </si>
  <si>
    <t>P.30.000.049430</t>
  </si>
  <si>
    <t>Terminal de pressão para cabo 6 até 10mm² (8AWG)</t>
  </si>
  <si>
    <t>P.30.000.049431</t>
  </si>
  <si>
    <t>Terminal de pressão para cabo 25mm² (4AWG)</t>
  </si>
  <si>
    <t>P.30.000.049432</t>
  </si>
  <si>
    <t>Terminal de pressão para cabo 50mm² (1/0AWG)</t>
  </si>
  <si>
    <t>P.30.000.049434</t>
  </si>
  <si>
    <t>Terminal de pressão para cabo 70mm² (3/0AWG)</t>
  </si>
  <si>
    <t>P.30.000.049435</t>
  </si>
  <si>
    <t>Terminal de pressão para cabo 95mm² (4/0AWG)</t>
  </si>
  <si>
    <t>P.30.000.049437</t>
  </si>
  <si>
    <t>Terminal de pressão/compressão para cabo 185mm² (400MCM)</t>
  </si>
  <si>
    <t>P.30.000.049510</t>
  </si>
  <si>
    <t>Conector em latão estanhado (mini gar) para terminais aéreos, com porca e arruela galvanizado a fogo, para cabo 16 a 50mm², TEL 583 da Termotécnica ou equivalente</t>
  </si>
  <si>
    <t>P.30.000.049531</t>
  </si>
  <si>
    <t>Conector com rabicho, porca 3/8", rosca, em latão natural, para cabo 16 até 35mm²; ref. TEL 625 Termomecânica, PK-0152 Paraklin, PRT-919 Paratec, 602500 Magnet, DR-216/DR-219 Raycon, PG-0070 Áraga, PFR-35R Intelli, PFR-015 Conimel ou equivalente</t>
  </si>
  <si>
    <t>P.30.000.049541</t>
  </si>
  <si>
    <t>Terminal de pressão/compressão para cabo 120mm² (250MCM)</t>
  </si>
  <si>
    <t>P.30.000.049542</t>
  </si>
  <si>
    <t>Terminal de pressão/compressão para cabo 240mm² (500MCM)</t>
  </si>
  <si>
    <t>P.30.000.049582</t>
  </si>
  <si>
    <t>Terminal de pressão para cabo 16mm² (6AWG)</t>
  </si>
  <si>
    <t>P.30.000.067008</t>
  </si>
  <si>
    <t>Bloco ligação interna 10 pares com canaleta BLI-10</t>
  </si>
  <si>
    <t>P.30.000.090458</t>
  </si>
  <si>
    <t>Terminal de pressão para cabo 35mm²</t>
  </si>
  <si>
    <t>P.30.000.090763</t>
  </si>
  <si>
    <t>Terminal de pressão para cabo 150mm²</t>
  </si>
  <si>
    <t>P.30.000.091016</t>
  </si>
  <si>
    <t>Conector terminal tipo BNC para cabo coaxial RG59</t>
  </si>
  <si>
    <t>P.30.000.091017</t>
  </si>
  <si>
    <t>P.31.000.049508</t>
  </si>
  <si>
    <t>Cruzeta em madeira de 90 x 112,5 x 2000mm</t>
  </si>
  <si>
    <t>P.31.000.049509</t>
  </si>
  <si>
    <t>Cruzeta em madeira de 2400mm</t>
  </si>
  <si>
    <t>P.31.000.049514</t>
  </si>
  <si>
    <t>Q.01.000.029068</t>
  </si>
  <si>
    <t>Q.01.000.029069</t>
  </si>
  <si>
    <t>Q.01.000.031441</t>
  </si>
  <si>
    <t>Ar condicionado a frio, tipo split parede, capacidade de 12.000 BTU/h, com controle remoto, ref. Samsung, Carrier, LG, Consul ou equivalente</t>
  </si>
  <si>
    <t>Q.01.000.032300</t>
  </si>
  <si>
    <t>Ar condicionado a frio, tipo split parede, capacidade de 18.000 BTU/h, com controle remoto, ref. Samsung, Carrier, LG, Consul ou equivalente</t>
  </si>
  <si>
    <t>Q.01.000.032302</t>
  </si>
  <si>
    <t>Ar condicionado a frio, tipo split cassete, capacidade de 18.000 BTU/h, com controle remoto, ref. Samsung, Carrier, LG, Consul ou equivalente</t>
  </si>
  <si>
    <t>Q.01.000.032322</t>
  </si>
  <si>
    <t>Ventilador centrífugo de dupla aspiração "limite-load" vazão 20.000 m³/h, pressão 50 mmCA - 380/660 V / 60 Hz, ref. CLD 560 da Projelmec ou equivalente</t>
  </si>
  <si>
    <t>Q.01.000.047537</t>
  </si>
  <si>
    <t>Insuflador de ar compacto para renovação de ar em ambientes, com filtros classe G4 (branco) + filtro classe M5 (azul) vazão máxima 54 m³/h ou com 2 filtros classe G4 vazão máxima 93 m³/h, conforme Lei 13.589/2018; ref. Splitvent Sicflux ou equivalente</t>
  </si>
  <si>
    <t>Q.01.000.047538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</si>
  <si>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</si>
  <si>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Q.01.000.091400</t>
  </si>
  <si>
    <t>Ar condicionado a frio, tipo split parede, capacidade de 30.000 BTU/h, com controle remoto, ref. Samsung, Carrier, LG, Consul ou equivalente</t>
  </si>
  <si>
    <t>Q.01.000.091550</t>
  </si>
  <si>
    <t>Ar condicionado a frio, tipo split parede, capacidade de 24.000 BTU/h, com controle remoto, ref. Samsung, Carrier, LG, Consul ou equivalente</t>
  </si>
  <si>
    <t>Q.01.000.091675</t>
  </si>
  <si>
    <t>Ar condicionado a frio, tipo split cassete, capacidade de 24.000 BTU/h, com controle remoto, ref. Samsung, Carrier, LG, Consul ou equivalente</t>
  </si>
  <si>
    <t>Q.01.000.091676</t>
  </si>
  <si>
    <t>Ar condicionado a frio, tipo split cassete, capacidade de 36.000 BTU/h, com controle remoto, ref. Samsung, Carrier, LG, Consul ou equivalente</t>
  </si>
  <si>
    <t>Q.01.000.091678</t>
  </si>
  <si>
    <t>Ar condicionado a frio, tipo split piso teto, capacidade de 24.000 BTU/h, com controle remoto, ref. Samsung, Carrier, LG, Consul ou equivalente</t>
  </si>
  <si>
    <t>Q.01.000.091679</t>
  </si>
  <si>
    <t>Ar condicionado a frio, tipo split piso teto, capacidade de 36.000 BTU/h, com controle remoto, ref. Samsung, Carrier, LG, Consul ou equivalente</t>
  </si>
  <si>
    <t>Q.01.000.098098</t>
  </si>
  <si>
    <t>Ar condicionado a frio, tipo split piso teto, capacidade de 48.000 BTU/h, com controle remoto; ref. Hitachi, Elgin, Carrier ou equivalente</t>
  </si>
  <si>
    <t>Q.01.000.098201</t>
  </si>
  <si>
    <t>Cortina de ar com duas velocidades, para vão 1,20 m, ref. Springer, Elgin ou equivalente</t>
  </si>
  <si>
    <t>Q.01.000.098203</t>
  </si>
  <si>
    <t>Cortina de ar com duas velocidades, para vão 1,50 m, ref. Springer, Elgin ou equivalente</t>
  </si>
  <si>
    <t>Q.02.000.024314</t>
  </si>
  <si>
    <t>Q.02.000.091438</t>
  </si>
  <si>
    <t>Q.03.000.020669</t>
  </si>
  <si>
    <t>Sistema de tratamento de águas cinzas e aproveitamento de águas pluviais para reuso em fins não potáveis, vazão 2m³/h; ref. Acquaciclus ou equivalente</t>
  </si>
  <si>
    <t>Q.04.000.031001</t>
  </si>
  <si>
    <t>Unidade Condensadora VRF para sistema de ar condicionado, capacidade até 6 TR</t>
  </si>
  <si>
    <t>Q.04.000.031002</t>
  </si>
  <si>
    <t>Unidade Condensadora VRF para sistema de ar condicionado, capacidade de 8 TR a 10 TR</t>
  </si>
  <si>
    <t>Q.04.000.031003</t>
  </si>
  <si>
    <t>Unidade Condensadora VRF para sistema de ar condicionado, capacidade de 11 TR a 13 TR</t>
  </si>
  <si>
    <t>Q.04.000.031004</t>
  </si>
  <si>
    <t>Unidade Condensadora VRF para sistema de ar condicionado, capacidade de 14 TR a 16 TR</t>
  </si>
  <si>
    <t>Q.04.000.031006</t>
  </si>
  <si>
    <t>Resfriador de líquidos chiller refrigerado a ar (condensação a ar) controlado por microprocessador, com compressor tipo Scroll, capacidade de  80 TR, ref. Aquasnap modelo 30RBA  da Carrier ou equivalente</t>
  </si>
  <si>
    <t>Q.04.000.031016</t>
  </si>
  <si>
    <t>Resfriadora de líquidos (chiller), com compressor e condensação a ar, capacidade de 20 TR</t>
  </si>
  <si>
    <t>Q.04.000.031017</t>
  </si>
  <si>
    <t>Resfriador de líquidos chiller refrigerado a ar (condensação a ar) controlado por microprocessador, com compressor tipo Scroll, capacidade de 160 TR, ref. Aquasnap 30RB-A 170-446 da Carrier ou equivalente - instalado</t>
  </si>
  <si>
    <t>Q.04.000.031020</t>
  </si>
  <si>
    <t>Unidade Evaporadora VRF para sistema de ar condicionado, tipo hiwall, capacidade de 1 TR</t>
  </si>
  <si>
    <t>Q.04.000.031021</t>
  </si>
  <si>
    <t>Unidade Evaporadora VRF para sistema de ar condicionado, tipo hiwall, capacidade de 2 TR</t>
  </si>
  <si>
    <t>Q.04.000.031022</t>
  </si>
  <si>
    <t>Unidade Evaporadora VRF para sistema de ar condicionado, tipo hiwall, capacidade de 3 TR</t>
  </si>
  <si>
    <t>Q.04.000.031030</t>
  </si>
  <si>
    <t>Unidade Evaporadora VRF para sistema de ar condicionado, tipo piso teto, capacidade de 1 TR</t>
  </si>
  <si>
    <t>Q.04.000.031031</t>
  </si>
  <si>
    <t>Unidade Evaporadora VRF para sistema de ar condicionado, tipo piso teto, capacidade de 2 TR</t>
  </si>
  <si>
    <t>Q.04.000.031032</t>
  </si>
  <si>
    <t>Unidade Evaporadora VRF para sistema de ar condicionado, tipo piso teto, capacidade de 3 TR</t>
  </si>
  <si>
    <t>Q.04.000.031033</t>
  </si>
  <si>
    <t>Unidade Evaporadora VRF para sistema de ar condicionado, tipo piso teto, capacidade de 4 TR</t>
  </si>
  <si>
    <t>Q.04.000.031040</t>
  </si>
  <si>
    <t>Unidade Evaporadora VRF para sistema de ar condicionado, tipo cassete, capacidade de 1 TR</t>
  </si>
  <si>
    <t>Q.04.000.031041</t>
  </si>
  <si>
    <t>Unidade Evaporadora VRF para sistema de ar condicionado, tipo cassete, capacidade de 2 TR</t>
  </si>
  <si>
    <t>Q.04.000.031042</t>
  </si>
  <si>
    <t>Unidade Evaporadora VRF para sistema de ar condicionado, tipo cassete, capacidade de 3 TR</t>
  </si>
  <si>
    <t>Q.04.000.031043</t>
  </si>
  <si>
    <t>Unidade Evaporadora VRF para sistema de ar condicionado, tipo cassete, capacidade de 4 TR</t>
  </si>
  <si>
    <t>Q.04.000.031301</t>
  </si>
  <si>
    <t>Caixa ventiladora com ventilador centrífugo 10.000 m³/h, pressão 30mmca - 220 / 380 V / 60HZ; ref. Sirocco ou equivalente</t>
  </si>
  <si>
    <t>Q.04.000.031400</t>
  </si>
  <si>
    <t>Duto flexível em alumínio, seção circular, isolado termicamente com lã de vidro de 25 mm; ref. Isodec RT 10 cm (4") Multivac ou equivalente</t>
  </si>
  <si>
    <t>Q.04.000.031401</t>
  </si>
  <si>
    <t>Duto flexível em alumínio, seção circular, isolado termicamente com lã de vidro de 25 mm; ref. Isodec RT 15 cm (6") Multivac ou equivalente</t>
  </si>
  <si>
    <t>Q.04.000.031402</t>
  </si>
  <si>
    <t>Duto flexível em alumínio, seção circular, isolado termicamente com lã de vidro de 25 mm; ref. Isodec RT 20 cm (8") Multivac ou equivalente</t>
  </si>
  <si>
    <t>Q.04.000.031404</t>
  </si>
  <si>
    <t>Damper Corta Fogo tipo comporta, formato circular ou retangular, com elemento fusível e chave fim de curso, referência comercial série FKA-TI-BR-120 fabricante TROX ou equivalente</t>
  </si>
  <si>
    <t>Q.04.000.031408</t>
  </si>
  <si>
    <t>Difusor de jato de ar orientável, de longo alcance, tipo Jet-Nozzles, formato redondo, para insuflamento de ar, em alumínio pintado com esmalte sintético, vazão de ar 1.330 m³/h, ref. DUE-S de 400 da Trox ou equivalente</t>
  </si>
  <si>
    <t>Q.04.000.031409</t>
  </si>
  <si>
    <t>Damper de regulagem manual, modelo RG-B; tamanho: 0,10 m² a 0,14 m²; referência comercial: Trox, Difus-ar ou equivalente</t>
  </si>
  <si>
    <t>Q.04.000.031410</t>
  </si>
  <si>
    <t>Tanque de expansão, capacidade (volume mínimo) de 250 litros, completo, para compensação da dilatação térmica da água no sistema de ar condicionado central, ref. modelo Statico 250 l da Imi-Hydronic, TAP-250 V da Schneider ou equivalente</t>
  </si>
  <si>
    <t>Q.04.000.031415</t>
  </si>
  <si>
    <t>Registro de regulagem de vazão de ar, tipo OB, confeccionado em chapa galvanizada pintada com esmalte sintético, medindo 40 x 5 cm, ref. RG fabricante Trox ou equivalente</t>
  </si>
  <si>
    <t>Q.04.000.031416</t>
  </si>
  <si>
    <t>Damper de regulagem manual, modelo RG-B; tamanho: 0,15 m² a 0,20 m²; ref. Trox, Difus-ar ou equivalente</t>
  </si>
  <si>
    <t>Q.04.000.031417</t>
  </si>
  <si>
    <t>Difusor de insuflação de ar, tipo direcional, medindo 30 x 30 cm, ref. DQ-32 da Trox ou equivalente</t>
  </si>
  <si>
    <t>Q.04.000.031418</t>
  </si>
  <si>
    <t>Damper de regulagem manual, modelo RG-B; tamanho: 0,21 m² a 0,40 m²; ref. Trox, Difus-ar ou equivalente</t>
  </si>
  <si>
    <t>Q.04.000.031419</t>
  </si>
  <si>
    <t>Difusor de insuflação de ar, tipo direcional, medindo 45 x 15 cm, ref. DI-RG-32 da Trox ou equivalente</t>
  </si>
  <si>
    <t>Q.04.000.031425</t>
  </si>
  <si>
    <t>Difusor para insuflamento de ar com plenum, modelo ADLK-S-AG, tamanhos 2,3,4,e 5; ref. Trox ou equivalente</t>
  </si>
  <si>
    <t>Q.04.000.031426</t>
  </si>
  <si>
    <t>Difusor para insuflamento de ar com plenum, modelo ALS-DS com 2 aberturas, tamanho 200 cm; ref. Trox ou equivalente</t>
  </si>
  <si>
    <t>Q.04.000.031427</t>
  </si>
  <si>
    <t>Difusor de plástico, modelo DVK-R, diâmetro 15 cm; ref. Multivac ou equivalente</t>
  </si>
  <si>
    <t>Q.04.000.031428</t>
  </si>
  <si>
    <t>Difusor de plástico, modelo DVK-R, diâmetro 20 cm; ref. Multivac ou equivalente</t>
  </si>
  <si>
    <t>Q.04.000.031429</t>
  </si>
  <si>
    <t>Grelha de retorno/exaustão com registro, modelo AR-AG; tamanho: 0,03 m² a 0,06 m²</t>
  </si>
  <si>
    <t>Q.04.000.031430</t>
  </si>
  <si>
    <t>Grelha de retorno/exaustão com registro, modelo AR-AG; tamanho: 0,07 m² a 0,13 m²</t>
  </si>
  <si>
    <t>Q.04.000.031431</t>
  </si>
  <si>
    <t>Grelha de retorno/exaustão com registro, modelo AR-AG; tamanho: 0,14 m² a 0,19 m²</t>
  </si>
  <si>
    <t>Q.04.000.031432</t>
  </si>
  <si>
    <t>Grelha de retorno/exaustão com registro, modelo AR-AG; tamanho: 0,20 m² a 0,40 m²</t>
  </si>
  <si>
    <t>Q.04.000.031433</t>
  </si>
  <si>
    <t>Grelha de retorno/exaustão com registro, modelo AR-AG; tamanho: 0,41 m² a 0,65 m²</t>
  </si>
  <si>
    <t>Q.04.000.031434</t>
  </si>
  <si>
    <t>Grelha de porta, modelo AGS-T; tamanho: 0,03 m² a 0,06 m²</t>
  </si>
  <si>
    <t>Q.04.000.031435</t>
  </si>
  <si>
    <t>Grelha de porta, modelo AGS-T; tamanho: 0,07 m² a 0,13 m²</t>
  </si>
  <si>
    <t>Q.04.000.031436</t>
  </si>
  <si>
    <t>Grelha de porta, modelo AGS-T; tamanho: 0,14 m² a 0,30 m²</t>
  </si>
  <si>
    <t>Q.04.000.031440</t>
  </si>
  <si>
    <t>Grelha de insuflação ou retorno, dupla deflexão e registro, lâminas convergentes, aletas verticais ajustáveis individualmente, em alumínio anodizado, tamanho: acima de 0,5 até 1,0 m²; ref. mod. VAT-DG da Trox ou equivalente</t>
  </si>
  <si>
    <t>Q.04.000.031441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</si>
  <si>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</si>
  <si>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Q.04.000.031442</t>
  </si>
  <si>
    <t>Grelha de insuflação ou retorno, dupla deflexão e registro, lâminas convergentes, aletas verticais ajustáveis individualmente, em alumínio anodizado, tamanho: até 0,1 m²; ref. mod. VAT-DG da Trox ou equivalente</t>
  </si>
  <si>
    <t>Q.04.000.031443</t>
  </si>
  <si>
    <t>Painel rígido em lã de vidro, alta densidade, dimensões 2,70x1,20m, espessura de 25mm, revestidos face externa FSK (Foil Scrim Kraft aluminizado) e face interna tecido de vidro preto; ref. Climaver Acustic da Isover ou equivalente</t>
  </si>
  <si>
    <t>Q.04.000.032307</t>
  </si>
  <si>
    <t>Caixa ventiladora tipo compacta em estrutura e painéis em aço galvanizado, contendo ventilador centrífugo de dupla aspiração e motor elétrico para acionamento, vazão de 4.600 m³/hora e pressão estática de 30 mmca</t>
  </si>
  <si>
    <t>Q.04.000.032309</t>
  </si>
  <si>
    <t>Caixa ventiladora tipo compacta em estrutura e painéis em aço galvanizado, contendo ventilador centrífugo de dupla aspiração e motor elétrico para acionamento, vazão de 28.000 m³/h e pressão estática de 30 mmca</t>
  </si>
  <si>
    <t>Q.04.000.032311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</si>
  <si>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</si>
  <si>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>Q.04.000.032314</t>
  </si>
  <si>
    <t>Caixa ventiladora com ventilador centrífugo 8.800 m³/h e motor 2,2 kW - tensão 220/380V/60Hz, pressão 35 mmCA</t>
  </si>
  <si>
    <t>Q.04.000.032316</t>
  </si>
  <si>
    <t>Caixa ventiladora com ventilador centrífugo 1.710 m³/h e motor 0,55 kW - tensão 220/380V/60Hz, pressão 35 mmCA; ref. Projelmec ou equivalente</t>
  </si>
  <si>
    <t>Q.04.000.032317</t>
  </si>
  <si>
    <t>Caixa ventiladora com ventilador centrífugo 1.190 m³/h e tensão 220/380V/60Hz, pressão 37 mmCA; ref. GV-SVDL 155 da Motovent ou equivalente</t>
  </si>
  <si>
    <t>Q.04.000.032319</t>
  </si>
  <si>
    <t>Resfriadora de líquidos com compressor Screw/parafuso (chiller), condensação à ar, capac. 200-210 TR, compacto, c/tubulações, fiações e controles internos, 380V/60Hz; ref. 30 RB-A Carrier, R407C série SAZ mod. RCU210SAZ4A7P chiller Hitachi ou equivalente</t>
  </si>
  <si>
    <t>Q.04.000.032321</t>
  </si>
  <si>
    <t>Tratamento de ar compacta fancolete hidrônico tp cassette, com ventiladores centrífugos dupla aspiração, kit grelha e motor elétrico, estrutura e painéis plástico alta resistência, refrigeração 20.000 Btu/h - 1,6 TR, ref. 40HK-20 Carrier ou equivalente</t>
  </si>
  <si>
    <t>Q.04.000.032323</t>
  </si>
  <si>
    <t>Tratamento de ar compacta fancolete hidrônico tp cassette, com ventiladores centrífugos dupla aspiração, kit grelha e motor elétrico, estrutura e painéis plástico alta resistência, refrigeração 25.000 Btu/h - 2,1 TR, ref. 40HK-25 Carrier ou equivalente</t>
  </si>
  <si>
    <t>Q.04.000.032324</t>
  </si>
  <si>
    <t>Tratamento ar compacta fancolete hidrônico tipo cassette, com ventiladores centrífugos dupla aspiração, kit grelha e motor elétrico, estrutura e painéis de plástico alta resistência, refrigeração 32.000 Btu/h - 2,6 TR, ref. 40HK-32 Carrier ou equivalente</t>
  </si>
  <si>
    <t>Q.04.000.032325</t>
  </si>
  <si>
    <t>Tratamento ar compacta fancolete hidrônico, piso-teto, serpentina, filtros ar, ventiladores/motores elétricos, revest. isolamento térmico/acústico, vazão 637m³/h, refrig 14.000Btu/h - 1,2TR 220V/1Ph/60Hz; ref. 42LS14 Carrier ou equivalente</t>
  </si>
  <si>
    <t>Q.04.000.032327</t>
  </si>
  <si>
    <t>Tratamento ar compacta fancolete hidrônico, piso-teto, serpentina, filtros ar, ventiladores/motores elétricos, revest. isolamento térmico/acústico, vazão 1.215m³/h, refrig. 25.000Btu/h, 2,1TR 220V/1Ph/60Hz; ref. Carrier ou equivalente</t>
  </si>
  <si>
    <t>Q.04.000.032329</t>
  </si>
  <si>
    <t>Tratamento ar compacta fancolete hidrônico, piso-teto, serpentina, filtros ar, ventiladores/motores elétricos, revest. isolamento térmico/acústico, vazão 1.758m³/h, refrigeração 36.000Btu/h, 3TR 220V/1Ph/60Hz; ref. Carrier ou equivalente</t>
  </si>
  <si>
    <t>Q.04.000.032331</t>
  </si>
  <si>
    <t>Tratamento ar compacta fancolete hidrônico, piso-teto, serpentina, filtros ar, ventiladores/motores elétricos, revest. isolamento térmico/acústico, vazão 2.166m³/h, refrig 48.000Btu/h-4TR 220V/1Ph/60Hz; ref. Carrier, Hitachi ou equivalente</t>
  </si>
  <si>
    <t>Q.04.000.032333</t>
  </si>
  <si>
    <t>Tratamento de ar fan-coil tipo Air Handling Unit de concepção modular, capacidade de 10 TR, ref. TKM-227 10TR - 50mmca Trox, modelo YE/10 fabricante York ou equivalente</t>
  </si>
  <si>
    <t>Q.04.000.032335</t>
  </si>
  <si>
    <t>Tratamento de ar fan-coil tipo Air Handling Unit de concepção modular, capacidade de 40 TR, ref. TKM-227 40TR - 50mmca Trox, modelo YE/40 fabricante York ou equivalente</t>
  </si>
  <si>
    <t>Q.04.000.032337</t>
  </si>
  <si>
    <t>Tratamento de ar fan-coil tipo Air Handling Unit de concepção modular, capacidade de 50 TR, ref. TKM-227 50TR - 50mmca Trox, modelo TCA-LQ-50/8ROWS Hitachi ou equivalente</t>
  </si>
  <si>
    <t>Q.04.000.032340</t>
  </si>
  <si>
    <t>Unidades de Tratamento de ar (fan-coil) - 4.000 m³/h - 6TR, pressão estática externa 50mmCA; ref. Carrier, Constarco ou equivalente</t>
  </si>
  <si>
    <t>Q.04.000.032344</t>
  </si>
  <si>
    <t>Válvula de balanceamento diâmetro 1 " a 2-1/2"</t>
  </si>
  <si>
    <t>Q.04.000.032345</t>
  </si>
  <si>
    <t>Válvula borboleta na configuração wafer motorizada atuador floating diâmetro 3'' a 4"</t>
  </si>
  <si>
    <t>Q.04.000.032346</t>
  </si>
  <si>
    <t>Q.04.000.032347</t>
  </si>
  <si>
    <t>Válvula motorizada de esfera, com duas vias atuador floating; diâmetro de 1 1/2" a 3/4"; ref. EMO-85M-24+S6064 da Actua Controls, CN7510A2001+VB02 1/2"' e 3/4"' da Honeywell,  B239+ARB24-3 da Belimo ou equivalente</t>
  </si>
  <si>
    <t>Q.04.000.032348</t>
  </si>
  <si>
    <t>Válvula duas vias on/off retorno elétrico, diâmetro 1/2" a 3/4"; ref. ACTBV80S-215/ACTBV80S-220 da Actua ou equivalente</t>
  </si>
  <si>
    <t>Q.04.000.032349</t>
  </si>
  <si>
    <t>Válvula esfera motorizada de duas vias de atuador proporcional diâmetro 2" a 2 1/2"</t>
  </si>
  <si>
    <t>Q.04.000.032350</t>
  </si>
  <si>
    <t>Atuador proporcional de 10 Nm, tensão de entrada AC/DC 24 V, IP 54</t>
  </si>
  <si>
    <t>Q.04.000.032351</t>
  </si>
  <si>
    <t>Válvula esfera duas vias flangeada Ø3''</t>
  </si>
  <si>
    <t>Q.04.000.032357</t>
  </si>
  <si>
    <t>Veneziana com tela, anodizado natural, com filtro G4 e furos; referência comercial modelo AWG fabricantes Trox, Difus-ar ou equivalente</t>
  </si>
  <si>
    <t>Q.04.000.032358</t>
  </si>
  <si>
    <t>Veneziana com tela, modelo AWG; referência comercial: Trox ou equivalente</t>
  </si>
  <si>
    <t>Q.04.000.032359</t>
  </si>
  <si>
    <t>Veneziana com tela, modelo AWG, tamanho 38,5x33 cm; referência comercial: Trox, Difus-ar ou equivalente</t>
  </si>
  <si>
    <t>Q.04.000.032360</t>
  </si>
  <si>
    <t>Veneziana com tela, modelo AWG, tamanho 78,5x33 cm; referência comercial: Trox, Difus-ar ou equivalente</t>
  </si>
  <si>
    <t>R.02.000.038018</t>
  </si>
  <si>
    <t>Óleo de linhaça</t>
  </si>
  <si>
    <t>R.02.000.039013</t>
  </si>
  <si>
    <t>Ácido muriático</t>
  </si>
  <si>
    <t>R.02.000.039014</t>
  </si>
  <si>
    <t>Graxa lubrificante pastosa</t>
  </si>
  <si>
    <t>R.03.000.020338</t>
  </si>
  <si>
    <t>Tela tipo mosquiteira removível em fibra de vidro revestida em pvc, perfil alumínio, borracha EPDM, Kit fixação com 4 cantoneiras, travas e parafusos com buchas</t>
  </si>
  <si>
    <t>R.03.000.020341</t>
  </si>
  <si>
    <t>Tela em poliéster, malha 2x2mm, gramatura mínima de 31g/m², estruturante para impermeabilização a frio; ref. Ernetex, Vedacit ou equivalente</t>
  </si>
  <si>
    <t>R.03.000.020342</t>
  </si>
  <si>
    <t>Tela em polietileno, malha hexagonal de 1/2´, gramatura mínima de 205g/m², ref. Pinteiro 5110P ou 5111P da Nortene, ou equivalente</t>
  </si>
  <si>
    <t>R.03.000.027502</t>
  </si>
  <si>
    <t>Tela em polietileno (nylon), malha 10x10cm - fio com espessura de 2 mm, instalada</t>
  </si>
  <si>
    <t>R.03.000.028049</t>
  </si>
  <si>
    <t>Macrofibra estrutural polipropileno, resistência à tração&gt;=500MPa, E&gt;=5 Gpa, título até 5dtex, tenacidade mín. 5cN/dtex, deformação até 5cN/dtex e até 40%, perda massa por alcalinidade&lt;5%; ref. Politex Neomatex, Duristeel FF54 Concrefibra ou equivalente</t>
  </si>
  <si>
    <t>R.03.000.028050</t>
  </si>
  <si>
    <t>Microfibra polimérica anticrack, resistência à tração &gt;= 500Mpa, E&gt;=5 Gpa, título até 5dtex, tenacidade mín. 5cN/dtex, deformação até 5cN/dtex e até 40%, perda massa por alcalinidade &lt; 5%; ref. Neofibra MF Neomatex, Fibralit-Co Concrefibra ou equivalente</t>
  </si>
  <si>
    <t>S.01.000.038760</t>
  </si>
  <si>
    <t>S.01.000.080102</t>
  </si>
  <si>
    <t>Caminhão com irrigadeira e autobomba, capacidade mínima de 6.000 litros - COND.D</t>
  </si>
  <si>
    <t>S.01.000.080105</t>
  </si>
  <si>
    <t>Vassoura mecânica - rebocada mecanicamente</t>
  </si>
  <si>
    <t>S.01.000.080119</t>
  </si>
  <si>
    <t>Trator com pneus industrial, agrícola com peso de 5 T</t>
  </si>
  <si>
    <t>S.01.000.080125</t>
  </si>
  <si>
    <t>Betoneira reversível com carregador, capacidade de 320 litros, acionamento do motor combustão interna (diesel e gasolina) ou motor elétrico Alfa 320</t>
  </si>
  <si>
    <t>S.01.000.080129</t>
  </si>
  <si>
    <t>Compressor de ar XA 125 MWD - COND. D</t>
  </si>
  <si>
    <t>S.01.000.080149</t>
  </si>
  <si>
    <t>Vibroacabadora de asfalto sobre esteiras, capacidade 400 ton/hora</t>
  </si>
  <si>
    <t>S.01.000.080157</t>
  </si>
  <si>
    <t>Rompedor Pneumático ATLAS COPCO TEX 32 PS</t>
  </si>
  <si>
    <t>S.01.000.080178</t>
  </si>
  <si>
    <t>Rolo compactador vibratório de um cilindro/PN 7T</t>
  </si>
  <si>
    <t>S.01.000.080258</t>
  </si>
  <si>
    <t>Caminhão carroceria em madeira, capacidade até 8 toneladas</t>
  </si>
  <si>
    <t>S.01.000.080266</t>
  </si>
  <si>
    <t>Pá-carregadeira retroescavadeira / carregadeira, capacidade de 0,77m³ - COND. D</t>
  </si>
  <si>
    <t>S.01.000.080272</t>
  </si>
  <si>
    <t>Escavadeira hidráulica sobre esteira 100 HP (74 kW)</t>
  </si>
  <si>
    <t>S.01.000.080303</t>
  </si>
  <si>
    <t>Trator sobre esteira com lamina/Ripper 2,28m³</t>
  </si>
  <si>
    <t>S.01.000.080308</t>
  </si>
  <si>
    <t>Caminhão basculante caçamba minério, capacidade de 8,0m³ - COND.D</t>
  </si>
  <si>
    <t>S.01.000.080311</t>
  </si>
  <si>
    <t>Caminhão basculante diesel com capacidade de 5 m³ - COND. D</t>
  </si>
  <si>
    <t>S.01.000.080312</t>
  </si>
  <si>
    <t>Caminhão espargidor, capacidade de 6.000 litros - COND.D</t>
  </si>
  <si>
    <t>S.01.000.080330</t>
  </si>
  <si>
    <t>Rolo compactador vibratório com pé de carneiro em aço, potência 121 a 127HP (90 a 93 kW), ref. CA25PD DYNAPAC ou equivalente</t>
  </si>
  <si>
    <t>S.01.000.080332</t>
  </si>
  <si>
    <t>Motoniveladora com escarificador potência 140HP (104kW), ref. CAT 120H da CATERPILLAR ou equivalente</t>
  </si>
  <si>
    <t>S.01.000.080334</t>
  </si>
  <si>
    <t>Placa vibratória impacto de 1.700 kg, com motor diesel, ou gasolina, ou elétrico, ref. Placa Vibratoria Dynapac CM13 da Flygt do Brasil ou equivalente</t>
  </si>
  <si>
    <t>S.01.000.080337</t>
  </si>
  <si>
    <t>Rolo compactador autopropelido, vibratório em aço, cilindros lisos em tandem, potência 80 HP (59 kW); ref. CC21 Dynapac 6 toneladas ou equivalente</t>
  </si>
  <si>
    <t>S.01.000.080338</t>
  </si>
  <si>
    <t>Rolo compactador de pneus para asfalto, capacidade 27 toneladas</t>
  </si>
  <si>
    <t>S.01.000.080344</t>
  </si>
  <si>
    <t>Trator sobre esteiras potência 76 a 88HP (56 a 64,9kW), ref. D4 da Komatsu ou equivalente</t>
  </si>
  <si>
    <t>S.01.000.080349</t>
  </si>
  <si>
    <t>Veículo com capacidade para 4 pessoas, pot. 1.000CC - Cond. D</t>
  </si>
  <si>
    <t>S.01.000.080351</t>
  </si>
  <si>
    <t>Guindauto MUNCK M-640/18 com lança telescópica capacidade 3750 kg</t>
  </si>
  <si>
    <t>S.01.000.080352</t>
  </si>
  <si>
    <t>Veículo utilitário com capacidade para 9 pessoas - 1.600 CC - COND.D</t>
  </si>
  <si>
    <t>S.01.000.080357</t>
  </si>
  <si>
    <t>Locação de estação total</t>
  </si>
  <si>
    <t>S.01.000.080358</t>
  </si>
  <si>
    <t>Locação de nível com tripé</t>
  </si>
  <si>
    <t>S.01.000.081345</t>
  </si>
  <si>
    <t>Fresadora, largura útil 1 m; ref. Fresadora Wirtgem 1000C ou equivalente</t>
  </si>
  <si>
    <t>S.01.000.091701</t>
  </si>
  <si>
    <t>Sinalização horizontal com resina vinílica ou acrílica</t>
  </si>
  <si>
    <t>S.01.000.091713</t>
  </si>
  <si>
    <t>S.03.000.000001</t>
  </si>
  <si>
    <t>S.03.000.020120</t>
  </si>
  <si>
    <t>Placa de advertência em chapa de alumínio, espessura 2mm, com pintura refletiva</t>
  </si>
  <si>
    <t>S.03.000.026616</t>
  </si>
  <si>
    <t>Cantoneira em alumínio</t>
  </si>
  <si>
    <t>S.03.000.026664</t>
  </si>
  <si>
    <t>Chapa de aço galvanizado nas bitolas: nº 22, n° 24 e n° 26</t>
  </si>
  <si>
    <t>S.03.000.028009</t>
  </si>
  <si>
    <t>Cola de contato para chapa vinílica / borracha</t>
  </si>
  <si>
    <t>S.03.000.028010</t>
  </si>
  <si>
    <t>Silicone para envidraçamento estrutural, 280g</t>
  </si>
  <si>
    <t>S.03.000.028011</t>
  </si>
  <si>
    <t>Perfil de borracha EPDM maciço de 12x15mm, para esquadrias</t>
  </si>
  <si>
    <t>S.03.000.032568</t>
  </si>
  <si>
    <t>Rodapé em mármore branco com espessura de 2 cm e altura de 7,0cm, acabamento polido</t>
  </si>
  <si>
    <t>S.03.000.036002</t>
  </si>
  <si>
    <t>Rodapé de madeira ipê/jatobá de 7 x 1,5 cm</t>
  </si>
  <si>
    <t>S.03.000.036500</t>
  </si>
  <si>
    <t>Tampão ferro dúctil de 300 x 300mm, classe 125 (ruptura &gt; 125 kN), conforme NBR 10160/2005</t>
  </si>
  <si>
    <t>Lona plástica preta, espessura 150 micras, rolo de 4x100m, peso mínimo 36 kg</t>
  </si>
  <si>
    <t>S.03.000.040001</t>
  </si>
  <si>
    <t>Poste concreto armado circular, H= 11m p/200kgf</t>
  </si>
  <si>
    <t>S.03.000.040007</t>
  </si>
  <si>
    <t>Poste concreto armado circular, H= 9m p/300kgf</t>
  </si>
  <si>
    <t>S.03.000.040009</t>
  </si>
  <si>
    <t>Poste concreto armado circular, H= 9m p/400kgf</t>
  </si>
  <si>
    <t>S.03.000.042306</t>
  </si>
  <si>
    <t>Placa de sinalização em chapa de aço N.16, com pintura refletiva "Perigo Alta Tensão"</t>
  </si>
  <si>
    <t>S.03.000.060255</t>
  </si>
  <si>
    <t>Anel pré-moldado em concreto, diâmetro externo de 0,80 m, h= 0,50 m</t>
  </si>
  <si>
    <t>S.03.000.061192</t>
  </si>
  <si>
    <t>Curva 45° em aço galvanizado, rosca macho/fêmea, Ø 2 1/2´</t>
  </si>
  <si>
    <t>S.03.000.061193</t>
  </si>
  <si>
    <t>Curva 90° em aço galvanizado, rosca fêmea/fêmea, Ø 2 1/2´</t>
  </si>
  <si>
    <t>S.03.000.080127</t>
  </si>
  <si>
    <t>Máquina projetora de concreto</t>
  </si>
  <si>
    <t>S.03.000.080128</t>
  </si>
  <si>
    <t>Compressor de ar rebocável, vazão 748pcm, motor a diesel, pot. 210cv</t>
  </si>
  <si>
    <t>S.03.000.080129</t>
  </si>
  <si>
    <t>Máquina extrusora de concreto para guias e sarjetas, motor a diesel, potência 14cv</t>
  </si>
  <si>
    <t>S.03.000.080130</t>
  </si>
  <si>
    <t>Régua vibradora dupla para concreto a gasolina 5,5 Hp, peso de 60 kg, comprimento 4 m</t>
  </si>
  <si>
    <t>S.03.000.080328</t>
  </si>
  <si>
    <t>Guindaste hidráulico autopropelido, com lança telescópica, para espaços limitados, tração 4x4, capacidade acima de 30 ton, potência 97 KW</t>
  </si>
  <si>
    <t>S.03.000.085678</t>
  </si>
  <si>
    <t>Retroescavadeira sobre rodas com carregadeira, tração 4x4, potência liquida 88 HP, peso operacional mínimo 6674 kg capacidade da carregadeira de 1 m³ e da retroescavadeira mínima de 0,26 m³, profundidade de escavação máxima de 4,37 m</t>
  </si>
  <si>
    <t>S.04.000.020160</t>
  </si>
  <si>
    <t>Batente de alumínio para divisória</t>
  </si>
  <si>
    <t>S.04.000.020379</t>
  </si>
  <si>
    <t>Tubo de papelão para forma com diâmetro de 45 cm</t>
  </si>
  <si>
    <t>S.04.000.020750</t>
  </si>
  <si>
    <t>Mão de obra / equipamentos mecânico e rotativo / corte / laser</t>
  </si>
  <si>
    <t>S.04.000.021027</t>
  </si>
  <si>
    <t>Vigas em cambará, cedrinho, eucalipto-citriodora, eucalipto-saligna, garapa, cupiúba, itaúba, de 6,0 x 16,0cm</t>
  </si>
  <si>
    <t>S.04.000.021028</t>
  </si>
  <si>
    <t>Madeira serrada G1-C6</t>
  </si>
  <si>
    <t>S.04.000.021087</t>
  </si>
  <si>
    <t>Chapa compensada plastificada de 12 mm de espessura</t>
  </si>
  <si>
    <t>S.04.000.021093</t>
  </si>
  <si>
    <t>Locação de andaime torre metálico (1,5x1,5m), com piso metálico</t>
  </si>
  <si>
    <t>S.04.000.021094</t>
  </si>
  <si>
    <t>Locação de andaime tubular fachadeiro, largura mínima de 1,00 m com piso metálico e sapatas ajustáveis</t>
  </si>
  <si>
    <t>M2XME</t>
  </si>
  <si>
    <t>S.04.000.021235</t>
  </si>
  <si>
    <t>Tubo de papelão para forma com diâmetro de 30 cm</t>
  </si>
  <si>
    <t>S.04.000.021236</t>
  </si>
  <si>
    <t>Tubo de papelão para forma com diâmetro de 50 cm</t>
  </si>
  <si>
    <t>S.04.000.021238</t>
  </si>
  <si>
    <t>Tubo de papelão para forma com diâmetro de 25 cm</t>
  </si>
  <si>
    <t>S.04.000.021239</t>
  </si>
  <si>
    <t>Tubo de papelão para forma com diâmetro de 35 cm</t>
  </si>
  <si>
    <t>S.04.000.021240</t>
  </si>
  <si>
    <t>Tubo de papelão para fôrma com diâmetro de 40 cm</t>
  </si>
  <si>
    <t>S.04.000.021531</t>
  </si>
  <si>
    <t>Barra de transferência em aço liso, diâmetro de 12,5 mm e comprimento de 35 cm</t>
  </si>
  <si>
    <t>S.04.000.022069</t>
  </si>
  <si>
    <t>Espaçador treliçado de aço, H= 5 cm</t>
  </si>
  <si>
    <t>S.04.000.023626</t>
  </si>
  <si>
    <t>Forro em fibra mineral com placas acústicas removíveis de 625 x 625mm; ref. linha Sahara NRC0.60, borda T24 da OWA do Brasil ou equivalente - instalado</t>
  </si>
  <si>
    <t>S.04.000.024045</t>
  </si>
  <si>
    <t>Disco diamantado para máquinas serra-mármore</t>
  </si>
  <si>
    <t>S.04.000.024123</t>
  </si>
  <si>
    <t>Fibra de polipropileno corrugada, monofilamento 600g/m³, para concreto; ref. Degussa (Masterfiber), Fitesa (Polycret MF) ou equivalente</t>
  </si>
  <si>
    <t>S.04.000.026514</t>
  </si>
  <si>
    <t>Parafuso auto-atarraxante com fenda, zincado branco de 9,5 x 2,9 mm</t>
  </si>
  <si>
    <t>S.04.000.026601</t>
  </si>
  <si>
    <t>Perfil ´U´ enrijecido (60x45x20)mm chapa 14 galvanizado</t>
  </si>
  <si>
    <t>S.04.000.026621</t>
  </si>
  <si>
    <t>Ferro chato galvanizado 3/1" x 1/8"</t>
  </si>
  <si>
    <t>S.04.000.026727</t>
  </si>
  <si>
    <t>Parafuso auto-atarraxante 5,5x38mm com arruela e bucha tipo S8</t>
  </si>
  <si>
    <t>S.04.000.026728</t>
  </si>
  <si>
    <t>Parafuso em inoxidável auto-atarraxante sextavado M6x50mm com bucha plástica tipo S6</t>
  </si>
  <si>
    <t>S.04.000.026818</t>
  </si>
  <si>
    <t>Perfil tubular galvanizado 30x30mm, espessura 3mm</t>
  </si>
  <si>
    <t>S.04.000.027499</t>
  </si>
  <si>
    <t>Galvanização a frio (tinta rica em zinco)</t>
  </si>
  <si>
    <t>S.04.000.027515</t>
  </si>
  <si>
    <t>Placas pré-moldada em concreto dimensões (1,60x0,60x0,03m)</t>
  </si>
  <si>
    <t>S.04.000.028017</t>
  </si>
  <si>
    <t>Endurecedor superficial para concreto</t>
  </si>
  <si>
    <t>S.04.000.028073</t>
  </si>
  <si>
    <t>Cola para piso vinílico</t>
  </si>
  <si>
    <t>S.04.000.031142</t>
  </si>
  <si>
    <t>Porta/balcão tipo basculante em chapa de aço galvanizado n° 16 (MSG), com acionamento manual</t>
  </si>
  <si>
    <t>S.04.000.031215</t>
  </si>
  <si>
    <t>Ferro trabalhado</t>
  </si>
  <si>
    <t>S.04.000.031547</t>
  </si>
  <si>
    <t>Elevador para passageiros, uso interno com capacidade mínima de 600kg, velocidade de 1 m/s, para duas paradas, portas unilaterais, em conformidade com as normas técnicas ABNT NBR 16858-2:2020, 16858-1:2021, NM 313:2007 e EN 13501-1</t>
  </si>
  <si>
    <t>S.04.000.031548</t>
  </si>
  <si>
    <t>Elevador para passageiros, uso interno com capacidade mínima de 600kg, velocidade de 1 m/s, para três paradas, portas unilaterais, em conformidade com as normas técnicas ABNT NBR 16858-2:2020, 16858-1:2021, NM 313:2007 e EN 13501-1</t>
  </si>
  <si>
    <t>S.04.000.031550</t>
  </si>
  <si>
    <t>Elevador para passageiros, uso interno com capacidade mínima de 600kg, velocidade de 1 m/s, para três paradas, portas bilaterais, em conformidade com as normas técnicas ABNT NBR 16858-2:2020, 16858-1:2021, NM 313:2007 e EN 13501-1</t>
  </si>
  <si>
    <t>S.04.000.031551</t>
  </si>
  <si>
    <t>Elevador para passageiros, uso interno com capacidade mínima de 600kg, velocidade de 1 m/s, para quatro paradas, portas bilaterais, em conformidade com as normas técnicas ABNT NBR 16858-2:2020, 16858-1:2021, NM 313:2007 e EN 13501-1</t>
  </si>
  <si>
    <t>S.04.000.031552</t>
  </si>
  <si>
    <t>Elevador para passageiros, uso interno com capacidade mínima de 600kg, velocidade de 1 m/s, para quatro paradas, portas unilaterais, em conformidade com as normas técnicas ABNT NBR 16858-2:2020, 16858-1:2021, NM 313:2007 e EN 13501-1</t>
  </si>
  <si>
    <t>S.04.000.031554</t>
  </si>
  <si>
    <t>Fornecimento e instalação de vidro laminado 5+5mm, inclusive acessórios em alumínio</t>
  </si>
  <si>
    <t>S.04.000.031686</t>
  </si>
  <si>
    <t>Tela alambrado soldada galvanizada fio 3,0mm, malha 5 x 15 cm</t>
  </si>
  <si>
    <t>S.04.000.031731</t>
  </si>
  <si>
    <t>Dobradiça em aço cromado com pino e bola em aço de 3 1/2´ x 3´</t>
  </si>
  <si>
    <t>S.04.000.031733</t>
  </si>
  <si>
    <t>Dobradiça 03 estágios ferro galvanizado DN 1´ x 4´</t>
  </si>
  <si>
    <t>S.04.000.032569</t>
  </si>
  <si>
    <t>Granito com espessura de 2cm e acabamento polido</t>
  </si>
  <si>
    <t>S.04.000.032570</t>
  </si>
  <si>
    <t>Granito com espessura de 3cm e acabamento polido</t>
  </si>
  <si>
    <t>S.04.000.033032</t>
  </si>
  <si>
    <t>Lambri em madeira macho/fêmea 10 x 1 cm, exceto pinus</t>
  </si>
  <si>
    <t>S.04.000.033562</t>
  </si>
  <si>
    <t>Plaqueta laminada para revestimento em áreas internas e externas</t>
  </si>
  <si>
    <t>S.04.000.034030</t>
  </si>
  <si>
    <t>Fita crepe 25mm x 50m</t>
  </si>
  <si>
    <t>S.04.000.034045</t>
  </si>
  <si>
    <t>Forro fibra mineral acústico, borda Square Lay-in, placas de 1250x625x16mm ou 625x625x16mm, pintura base poliester, estrutura de sustentação perfil ´T´; ref. Giorgian ou equivalente - instalado</t>
  </si>
  <si>
    <t>S.04.000.034078</t>
  </si>
  <si>
    <t>Luminária retangular de embutir tipo calha aberta com aletas parabólicas para 2 lâmpadas fluorescentes tubulares, ref. 123232 BC da ARM, FAA04-E228 da Lumicenter, PL 377/24 da Prolumi ou equivalente</t>
  </si>
  <si>
    <t>S.04.000.036075</t>
  </si>
  <si>
    <t>Junta elástica estrutural neoprene aplicada; ref. JJ2020F da Juntas Jeene ou equivalente</t>
  </si>
  <si>
    <t>S.04.000.036701</t>
  </si>
  <si>
    <t>Tampo para suporte rede voleibol / trave de futebol</t>
  </si>
  <si>
    <t>S.04.000.036702</t>
  </si>
  <si>
    <t>Rede para volei em poliamida (nylon), malha de 10x10cm, fio com espessura de 2mm, com 4 faixas de arremate em lona</t>
  </si>
  <si>
    <t>S.04.000.036703</t>
  </si>
  <si>
    <t>Poste para voleibol oficial, galvanizado, com pintura em esmalte na cor verde, completo</t>
  </si>
  <si>
    <t>S.04.000.038009</t>
  </si>
  <si>
    <t>Selador para pintura latex</t>
  </si>
  <si>
    <t>S.04.000.038010</t>
  </si>
  <si>
    <t>Lixa carbeto de silício de 7´</t>
  </si>
  <si>
    <t>S.04.000.038014</t>
  </si>
  <si>
    <t>Lixa massa/madeira uso geral Norton, Alcar ou equivalente (médias)</t>
  </si>
  <si>
    <t>S.04.000.039006</t>
  </si>
  <si>
    <t>Adesivo/selador à base de emulsão PVA/acrílica, ref. KZ Heydi da Viapol, Denverfix da Denver ou equivalente</t>
  </si>
  <si>
    <t>S.04.000.039086</t>
  </si>
  <si>
    <t>Placa de sinalização em PVC expandido de 70x20cm, espessura 3mm, adesivo dupla face sobre todo o verso</t>
  </si>
  <si>
    <t>S.04.000.042631</t>
  </si>
  <si>
    <t>Cantoneira em aço galvanizado de 2" x 2" x 1/8"</t>
  </si>
  <si>
    <t>S.04.000.042634</t>
  </si>
  <si>
    <t>Trilho chapa 50x60x1,9mm galvanizado para porta de correr</t>
  </si>
  <si>
    <t>S.04.000.042635</t>
  </si>
  <si>
    <t>Rodizio em aço duplo de 1 1/2"</t>
  </si>
  <si>
    <t>S.04.000.046214</t>
  </si>
  <si>
    <t>Sensor presença com fotocélula, bivolt, para iluminação teto, alcance 6m,120°, tempo de desligamento 1 ou 4 minutos</t>
  </si>
  <si>
    <t>S.04.000.049579</t>
  </si>
  <si>
    <t>Serra circular</t>
  </si>
  <si>
    <t>Cortadora de pavimento concreto/asfalto, motor a gasolina, potência 13HP, com disco de corte adiamantado segmentado para concreto, Ø 350mm - CHP diurno</t>
  </si>
  <si>
    <t>S.04.000.062028</t>
  </si>
  <si>
    <t>Baguete plástico tipo Tarucel, D= 6 mm</t>
  </si>
  <si>
    <t>S.04.000.062553</t>
  </si>
  <si>
    <t>Anel de borracha para tubo PVC 40mm (1 1/2´)</t>
  </si>
  <si>
    <t>S.04.000.065610</t>
  </si>
  <si>
    <t>Cuba em aço inoxidável simples de 600x500x300mm, AISI 304, liga 18,8 e chapa 22</t>
  </si>
  <si>
    <t>S.04.000.065676</t>
  </si>
  <si>
    <t>Tampo em MDF de 25 mm de espessura com laminado melamínico</t>
  </si>
  <si>
    <t>S.04.000.066171</t>
  </si>
  <si>
    <t>Ducha higiênica com registro, ref. Belle Epoque Light 1984 C51 da Deca, Delicatta 10906 da Docol, Aquarius 2195-A da Fabrimar ou equivalente</t>
  </si>
  <si>
    <t>S.04.000.067512</t>
  </si>
  <si>
    <t>S.04.000.067513</t>
  </si>
  <si>
    <t>S.04.000.069500</t>
  </si>
  <si>
    <t>Solução limpadora diluída em água</t>
  </si>
  <si>
    <t>S.04.000.069508</t>
  </si>
  <si>
    <t>Solda liga chumbo e estanho de 70x30</t>
  </si>
  <si>
    <t>S.04.000.069569</t>
  </si>
  <si>
    <t>Parafuso francês 5/16´ x 3/4´ com porca e arruela galvanizadas</t>
  </si>
  <si>
    <t>S.04.000.080135</t>
  </si>
  <si>
    <t>Lixadeira elétrica</t>
  </si>
  <si>
    <t>S.04.000.080173</t>
  </si>
  <si>
    <t>Rolo compactador liso de 1000 kg</t>
  </si>
  <si>
    <t>S.04.000.080237</t>
  </si>
  <si>
    <t>Máquina de lavagem a pressão tipo Vap (água fria, pressão 1700PSI)</t>
  </si>
  <si>
    <t>S.04.000.080341</t>
  </si>
  <si>
    <t>Placa vibratória - 60 kg</t>
  </si>
  <si>
    <t>S.04.000.081346</t>
  </si>
  <si>
    <t>Motosserra a gasolina portátil tipo 60 cilindradas; ref. mod.61 da Husqvarna ou equivalente</t>
  </si>
  <si>
    <t>S.04.000.081349</t>
  </si>
  <si>
    <t>Caminhão MUNCK 3 toneladas</t>
  </si>
  <si>
    <t>S.04.000.081350</t>
  </si>
  <si>
    <t>Caminhão MUNCK 15 toneladas</t>
  </si>
  <si>
    <t>S.04.000.081351</t>
  </si>
  <si>
    <t>Caminhão guindaste sobre pneus com capacidade de carga de 25 Toneladas</t>
  </si>
  <si>
    <t>S.04.000.081352</t>
  </si>
  <si>
    <t>Caminhão guindaste sobre pneus com capacidade de carga de 30 Toneladas</t>
  </si>
  <si>
    <t>S.04.000.090258</t>
  </si>
  <si>
    <t>Tela tipo mosquiteira em arame galvanizado malha 14, fio 30, abertura 1,5 mm, com requadro em perfis e chapas de ferro galvanizado - removível</t>
  </si>
  <si>
    <t>S.04.000.092856</t>
  </si>
  <si>
    <t>Gasolina comum</t>
  </si>
  <si>
    <t>S.05.000.009700</t>
  </si>
  <si>
    <t>Defensa metálica semimaleável simples</t>
  </si>
  <si>
    <t>S.05.000.020220</t>
  </si>
  <si>
    <t>Estaca tipo Raiz, diâmetro de 20 cm para 50 t, com perfuração em rocha (sem fornecimento de materiais)</t>
  </si>
  <si>
    <t>S.05.000.020276</t>
  </si>
  <si>
    <t>Estaca tipo Raiz, diâmetro de 15 cm para 25 t, em rocha</t>
  </si>
  <si>
    <t>S.05.000.020356</t>
  </si>
  <si>
    <t>Tela em polietileno para proteção de fachada, trama de 2,2mm</t>
  </si>
  <si>
    <t>S.05.000.020392</t>
  </si>
  <si>
    <t>Hidrojateamento para limpeza de superfície, por meio de jato d´água de alta pressão</t>
  </si>
  <si>
    <t>S.05.000.021023</t>
  </si>
  <si>
    <t>Sarrafo de pinus, 1´ x 4´ - bruto</t>
  </si>
  <si>
    <t>S.05.000.021048</t>
  </si>
  <si>
    <t>Ripa de imbuia 3,5 x 1,5 cm</t>
  </si>
  <si>
    <t>S.05.000.021049</t>
  </si>
  <si>
    <t>Moldura de 3 cm, guarnição em padrão Imbuia - tipo meia</t>
  </si>
  <si>
    <t>S.05.000.021061</t>
  </si>
  <si>
    <t>Tábua de pinus, 1´ x 12´ - bruta</t>
  </si>
  <si>
    <t>S.05.000.021062</t>
  </si>
  <si>
    <t>Pontalete de pinus, 3´ x 3´ - bruto</t>
  </si>
  <si>
    <t>S.05.000.021100</t>
  </si>
  <si>
    <t>Pré misturado a quente</t>
  </si>
  <si>
    <t>S.05.000.021101</t>
  </si>
  <si>
    <t>Pré misturado a frio</t>
  </si>
  <si>
    <t>S.05.000.024121</t>
  </si>
  <si>
    <t>Manta asfáltica com armadura poliéster tipo III, esp.4 mm anti raiz, ref. Torodin Anti Raiz Viapol - instalado</t>
  </si>
  <si>
    <t>S.05.000.026500</t>
  </si>
  <si>
    <t>Tela em aço inoxidável 430, perfurada, espessura de 1,6mm, diâmetro do furo 17mm</t>
  </si>
  <si>
    <t>S.05.000.026515</t>
  </si>
  <si>
    <t>Parafuso auto-atarraxante com cabeça panela e bucha de nylon S-8</t>
  </si>
  <si>
    <t>S.05.000.026607</t>
  </si>
  <si>
    <t>Grelha tipo boca de leão em ferro fundido ductil, articulada, classe mín. 250 - 25T, medidas aproximadas: 810x270mm - NBR 10160</t>
  </si>
  <si>
    <t>S.05.000.026608</t>
  </si>
  <si>
    <t>Ferro perfilado trabalhado</t>
  </si>
  <si>
    <t>S.05.000.027511</t>
  </si>
  <si>
    <t>Chapéu tipo chinês para duto galvanizado de 35cm, bitola 22, para exaustor</t>
  </si>
  <si>
    <t>S.05.000.028002</t>
  </si>
  <si>
    <t>Solvente para materiais base epóxi</t>
  </si>
  <si>
    <t>S.05.000.032432</t>
  </si>
  <si>
    <t>Caixilho em alumínio anodizado comum, fixo sem ventilação permanente, H= 1,00m, L= 1,20m, rerfil 30 - sem vidros</t>
  </si>
  <si>
    <t>S.05.000.032433</t>
  </si>
  <si>
    <t>Caixilho de alumínio anodizado comum, tipo maxim-ar, H= 0,90m, L- 1,20m, linha 30 - sem vidros</t>
  </si>
  <si>
    <t>S.05.000.036031</t>
  </si>
  <si>
    <t>Junta plástica de dilatação para pisos de 3/4´x 1/8´ (17 x 3 mm)</t>
  </si>
  <si>
    <t>S.05.000.036705</t>
  </si>
  <si>
    <t>Mastro para bandeira em aço galvanizado completo engastado, altura livre de 9,00 m</t>
  </si>
  <si>
    <t>S.05.000.036714</t>
  </si>
  <si>
    <t>Mastro para bandeira em aço galvanizado completo engastado, altura livre de 7,00 m</t>
  </si>
  <si>
    <t>S.05.000.038556</t>
  </si>
  <si>
    <t>Árvore ornamental tipo Quaresmeira (Tibouchina Granulosa) - h= 1,50 / 2,00m</t>
  </si>
  <si>
    <t>S.05.000.039039</t>
  </si>
  <si>
    <t>Argamassa mista com areia grossa 1:2:8</t>
  </si>
  <si>
    <t>S.05.000.039040</t>
  </si>
  <si>
    <t>Argamassa de cimento e areia - média 1:5</t>
  </si>
  <si>
    <t>S.05.000.039104</t>
  </si>
  <si>
    <t>Placa de identificação para estacionamento (placa+poste+base), com desenho universal de acessibilidade, tipo pedestal</t>
  </si>
  <si>
    <t>S.05.000.040132</t>
  </si>
  <si>
    <t>Poste telecônico reto em aço galvanizado a fogo, altura de 7 m, com base, chumbadores, porcas e arruelas</t>
  </si>
  <si>
    <t>S.05.000.065621</t>
  </si>
  <si>
    <t>Cuba em aço inoxidável simples de 600x500x400mm, AISI 304, liga 18,8 e chapa 22</t>
  </si>
  <si>
    <t>S.05.000.090089</t>
  </si>
  <si>
    <t>S.05.000.093275</t>
  </si>
  <si>
    <t>S.06.000.009687</t>
  </si>
  <si>
    <t>Caminhão carroceria fixa aberta madeira, capacidade 5T - 160CV - PBT*8250, capacidade máxima de tração 11T - Diesel</t>
  </si>
  <si>
    <t>S.06.000.011700</t>
  </si>
  <si>
    <t>S.06.000.011701</t>
  </si>
  <si>
    <t>S.06.000.011702</t>
  </si>
  <si>
    <t>S.06.000.028076</t>
  </si>
  <si>
    <t>Aparelho corte oxiacetileno</t>
  </si>
  <si>
    <t>S.06.000.061088</t>
  </si>
  <si>
    <t>Junta Gibault em ferro fundido, DN= 80mm completa</t>
  </si>
  <si>
    <t>S.06.000.061089</t>
  </si>
  <si>
    <t>Junta Gibault em ferro fundido, DN= 100 mm completa</t>
  </si>
  <si>
    <t>S.06.000.067004</t>
  </si>
  <si>
    <t>Escavação e carga mecanizada em campo aberto com rompedor hidráulico, em rocha</t>
  </si>
  <si>
    <t>S.06.000.080349</t>
  </si>
  <si>
    <t>S.07.000.000001</t>
  </si>
  <si>
    <t>Tacha refletiva de plástico injetado tipo I monodirecional, conforme NBR 14636</t>
  </si>
  <si>
    <t>S.07.000.000002</t>
  </si>
  <si>
    <t>Tacha refletiva de plástico injetado tipo II monodirecional conforme NBR 14636</t>
  </si>
  <si>
    <t>S.07.000.000003</t>
  </si>
  <si>
    <t>Tacha refletiva de plástico injetado tipo I bidirecional conforme NBR 14636</t>
  </si>
  <si>
    <t>S.07.000.000004</t>
  </si>
  <si>
    <t>Tacha refletiva de plástico injetado tipo II bidirecional conforme NBR 14636</t>
  </si>
  <si>
    <t>S.07.000.000006</t>
  </si>
  <si>
    <t>Tachão refletivo de plástico injetado tipo I monodirecional conforme NBR 15576</t>
  </si>
  <si>
    <t>S.07.000.000007</t>
  </si>
  <si>
    <t>Tachão refletivo de plástico injetado tipo I bidirecional conforme NBR 15576</t>
  </si>
  <si>
    <t>S.07.000.000008</t>
  </si>
  <si>
    <t>Tacha refletiva de resina sintética tipo I bidirecional conforme NBR 14636</t>
  </si>
  <si>
    <t>S.07.000.000009</t>
  </si>
  <si>
    <t>Tacha refletiva de resina sintética tipo I monodirecional conforme NBR 14636</t>
  </si>
  <si>
    <t>S.07.000.000010</t>
  </si>
  <si>
    <t>Tacha refletiva de resina sintética tipo II bidirecional conforme NBR 15576</t>
  </si>
  <si>
    <t>S.07.000.000011</t>
  </si>
  <si>
    <t>Tacha refletiva de resina sintética tipo II monodirecional conforme NBR 14636</t>
  </si>
  <si>
    <t>S.07.000.000012</t>
  </si>
  <si>
    <t>Tachão refletivo de resina sintética tipo I bidirecional conforme NBR 14636</t>
  </si>
  <si>
    <t>S.07.000.000013</t>
  </si>
  <si>
    <t>Tachão refletivo de resina sintética tipo I monodirecional conforme NBR 14636</t>
  </si>
  <si>
    <t>S.07.000.009521</t>
  </si>
  <si>
    <t>Grupo gerador - 2,5/3 kVA</t>
  </si>
  <si>
    <t>S.07.000.009675</t>
  </si>
  <si>
    <t>Martelete perfurador/rompedor elétrico - 1,5 kW</t>
  </si>
  <si>
    <t>S.07.000.009800</t>
  </si>
  <si>
    <t>Bate-estaca hidráulico para defensas montado em caminhão guindauto com capacidade de 20 t.m e carroceria de 4 t - 136 kW</t>
  </si>
  <si>
    <t>S.07.000.080230</t>
  </si>
  <si>
    <t>Pá-carregadeira sobre pneus, potência 120 a 122HP (88,5 a 119 kW) capacidade da caçamba de 1,7 a 5,0m³, ref. CAT924G da CATERPILLAR ou equivalente</t>
  </si>
  <si>
    <t>S.07.000.080308</t>
  </si>
  <si>
    <t>Transporte de material asfáltico, com caminhão com capacidade de 20000l em rodovia pavimentada para distância médias de transporte igual ou inferior a 100km. af_02/2016</t>
  </si>
  <si>
    <t>TxKM</t>
  </si>
  <si>
    <t>m</t>
  </si>
  <si>
    <t>Taxa para descarte em aterro legalizado - tipo telhas cimento amianto</t>
  </si>
  <si>
    <t>Botijão de aço para gás GLP de 13kg com carga</t>
  </si>
  <si>
    <t>Argamassa graute autonivelante, composto de cimento, areia de quartzo e aditivos especiais; ref. SikaGrout 250 da Sika, Pro Grauth V2 da Vedacit ou equivalente</t>
  </si>
  <si>
    <t>C.02.000.020910</t>
  </si>
  <si>
    <t>Marco de concreto tronco pirâmide de 60x08x12cm, padrão INCRA</t>
  </si>
  <si>
    <t>Içador, carga de trabalho 3.000 kg; ref. TI-24 fabricação Trejor ou equivalente</t>
  </si>
  <si>
    <t>E.14.000.036704</t>
  </si>
  <si>
    <t>Bicicletário modelo U invertido sem emendas nas curvas, em tubo circular de aço Ø 2", medidas de 82cm altura e 78cm largura, com acabamento em pintura eletrostática, fixação chumbado e/ou parafusado</t>
  </si>
  <si>
    <t>Telha em chapa de aço galvalume pré-pintada, perfil trapezoidal, espessura de 0,50mm; ref. LR-40 da Perfilor, RT-40 da Regional, MBP-40 da Grupo MBP, GA-40 da Galvisteel, Santo André Distribuidora ou equivalente</t>
  </si>
  <si>
    <t>Cumeeira em chapa de aço galvalume pré-pintada, perfil trapezoidal, espessura de 0,50mm; ref. LR-40 da Perfilor, RT-40 da Regional, MBP-40 do Grupo MBP ou equivalente</t>
  </si>
  <si>
    <t>Cumeeira em chapa de aço galvalume pré-pintada, perfil ondulado, espessura de 0,50mm; ref. LR-17 da Perfilor, RT-17 da Regional, MBP-17,5 do Grupo MBP, GA-17 da Galvisteel ou equivalente</t>
  </si>
  <si>
    <t>Telha em chapa de aço galvanizado, grau B, 260g/m², perfil trapezoidal, esp.0,80mm, h=120mm, autoportante; ref. A120 da Santo André Distribuidora ou equivalente</t>
  </si>
  <si>
    <t>Telha sanduíche chapa de aço galvalume, pré-pintada, perfil trapezoidal, esp. 0,50mm, miolo poliestireno expandido classe F2, espessura de 30mm; ref. Regional classe.F, Grupo MBP, Galvisteel, Santo André Distribuidora ou equivalente</t>
  </si>
  <si>
    <t>Telha em chapa de aço galvalume pré-pintada, perfil trapezoidal, espessura de 0,80mm; ref. LR-100N da Perfilor, RT-100 da Regional, MBP-100 da Grupo MBP, GA-100 da Galvisteel ou equivalente</t>
  </si>
  <si>
    <t>Telha em chapa de aço galvalume pré-pintada, perfil ondulado, espessura de 0,50mm; ref. LR-17 da Perfilor, RT-17 da Regional, MBP-17,5 da grupo MBP, GA-17 da Galvisteel, OND-17 da Santo André distribuidora ou equivalente</t>
  </si>
  <si>
    <t>Telha em chapa de aço galvalume pré-pintada, perfil ondulado, espessura de 0,80mm; ref. LR-17 Calandrada da Perfilor, RT 17 calandrada da Grupo MBP, OND-17 da Santo André Distribuidora ou equivalente</t>
  </si>
  <si>
    <t>Telha sanduíche chapa de aço galvalume pré-pintada, perfil trapezoidal, h= 25mm para face inferior e superior, esp. 0,50mm, miolo lã de rocha FRS 32 de 50mm, para montar; ref. Perfilor, Grupo MBP, Santo André Distribuidora ou equivalente</t>
  </si>
  <si>
    <t>Telha sanduíche chapa de aço galvalume pré pintada, perfil trapezoidal, h= 40mm para face inferior e superior, esp. 0,50mm, miolo poliisocianurato (PIR), densidade mín. 30kg/m³ de 30mm, montada; ref. Perfilor, Regional, GrupMBP, Galvisteel ou equivalente</t>
  </si>
  <si>
    <t>Pastilha de porcelana, esmaltada ou natural, para uso em paredes e fachadas internas/externas, formato 2,5x5 cm, diversas cores; referência M6249 Cerâmica Atlas ou equivalente</t>
  </si>
  <si>
    <t>Pastilha de porcelana, esmaltada ou natural, para uso em paredes e fachadas internas/externas, formato 5x5 cm, diversas cores, ref. comercial  linhas Metalo B2140 da Cerâmica Atlas ou equivalente</t>
  </si>
  <si>
    <t>Pastilha de porcelana, esmaltada ou natural, para uso em paredes e fachadas internas/externas, formato 2,5x2,5 cm, diversas cores, ref. M6249 / SR8306 / SG8424 / SG8443 da Cerâmica Atlas ou equivalente</t>
  </si>
  <si>
    <t>Placa cerâmica esmaltada PEI-4 para área interna com saída para o exterior, grupo de absorção BIIb; ref. Classic Avelã da Savane, Artens ou equivalente</t>
  </si>
  <si>
    <t>Grade para forro eletrofundida em aço carbono SAE 1010/1020, malha 25x100mm, barra 25x2mm, galvanizado à fogo; ref. Metalgrade, Gradesteel, Arol Metálica, Metálica Design ou equivalente</t>
  </si>
  <si>
    <t>Grade para piso eletrofundida em aço carbono SAE 1010/1020 antiderrapante, galvanizado à fogo, malha 30x100mm, barra chata 40x2mm e redonda, diâmetro 5mm; ref. Metalgrade, Gradesteel, Arol Metálica, Metálica Design ou equivalente</t>
  </si>
  <si>
    <t>Caixilho em alumínio anodizado natural maxim-ar; ref. linha Cittá da Alcoa ou equivalente</t>
  </si>
  <si>
    <t>Caixilho em alumínio anodizado natural para pele de vidro; ref. linha Cittá da Alcoa ou equivalente</t>
  </si>
  <si>
    <t>Porta de abrir em alumínio tipo lambri branco, sob medida - sem vidro; ref. comercial project MGM ou equivalente</t>
  </si>
  <si>
    <t>Veda porta/veda fresta em alumínio branco para porta 90cm, com borracha vedante e parafuso de instalação; ref. comercial Reisam, Stamaco, Reall, Novo Horizonte ou equivalente</t>
  </si>
  <si>
    <t>Tinta à base de resina epoxi; ref. Esmalte Wandepoxy Coral, Interseal 670 HS Internacional ou equivalente</t>
  </si>
  <si>
    <t>Tinta acrílica antimofo acetinado fosco; ref. Metalatex antimofo (Sherwin Williams) ou equivalente</t>
  </si>
  <si>
    <t>Peitoril e/ou soleira em pedra ardósia cinza, com espessura de 2 cm e largura até 20 cm - material</t>
  </si>
  <si>
    <t>Ardósia cinza de 40 x 40cm e espessura de 1 cm - material</t>
  </si>
  <si>
    <t>Rodapé em ardósia cinza com altura de 7 cm, espessura 1 cm - material</t>
  </si>
  <si>
    <t>Forro em placa de gesso liso(Standard), espessura 12,5mm, fixado e estruturado - instalado</t>
  </si>
  <si>
    <t>Protetor de parede ou bate-maca em PVC flexível, com altura de 150mm, nas cores amarelo, branco ou preto, rolo de 25m, ref. TEC 913N da Tecnoperfil ou equivalente</t>
  </si>
  <si>
    <t>Placas em lã de vidro microperfurado, revestida em PVC tipo Forrovid, para reparos em forro existente</t>
  </si>
  <si>
    <t>Ducha higiênica manual com acabamento cromado; referência comercial 1984 C.ACT.LNK.CR da Deca ou equivalente</t>
  </si>
  <si>
    <t>O.12.000.061040</t>
  </si>
  <si>
    <t>Assento sanitário tipo universal para bacia sifonada infantil; referência Tupan, Astra ou equivalente</t>
  </si>
  <si>
    <t>Assento de plástico tipo universal para bacia sanitária; ref. Astra, Tupan ou equivalente</t>
  </si>
  <si>
    <t>Lavatório coletivo de aço inoxidável AISI 304 chapa 20 (1,0mm) - (200 x 80) cm</t>
  </si>
  <si>
    <t>AH-02/03 abrigo hidrante 60x90x17cm, em chapa de ferro N° 20, com visor de vidro, inclusive ferragens e trinco</t>
  </si>
  <si>
    <t>O.16.000.067008</t>
  </si>
  <si>
    <t>Abrigo para hidrante de recalque em chapa de aço 40x40x20cm, com pintura eletrostática, de embutir e fixação interno</t>
  </si>
  <si>
    <t>Bico de sprinkler resposta rápida, posição para cima, fator K80(SI), diâmetro da rosca 1/2", temperatura nomial 68°C, acabamento cromado ou natural; certificações ABNT e ULBR</t>
  </si>
  <si>
    <t>Bico de sprinkler resposta rápida, posição pendente, fator K80(SI), diâmetro da rosca 1/2", temperatura nomial 68°C, acabamento cromado ou natural; certificações ABNT e ULBR</t>
  </si>
  <si>
    <t>Canaleta em PVC na cor branca, de 20x12mm, sistema X; referência 30802X fabricação Pial Legrand ou equivalente</t>
  </si>
  <si>
    <t xml:space="preserve">Caixa de inspeção suspensa em polipropileno ou PVC; ref. PK-0161 Paraklin, PRT-960 Paratec ou equivalente </t>
  </si>
  <si>
    <t>Bomba de remoção de condensados para condicionadores de ar, tipo Split, janela ou Hi Wall até 36.000 BTs; ref. DE05LC4400 da Siccom ou equivalente</t>
  </si>
  <si>
    <t>Suporte e variador de luminosidade rotativo até 600W / 220V, com placa, na cor branca ou marfim; ref. linha Miluz 600W PL/BR S3B65590 da Schneider Electric ou equivalente</t>
  </si>
  <si>
    <t>Chave de nível tipo boia pendular (pera), com contato micro switch 10A / 250Vca, com cabo em PVC ou neoprene até 15 metros; ref. série 140-PP-15 da Nivetec, CNP15 da Contech ou equivalente</t>
  </si>
  <si>
    <t>Lâmpada fluorescente compacta eletrônica, reator integrado, base E-27, 25W-3U, triplo 110/220V; referência comercial 4040 da Ourolux ou equivalente</t>
  </si>
  <si>
    <t>Luminária LED retangular para poste, eficiência min. 18.000 lm, eficiência min.180 lm/W, IP67, temperatura cor 4.000 a 5000K, IP67, potência de 100W; ref. CLP-A100G linha Iporanga da Conexled ou equivalente</t>
  </si>
  <si>
    <t>Luminária LED retangular em alumínio para poste, tipo pública, IP67, fluxo luminoso de 5000 a 5500lm, temperatura da cor 6000-6500K, potência 50W - bivolt</t>
  </si>
  <si>
    <t>Luminária LED retangular para poste, eficiência min. 36.000 lm, eficiência min.180 lm/W, IP67, temperatura cor 4.000 a 5000K, IP67, potência de 200W; ref. CLP-A200G linha Iporanga da Conexled ou equivalente</t>
  </si>
  <si>
    <t>Switch Gigabit para servidor central com 24 portas PoE frontais e 4 portas SFP, capacidade de 10 / 100 / 1000 MBPS; ref. série 2930F-JL261A - HP Aruba ou equivalente</t>
  </si>
  <si>
    <t>Sensor de temperatura ambiente PT100, 3 fios inox haste rosca 1/2" BSP</t>
  </si>
  <si>
    <t>Inversor de frequência para variação de velocidade, potência de 1,5 a 150 cv, 200 a 240V trifásico; referência comercial CFW900 da Weg ou equivalente</t>
  </si>
  <si>
    <t>Inversor de frequência para variação de velocidade em motores, potência de 0,25 a 175 cv; ref. CFW500D31P0T4DB20 da Weg ou equivalente</t>
  </si>
  <si>
    <t>P.17.000.042524</t>
  </si>
  <si>
    <t>Distribuidor interno óptico para 1U de até 24 fibras (DIO), adaptadores e Pigtails; para montagem em rack 19"/23"; ref. DIO 24FO D da Fibracem, Intelbras, 2 Flex Telecom ou equivalente - completo</t>
  </si>
  <si>
    <t>Bloco de distribuição para 10 pares; ref. modelo WT-1002A - sem Corte / conexão Permanente (Conect CP), contato em bronze com banho de estanho; ref. fabricação Seccon ou equivalente</t>
  </si>
  <si>
    <t>Estabilizador eletrônico de tensão monofásico com potência, 5 kVA; ref. BYP11 5KVA da CS Eletro, Energie II Isolado 5kVA SI/TE220/TS220 da SMS, mod. Starvolt da Powereng ou equivalente</t>
  </si>
  <si>
    <t>Quadro Telebras de embutir em chapa de (200 x 200 x 120) mm, com fundo de madeira; ref. Lintermani ou equivalente</t>
  </si>
  <si>
    <t>Quadro Telebras de embutir em chapa de (400 x 400 x 120) mm, com fundo de madeira; ref. Lintermani ou equivalente</t>
  </si>
  <si>
    <t>Quadro Telebras de embutir em chapa de (600 x 600 x 120) mm, com fundo de madeira; ref. Lintermani ou equivalente</t>
  </si>
  <si>
    <t>Quadro Telebras de embutir em chapa de (800 x 800 x 120) mm, com fundo de madeira; ref. Lintermani ou equivalente</t>
  </si>
  <si>
    <t>Quadro Telebras de embutir em chapa de (1200 x 1200 x 120) mm, com fundo de madeira; ref. Lintermani ou equivalente</t>
  </si>
  <si>
    <t>Quadro Telebras de sobrepor em chapa de (200 x 200 x 120) mm, com fundo de madeira; ref. Lintermani ou equivalente</t>
  </si>
  <si>
    <t>Quadro Telebras de sobrepor em chapa de (400 x 400 x 120) mm, com fundo de madeira; ref. Lintermani ou equivalente</t>
  </si>
  <si>
    <t>Quadro Telebras de sobrepor ema chapa de (600 x 600 x 120) mm, com fundo de madeira; ref. Lintermani ou equivalente</t>
  </si>
  <si>
    <t>Quadro Telebras de sobrepor em chapa de (800 x 800 x 120) mm, com fundo de madeira; ref. Lintermani ou equivalente</t>
  </si>
  <si>
    <t>Abraçadeira de contraventagem para mastro de 2"</t>
  </si>
  <si>
    <t>Fita anticorrosiva 50mm; ref. 50 Scotchrap, Torofita ou equivalente - (rolo de 30m)</t>
  </si>
  <si>
    <t>Fita anticorrosiva 100mm; ref. 50 Scotchrap, Torofita ou equivalente - (rolo de 30m)</t>
  </si>
  <si>
    <t>Disjuntor em caixa aberta trifásico E1.2B 800A, 600V de 800A, 3 polos, relé Ekip DIP LI, 50/60Hz, capacidade ruptura 42kA; ref. 1SDA070741R1BR da ABB ou equivalente</t>
  </si>
  <si>
    <t>Disjuntor fixo a vácuo tripolar de 15 a 17,5kV, equipado com motorização de fechamento, corrente nominal 630A, com rele de proteção URP 7104 T da Pextron ou equivalente</t>
  </si>
  <si>
    <t>Disjuntor em caixa aberta, termomagnético tripolar, 3 polos, E2.2N 2000A, rele Ekip DIP LI, 380Vca, 50/60 Hz, faixa de ajuste de 1600 até 2000 A; ref. 1SDA072384R1BR da ABB ou equivalente</t>
  </si>
  <si>
    <t>Disjuntor em caixa aberta, termomagnético tripolar, 3 polos, E2.2N 2000A, relé Ekip Touch LI, Vn= 1200 V, 50/60 Hz, faixa de ajuste de 2000 até 2500 A; ref. ISDA071064R1BR da ABB ou equivalente</t>
  </si>
  <si>
    <t>Disjuntor em caixa moldada tripolar de 500V, de 10A até 63V, em conformidade com a NBR 60947-2, capacidade de ruptura de até 25kA; ref. 3VM11633EE320AA0 da Siemens, Steck ou equivalente</t>
  </si>
  <si>
    <t>Disjuntor em caixa moldada bipolar, A1N 125 TMF 050 2P FF, 2 polos, instalação fixo, 10A até 50A - 480Vca, com rele térmico e magnético fixo TMF; ref. 1SDA066501R1 da ABB ou equivalente</t>
  </si>
  <si>
    <t>Disjuntor em caixa moldada bipolar A2N 250 TMF 150 2P FF, 2 polos, instalação fixo, rele termomagnético fixo TMF, 150A - 600Vca; referência 1SDA068778R1 da ABB ou equivalente</t>
  </si>
  <si>
    <t>Disjuntor termomagnético unipolar 127/220V, corrente 10 até 30A, conforme selo de conformidade do INMETRO; ref. DQE 1030 da Eletromar, ASM1 da Soprano, Fame, Cuttler Hammer ABB ou equivalente</t>
  </si>
  <si>
    <t>Disjuntor termomagnético, bipolar 220/380V, corrente de 60 até 100A, conforme selo de conformidade do INMETRO para os modelos de 60 A da Pial Legrand, Eletromar / Cuttler Hammer, Soprano, Lorenzetti, ABB ou equivalente</t>
  </si>
  <si>
    <t>Disjuntor série universal em caixa moldada, térmico e magnético fixos, bipolar 415VCA, capacidade 10kA até 25kA, corrente 60A até 100A, tensão máxima 415VCA; ref. 3VM11103ED220AA0 da Siemens, A1N125TMF102P da ABB ou equivalente</t>
  </si>
  <si>
    <t>Disjuntor série universal em caixa moldada, térmico e magnético fixos, bipolar 415VCA, capacidade 25kA, corrente 60A até 125A, tensão máxima 380VCA ou 600VCA; ref. 125A25KALV516302 da Schneider, A1B125TMF1253PFF da ABB ou equivalente</t>
  </si>
  <si>
    <t>Disjuntor série universal em caixa moldada, térmico fixo e magnético ajustável, tripolar 600VCA, capacidade 10kA até 42kA, corrente 300A até 400A, tensão máxima 600VCA; ref. DGW400NT tripolar da WEG, 300A AGW400N tripolar da WEG ou equivalente</t>
  </si>
  <si>
    <t>Disjuntor série universal em caixa moldada, térmico fixo e magnético ajustável, tripolar 600VCA, capacidade 10kA até 42kA, corrente 500A até 630A, tensão 600VCA; ref. NXM-630S/3300 500A tripolar da Chint, 630a3p35kaDWp6301-3 da WEG ou equivalente</t>
  </si>
  <si>
    <t>Disjuntor série universal em caixa moldada, térmico fixo e magnético ajustável, tripolar 600VCA, capacidade 10kA até 42kA, corrente 700A, tensão 600VCA; ref. DL800-X-700A-3P ou DL800 700A 690VCA3P da Soprano, DWP800L-800-3 da WEG ou equivalente</t>
  </si>
  <si>
    <t>Mini-disjuntor termomagnético, tripolar 415V, corrente de 80 até 125A; ref. 5SP4 392-7-125A - curva "C" da Siemens, linha SHB-H-125A da Soprano ou equivalente</t>
  </si>
  <si>
    <t>Plataforma para elevação até 1,00m nas dimensões 900x1400mm - percurso até 1,00m de altura</t>
  </si>
  <si>
    <t>Plataforma para elevação até 2,00m nas dimensões 900x1400mm - percurso superior a 1,00m de altura</t>
  </si>
  <si>
    <t>Q.01.000.029079</t>
  </si>
  <si>
    <t>Plataforma para elevação até 4,00m, nas dimensões 1100x1400mm, porta de 900mm, capacidade mínima 325kg</t>
  </si>
  <si>
    <t>Chapa em MDF cru, espessura de 2cm</t>
  </si>
  <si>
    <t>S.03.000.033070</t>
  </si>
  <si>
    <t xml:space="preserve">Agente de cura, retardador de evaporação da água e protetor de umidade do concreto </t>
  </si>
  <si>
    <t>S.03.000.049580</t>
  </si>
  <si>
    <t>Cubículo de medição blindado de média tensão, completo, uso abrigado, classe 15 kV e 300 kVA, com disjuntor, ref. Piccolo Gimi, Beguin ou equivalente</t>
  </si>
  <si>
    <t>S.06.000.067005</t>
  </si>
  <si>
    <t>Transporte de material escavado - rocha</t>
  </si>
  <si>
    <t>S.06.000.070104</t>
  </si>
  <si>
    <t>Microcomputador HD 1 TB + imperssora a laser + pacote Oficce</t>
  </si>
  <si>
    <t>Veículo leve com capacidade 84cv</t>
  </si>
  <si>
    <t>S.07.000.091714</t>
  </si>
  <si>
    <t>05.10.041</t>
  </si>
  <si>
    <t>Argamassa graute autonivelante de alta resistência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</si>
  <si>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</si>
  <si>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</si>
  <si>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</si>
  <si>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</si>
  <si>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</si>
  <si>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</si>
  <si>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</si>
  <si>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</si>
  <si>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</si>
  <si>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</si>
  <si>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</si>
  <si>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</si>
  <si>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</si>
  <si>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</si>
  <si>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</si>
  <si>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</si>
  <si>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</si>
  <si>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</si>
  <si>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</si>
  <si>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</si>
  <si>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</si>
  <si>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</si>
  <si>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</si>
  <si>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</si>
  <si>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</si>
  <si>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</si>
  <si>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</si>
  <si>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</si>
  <si>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</si>
  <si>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</si>
  <si>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</si>
  <si>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</si>
  <si>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</si>
  <si>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</si>
  <si>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</si>
  <si>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</si>
  <si>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</si>
  <si>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</si>
  <si>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</si>
  <si>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</si>
  <si>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</si>
  <si>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</si>
  <si>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</si>
  <si>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</si>
  <si>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</si>
  <si>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</si>
  <si>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</si>
  <si>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</si>
  <si>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</si>
  <si>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</si>
  <si>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</si>
  <si>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</si>
  <si>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</si>
  <si>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</si>
  <si>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</si>
  <si>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Sensor de temperatura ambiente PT100</t>
  </si>
  <si>
    <t>Switch Gigabit para servidor central com 24 portas frontais e 4 portas SFP, capacidade 10 / 100 / 1000 Mbps</t>
  </si>
  <si>
    <t>69.08.012</t>
  </si>
  <si>
    <t>Distribuidor interno óptico 1U de até 24 fibras - completo</t>
  </si>
  <si>
    <t>Bloco de distribuição para 10 pares</t>
  </si>
  <si>
    <t>CJDIA</t>
  </si>
  <si>
    <t>SERVIÇOS PRELIMINARES</t>
  </si>
  <si>
    <t>CHI</t>
  </si>
  <si>
    <t>TALHA MANUAL DE CORRENTE, CAPACIDADE DE 2 TON. COM ELEVAÇÃO DE 3 M - CHI DIURNO. AF_07/2016</t>
  </si>
  <si>
    <t>VIGA DE MADEIRA SERRADA, MAÇARANDUBA OU EQUIVALENTE DA REGIÃO, NÃO APARELHADA, SEÇÃO RETANGULAR 6 X 20 CM. AF_03/2024</t>
  </si>
  <si>
    <t>VIGA DE MADEIRA SERRADA, MAÇARANDUBA OU EQUIVALENTE DA REGIÃO, NÃO APARELHADA, SEÇÃO RETANGULAR 6 X 30 CM. AF_03/2024</t>
  </si>
  <si>
    <t>VIGA DE MADEIRA SERRADA, MAÇARANDUBA OU EQUIVALENTE DA REGIÃO, APARELHADA, SEÇÃO RETANGULAR 8 X 30 CM. AF_03/2024</t>
  </si>
  <si>
    <t>IMPERMEABILIZAÇÃO DE SUPERFÍCIE COM EMULSÃO ASFÁLTICA, 2 DEMÃOS. AF_09/2023</t>
  </si>
  <si>
    <t>AJUDANTE ESPECIALIZADO COM ENCARGOS COMPLEMENTARES</t>
  </si>
  <si>
    <t>CARPINTEIRO DE FORMAS COM ENCARGOS COMPLEMENTARES</t>
  </si>
  <si>
    <t>SINAPI</t>
  </si>
  <si>
    <t>CDHU</t>
  </si>
  <si>
    <t>FUNDAÇÃO RASA</t>
  </si>
  <si>
    <t>ESCADA</t>
  </si>
  <si>
    <t>PASSARELA</t>
  </si>
  <si>
    <t>GUARDA CORPO</t>
  </si>
  <si>
    <t>RDS BARRA DO UNA - ESCADA DE ACESSO</t>
  </si>
  <si>
    <t>Qntd</t>
  </si>
  <si>
    <t>Unid</t>
  </si>
  <si>
    <t>Preço Unit. MA</t>
  </si>
  <si>
    <t>Preço Unit. MO</t>
  </si>
  <si>
    <t>CÓDIGO</t>
  </si>
  <si>
    <t>DESCRIÇÃO</t>
  </si>
  <si>
    <t>EMPRESA</t>
  </si>
  <si>
    <t>UNIDADES</t>
  </si>
  <si>
    <t>UNIT (R$)</t>
  </si>
  <si>
    <t>FONTE</t>
  </si>
  <si>
    <t>MERCADO 01</t>
  </si>
  <si>
    <t>MERCADO 02</t>
  </si>
  <si>
    <t>MERCADO 03</t>
  </si>
  <si>
    <t>MERCADO 04</t>
  </si>
  <si>
    <t>MERCADO 05</t>
  </si>
  <si>
    <t>ESCADA DE ACESSO</t>
  </si>
  <si>
    <t>COMPOSIÇÃO 01</t>
  </si>
  <si>
    <t>COMPOSIÇÃO</t>
  </si>
  <si>
    <t>Perímetro</t>
  </si>
  <si>
    <t>M²</t>
  </si>
  <si>
    <t>Linear</t>
  </si>
  <si>
    <t>RESUMO</t>
  </si>
  <si>
    <t/>
  </si>
  <si>
    <t>DIAM (MM)</t>
  </si>
  <si>
    <t>AÇO</t>
  </si>
  <si>
    <t>QUANT</t>
  </si>
  <si>
    <t>COMPRIMENTO</t>
  </si>
  <si>
    <t>PESO (KG/M)</t>
  </si>
  <si>
    <t>PESO + 5% (KG)</t>
  </si>
  <si>
    <t>CA50</t>
  </si>
  <si>
    <t>BLOCOS</t>
  </si>
  <si>
    <t>ALTURA</t>
  </si>
  <si>
    <t>LARGURA</t>
  </si>
  <si>
    <t>M³ + 5%</t>
  </si>
  <si>
    <t>ESCADA DE ACESSO COM PASSARELA PARA TRANSPOSIÇÃO DE ENROCAMENTO</t>
  </si>
  <si>
    <t>MERCADO 06</t>
  </si>
  <si>
    <t>MERCADO 07</t>
  </si>
  <si>
    <t>MERCADO 08</t>
  </si>
  <si>
    <t>MERCADO 09</t>
  </si>
  <si>
    <t>MERCADO 10</t>
  </si>
  <si>
    <t>MERCADO 11</t>
  </si>
  <si>
    <t>PARAFUSO SEXTAVADO M8X110 A2 R SOBERBA</t>
  </si>
  <si>
    <t>PARAFUSO SEXTAVADO M6X70 A2 R SOBERBA</t>
  </si>
  <si>
    <t>ARRUELA ABA LARGA M12 DIM 9021 A2</t>
  </si>
  <si>
    <t>ARRUELA DE PRESSÃO M12 A4</t>
  </si>
  <si>
    <t>MELINOX</t>
  </si>
  <si>
    <t>PARAFUSO PASSANTE 12X160MM A4</t>
  </si>
  <si>
    <t>BARRA ROSCADA M12X200MM A4</t>
  </si>
  <si>
    <t>ARRUELA DE NEOPRENE Ø ½″ × 3 MM</t>
  </si>
  <si>
    <t>PARAFUSO FÁCIL</t>
  </si>
  <si>
    <t>Parafuso Francês sem Porca UNC 1/2 X 8 Classe 70 Inox 304/A2 Passivado | Parafuso Fácil</t>
  </si>
  <si>
    <t>PARAFUSO FRANCÊS SEM PORCA UNC 1/2" X 8" CLASSE 70 INOX 304/A2 PASSIVADO</t>
  </si>
  <si>
    <t>Barra Roscada MA 12 X 1.75 X 1000 Inox 316/A4 Passivado | Parafuso Fácil</t>
  </si>
  <si>
    <t>Parafuso Sextavado MA 8 X 110 Classe 70 Inox 304/A2 Passivado | Parafuso Fácil</t>
  </si>
  <si>
    <t>Parafuso Sextavado MA 6 X 70 Classe 70 Inox 316/A4 Passivado | Parafuso Fácil</t>
  </si>
  <si>
    <t>PORCA SEXTAVADO M12 A4</t>
  </si>
  <si>
    <t>https://www.parafusofacil.com.br/porcas/porca-sextavada/porca-sextavada-ma-12-1-75-chave-19-inox-316-a4-classe-70-passivado-1/</t>
  </si>
  <si>
    <t>Arruela Aba Larga 12 ( 13 x 37 x 3.00 ) Inox 304/A2 Passivado | Parafuso Fácil</t>
  </si>
  <si>
    <t>Arruela Pressão 12 ( 12.2 x 21.1 x 2.35 ) Inox 316/A4 Passivado | Parafuso Fácil</t>
  </si>
  <si>
    <t>Arruela Vedação Neoprene 12 ( 12.0 x 18.5 x 3.0 ) Neoprene Preto | Parafuso Fácil</t>
  </si>
  <si>
    <t>Parafuso Sextavado Rosca Soberba M8 X 110 Inox 100 Pçs | Parcelamento sem juros</t>
  </si>
  <si>
    <t>MERCADO LIVRE</t>
  </si>
  <si>
    <t>Kit 50 Parafuso Sextavado 6,0x70mm Rosca Soberba Inox 304/a2 | Frete grátis</t>
  </si>
  <si>
    <t>20 Porcas M12 Inox A4(316) + 20 Arruelas M12 Inox A4 (316) | Frete grátis</t>
  </si>
  <si>
    <t>Kit 5 Arruela Lisa Aba Larga M12 Inox 304/a2 Din 9021 | Frete grátis</t>
  </si>
  <si>
    <t>Arruela De Pressão M12 12 Mm Aço Inox 20 Peças | MercadoLivre</t>
  </si>
  <si>
    <t>https://www.leroymerlin.com.br/arruela-vedacao-borracha-12mm-6-pecas_89052551?store_code=42</t>
  </si>
  <si>
    <t>LEROY MERLIN</t>
  </si>
  <si>
    <t>https://www.mercadolivre.com.br/arruela-de-parafuso-afinacao-de-bateria-30un-nylon-com-nota/up/MLBU755969263#polycard_client=recommendations_vip-v2p&amp;reco_backend=ranker_retrieval_online_vpp_v2p&amp;reco_model=rk_online_v4_retsys_vpp_v2p%2C+coldstart_low_exposition%2C+coldstart_high_exposition&amp;reco_client=vip-v2p&amp;reco_item_pos=0&amp;reco_backend_type=low_level&amp;reco_id=61693758-b176-48fe-9d93-65bad3be7939&amp;wid=MLB3152100753&amp;sid=recos</t>
  </si>
  <si>
    <t>https://www.sigmaaldrich.com/BR/pt/product/aldrich/gf87502125?utm_source=google&amp;utm_medium=cpc&amp;utm_campaign=21575616941&amp;utm_content=164518067486&amp;gad_source=1&amp;gad_campaignid=21575616941&amp;gbraid=0AAAAAD8kLQT40ly5l8rCgyvUpv6luBmS1&amp;gclid=CjwKCAiAwqHIBhAEEiwAx9cTea_wnkkVOA6tJDgVjtoHACDEZPw8mCWaU3IafiQLdtuKEecY5jY1VRoCXiEQAvD_BwE</t>
  </si>
  <si>
    <t>CHAPA METÁLICA 5mm INOX 316 A4</t>
  </si>
  <si>
    <t>MERCK</t>
  </si>
  <si>
    <t>https://cemporcentometais.com/produtos/chapa-inox-316-500mm-fracionado/</t>
  </si>
  <si>
    <t>100% METAIS</t>
  </si>
  <si>
    <t>PREGO INOX 18X27MM</t>
  </si>
  <si>
    <t>https://www.mercadolivre.com.br/prego-aco-inox-18x27-com-cabeca--30-un-inoxidavel/up/MLBU1440437463?pdp_filters=item_id:MLB3344011523&amp;matt_tool=48995110&amp;matt_internal_campaign_id=&amp;matt_word=&amp;matt_source=google&amp;matt_campaign_id=22603531562&amp;matt_ad_group_id=181244933895&amp;matt_match_type=&amp;matt_network=g&amp;matt_device=c&amp;matt_creative=758138322200&amp;matt_keyword=&amp;matt_ad_position=&amp;matt_ad_type=pla&amp;matt_merchant_id=5591283632&amp;matt_product_id=MLB3344011523&amp;matt_product_partition_id=2424443221566&amp;matt_target_id=pla-2424443221566&amp;cq_src=google_ads&amp;cq_cmp=22603531562&amp;cq_net=g&amp;cq_plt=gp&amp;cq_med=pla&amp;gad_source=1&amp;gad_campaignid=22603531562&amp;gbraid=0AAAAAD93qcBNNJgWtde2LBD1jRqehltlX&amp;gclid=CjwKCAiAwqHIBhAEEiwAx9cTeRDeYgT8RkIY1HG593LWQO2ebBneiBY8Hv_ezo9U5p5MFEPH2h1M2BoCXXcQAvD_BwE</t>
  </si>
  <si>
    <t>https://www.leroymerlin.com.br/prego-inox-com-cabeca-3,5x60mm-18x27-25g_86949065?store_code=16&amp;gad_source=1&amp;gad_campaignid=18340565898&amp;gbraid=0AAAAADkzLZ472F_lkFZC7qrTzj3jxYflB&amp;gclid=CjwKCAiAwqHIBhAEEiwAx9cTeW7E_euNAlvqvMeLi5F7zBnB24iHR0qq8QKR0Yr_s6bWMdtW7IPmVhoCNJ8QAvD_BwE</t>
  </si>
  <si>
    <t>https://www.mercadolivre.com.br/prego-inox-trifixi-com-cabeca-18-x-27-com-10-unidades/p/MLB47707060?pdp_filters=item_id%3AMLB5829759126&amp;from=gshop&amp;matt_tool=48995110&amp;matt_internal_campaign_id=&amp;matt_word=&amp;matt_source=google&amp;matt_campaign_id=22603531562&amp;matt_ad_group_id=181244933895&amp;matt_match_type=&amp;matt_network=g&amp;matt_device=c&amp;matt_creative=758138322200&amp;matt_keyword=&amp;matt_ad_position=&amp;matt_ad_type=pla&amp;matt_merchant_id=735128188&amp;matt_product_id=MLB47707060-product&amp;matt_product_partition_id=2429959781261&amp;matt_target_id=pla-2429959781261&amp;cq_src=google_ads&amp;cq_cmp=22603531562&amp;cq_net=g&amp;cq_plt=gp&amp;cq_med=pla&amp;gad_source=1&amp;gad_campaignid=22603531562&amp;gbraid=0AAAAAD93qcBNNJgWtde2LBD1jRqehltlX&amp;gclid=CjwKCAiAwqHIBhAEEiwAx9cTee4RacIbNmAZ9HTofMp2x_n_3ZaqrKj7YAo5vha9IzkvJ42YC6zT6xoCFz4QAvD_BwE</t>
  </si>
  <si>
    <t>https://www.megalojista.com.br/parafuso-franc-s-sem-porca-1-2-13-unc-x-8-asme-b18-5-inox-a2-unidade.html?gad_source=1&amp;gad_campaignid=17416053733&amp;gbraid=0AAAAAC9iWLVhu1_x9NIZnMb5KBOUrJCiw&amp;gclid=CjwKCAiAwqHIBhAEEiwAx9cTeT4NAA94tVQ-XRFzvDnj-Ustdi6dCFmrKr0xIGvotEMXxLnXYb5h-hoCOzwQAvD_BwE</t>
  </si>
  <si>
    <t>MEGA LOJISTA</t>
  </si>
  <si>
    <t>SARRAFO EM MADEIRA APARELHADA MAÇARANDUBA OU CUMARU 2,5 X 10CM</t>
  </si>
  <si>
    <t>CAIBRO EM MADEIRA APARELHADA MAÇARANDUBA OU CUMARU 7X7</t>
  </si>
  <si>
    <t>CAIBRO APARELHADO *7,5 X 7,5* CM, EM MACARANDUBA/MASSARANDUBA, ANGELIM OU EQUIVALENTE DA REGIAO</t>
  </si>
  <si>
    <t>SARRAFO APARELHADO *2 X 10* CM, EM MACARANDUBA/MASSARANDUBA, ANGELIM OU EQUIVALENTE DA REGIAO</t>
  </si>
  <si>
    <t>RESINA EPÓXI COM ALCATRÃO DE HULHA; REF. DENVERCOAT EPÓXI ALCATRÃO DA DENVER, COMPOUND COAL TAR EPÓXI, DUROPOXY ALCATRÃO ESPECIAL OU EQUIVALENTE</t>
  </si>
  <si>
    <t>PRANCHAO APARELHADO *7,5 X 23* CM, EM MACARANDUBA/MASSARANDUBA, ANGELIM OU EQUIVALENTE DA REGIAO</t>
  </si>
  <si>
    <t>PRANCHAO APARELHADO *8 X 30* CM, EM MACARANDUBA/MASSARANDUBA, ANGELIM OU EQUIVALENTE DA REGIAO</t>
  </si>
  <si>
    <t>Versão 199</t>
  </si>
  <si>
    <t>AGO/25</t>
  </si>
  <si>
    <t>Tela para equipotencial em aço inoxidável</t>
  </si>
  <si>
    <t>43.03.222</t>
  </si>
  <si>
    <t>Sistema de aquecimento de passagem a gás com sistema misturador para abastecimento de até 04 duchas</t>
  </si>
  <si>
    <t>54.09</t>
  </si>
  <si>
    <t>Pavimentação sustentável de vias, calçadas e passeios</t>
  </si>
  <si>
    <t>54.09.001</t>
  </si>
  <si>
    <t>Concreto asfáltico modificado por borracha AB8</t>
  </si>
  <si>
    <t>Análise físico-química e bacteriológica da água para poço profundo, conforme portaria 888/2021, anexos I, IX e XII do Ministério da Saúde</t>
  </si>
  <si>
    <t>B.07.000.038098</t>
  </si>
  <si>
    <t>F.03.000.020570</t>
  </si>
  <si>
    <t>Massa asfáltica modificada por borracha de pneus reciclados, quente - SEM TRANSPORTE</t>
  </si>
  <si>
    <t>Poliestireno expandido P-III (isopor), densidade média de 14kg/m³, espessura de 10mm</t>
  </si>
  <si>
    <t>Poliestireno expandido P-III (isopor), densidade média de 14kg/m³, espessura de 20mm</t>
  </si>
  <si>
    <t>Dobradiça em latão cromado de 3 1/2" x 3"; ref. Dob 90 3 1/2" x 3" LT S/P CR da La Fonte, 3500 da União Mundial ou equivalente</t>
  </si>
  <si>
    <t>Textura acrílica sem agregados minerais, cor branca; referência comercial Texturatto suave da Suvinil ou equivalente, para uso interno ou externo</t>
  </si>
  <si>
    <t>Válvula automática em ferro dúctil/fundido nodular, controle de nível máxima, DN= 50 mm, classe PN 10; ref. VA-121-F da Bermad e flane da Valloy ou equivalente</t>
  </si>
  <si>
    <t>Válvula automática em ferro dúctil/fundido nodular, controle de nível máxima com solenoide, DN= 50mm, classe PN 10, ref. VA145 FE da Bermad, com flane da Vallay, ou equivalente</t>
  </si>
  <si>
    <t>Válvula automática em ferro dúctil/fundido nodular, controle de nível máxima com solenoide, DN= 100mm, classe PN 10, ref. VA145 FE da Bermad, com flante da Valloy ou equivalente</t>
  </si>
  <si>
    <t>Chuveiro elétrico eletrônico de 6.500W/220V com resistência blindada; referência comercial ducha ND blindada da Hydra ou equivalente</t>
  </si>
  <si>
    <t>Acabamento cromado para registro de pressão ou de gaveta, ref. linha Lorenluna da Lorenzetti, Aspen 4900 da Deca e linha Targa 4900.C40.PQ.CR da Deca ou equivalente</t>
  </si>
  <si>
    <t>Conjunto misturador para até 08 duchas, com 01 aquecedor REU304UBRS de 35,5L/min., 1 válvulas, 1 bomba, 1 quadro comando, ref. SME-1 Rinnai ou equivalente - instalado</t>
  </si>
  <si>
    <t>O.17.000.047589</t>
  </si>
  <si>
    <t>Conjunto misturador para até 4 duchas, com 1 aquecedor  de 35,5l/min., 1 válvula, 1 bomba e 1 quadro comando; ref. REU-2802 FEC da Rinnai, Komeco 46DI Primi ou equivalente - instalado</t>
  </si>
  <si>
    <t>Lâmpada halógena Palito, base R7s bilateral 300W 110/220V, comprimento de 118mm; ref. Kian, Ouro lux ou equivalente</t>
  </si>
  <si>
    <t>Luminária LED embutir tipo balizador 3W, para caixa de 4"x2", pintura eletrostática branco/preto, corpo em alumínio, difusor vidro jateado, lâmpada LED G9 de 3W, temperatura até 3000K; ref. St1314 Starlumen + St1716 Starlux ou equivalente</t>
  </si>
  <si>
    <t>Central de pabx híbrida de telefonia para 8 linhas tronco+128 ramais (digital e analógico); ref. Impacta 300 Intelbras ou equivalente</t>
  </si>
  <si>
    <t>Tela equipotencial em aço inoxidável 430, largura 245mm, espessura 1,5mm, peso 0,730kg/m; ref. TEL-754 da Termotécnica ou equivalente</t>
  </si>
  <si>
    <t>S.06.000.080271</t>
  </si>
  <si>
    <t>Escavadeira hidráulica, capacidade operacional= 17T, potência 122 HP a diesel - sobre esteiras</t>
  </si>
  <si>
    <t>Proposta 0311 Melinox</t>
  </si>
  <si>
    <t>SINAPI: SET/2025</t>
  </si>
  <si>
    <t>CDHU: SETEMBRO/2025 (versão 199)</t>
  </si>
  <si>
    <t>2.2</t>
  </si>
  <si>
    <t>1.2</t>
  </si>
  <si>
    <t>1.3</t>
  </si>
  <si>
    <t>1.4</t>
  </si>
  <si>
    <t>1.5</t>
  </si>
  <si>
    <t>1.6</t>
  </si>
  <si>
    <t>2.3</t>
  </si>
  <si>
    <t>2.4</t>
  </si>
  <si>
    <t>2.5</t>
  </si>
  <si>
    <t>2.6</t>
  </si>
  <si>
    <t>3.2</t>
  </si>
  <si>
    <t>CRONOGRAMA FÍSICO FINANCEIRO</t>
  </si>
  <si>
    <t xml:space="preserve"> Mês 2</t>
  </si>
  <si>
    <t xml:space="preserve"> Mês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</si>
</sst>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_(* #,##0.00_);_(* \(#,##0.0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1"/>
    </font>
    <font>
      <sz val="11"/>
      <color theme="1"/>
      <name val="Ecofont Vera Sans"/>
      <family val="2"/>
    </font>
    <font>
      <b/>
      <sz val="10"/>
      <color theme="1"/>
      <name val="Calibri"/>
      <family val="2"/>
      <scheme val="minor"/>
    </font>
    <font>
      <sz val="10"/>
      <color theme="1"/>
      <name val="Ecofont Vera Sans"/>
      <family val="2"/>
    </font>
    <font>
      <sz val="8"/>
      <color theme="1"/>
      <name val="Ecofont Vera Sans"/>
      <family val="2"/>
    </font>
    <font>
      <b/>
      <sz val="14"/>
      <color theme="1"/>
      <name val="Ecofont Vera Sans"/>
    </font>
    <font>
      <b/>
      <sz val="10"/>
      <color theme="0"/>
      <name val="Ecofont Vera Sans"/>
      <family val="2"/>
    </font>
    <font>
      <sz val="10"/>
      <name val="Arial"/>
      <family val="2"/>
    </font>
    <font>
      <b/>
      <sz val="9"/>
      <name val="Ecofont Vera Sans"/>
      <family val="2"/>
    </font>
    <font>
      <sz val="9"/>
      <color theme="1"/>
      <name val="Ecofont Vera Sans"/>
      <family val="2"/>
    </font>
    <font>
      <sz val="9"/>
      <name val="Ecofont Vera Sans"/>
      <family val="2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0"/>
      <name val="Ecofont Vera Sans"/>
      <family val="2"/>
    </font>
    <font>
      <b/>
      <sz val="11"/>
      <name val="Ecofont Vera Sans"/>
      <family val="2"/>
    </font>
    <font>
      <sz val="11"/>
      <name val="Ecofont Vera Sans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Ecofont Vera Sans"/>
    </font>
    <font>
      <b/>
      <sz val="11"/>
      <color theme="1"/>
      <name val="Ecofont Vera Sans"/>
    </font>
    <font>
      <b/>
      <sz val="11"/>
      <color indexed="8"/>
      <name val="Ecofont Vera Sans"/>
    </font>
    <font>
      <sz val="11"/>
      <color theme="1"/>
      <name val="Ecofont Vera Sans"/>
    </font>
    <font>
      <sz val="11"/>
      <color indexed="8"/>
      <name val="Ecofont Vera Sans"/>
    </font>
    <font>
      <b/>
      <sz val="11"/>
      <color theme="0"/>
      <name val="Ecofont Vera Sans"/>
      <family val="2"/>
    </font>
    <font>
      <sz val="11"/>
      <color theme="0"/>
      <name val="Ecofont Vera Sans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1E6F41"/>
        <bgColor indexed="64"/>
      </patternFill>
    </fill>
    <fill>
      <patternFill patternType="solid">
        <fgColor rgb="FF00AD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24" fillId="0" borderId="0"/>
    <xf numFmtId="44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7" fillId="0" borderId="0" applyFont="0" applyFill="0" applyBorder="0" applyAlignment="0" applyProtection="0"/>
    <xf numFmtId="0" fontId="3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298">
    <xf numFmtId="0" fontId="0" fillId="0" borderId="0" xfId="0"/>
    <xf numFmtId="0" fontId="0" fillId="3" borderId="0" xfId="0" applyFill="1"/>
    <xf numFmtId="0" fontId="0" fillId="3" borderId="7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5" fontId="13" fillId="0" borderId="0" xfId="6" applyNumberFormat="1" applyFont="1" applyBorder="1" applyAlignment="1">
      <alignment vertical="center"/>
    </xf>
    <xf numFmtId="165" fontId="13" fillId="3" borderId="0" xfId="6" applyNumberFormat="1" applyFont="1" applyFill="1" applyBorder="1" applyAlignment="1">
      <alignment horizontal="center" vertical="center"/>
    </xf>
    <xf numFmtId="165" fontId="12" fillId="0" borderId="0" xfId="6" applyNumberFormat="1" applyFont="1" applyBorder="1" applyAlignment="1">
      <alignment horizontal="center" vertical="center" wrapText="1"/>
    </xf>
    <xf numFmtId="165" fontId="16" fillId="0" borderId="0" xfId="6" applyNumberFormat="1" applyFont="1" applyBorder="1" applyAlignment="1">
      <alignment vertical="center"/>
    </xf>
    <xf numFmtId="165" fontId="15" fillId="0" borderId="0" xfId="6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3" borderId="28" xfId="0" applyFill="1" applyBorder="1"/>
    <xf numFmtId="0" fontId="6" fillId="3" borderId="30" xfId="0" applyFont="1" applyFill="1" applyBorder="1" applyAlignment="1">
      <alignment horizontal="center" vertical="center" wrapText="1"/>
    </xf>
    <xf numFmtId="0" fontId="0" fillId="3" borderId="24" xfId="0" applyFill="1" applyBorder="1"/>
    <xf numFmtId="0" fontId="0" fillId="7" borderId="22" xfId="0" applyFill="1" applyBorder="1"/>
    <xf numFmtId="0" fontId="0" fillId="3" borderId="27" xfId="0" applyFill="1" applyBorder="1"/>
    <xf numFmtId="0" fontId="0" fillId="3" borderId="26" xfId="0" applyFill="1" applyBorder="1"/>
    <xf numFmtId="165" fontId="14" fillId="3" borderId="32" xfId="6" applyNumberFormat="1" applyFont="1" applyFill="1" applyBorder="1" applyAlignment="1">
      <alignment vertical="center"/>
    </xf>
    <xf numFmtId="164" fontId="16" fillId="9" borderId="18" xfId="13" applyFont="1" applyFill="1" applyBorder="1" applyAlignment="1">
      <alignment vertical="center"/>
    </xf>
    <xf numFmtId="164" fontId="15" fillId="8" borderId="18" xfId="13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19" xfId="0" applyFont="1" applyBorder="1" applyAlignment="1">
      <alignment vertical="center" wrapText="1"/>
    </xf>
    <xf numFmtId="10" fontId="0" fillId="3" borderId="0" xfId="5" applyNumberFormat="1" applyFont="1" applyFill="1"/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2" applyNumberFormat="1" applyAlignment="1">
      <alignment horizontal="left" vertical="center"/>
    </xf>
    <xf numFmtId="0" fontId="2" fillId="0" borderId="0" xfId="2" applyAlignment="1">
      <alignment vertical="center" wrapText="1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right" vertical="center"/>
    </xf>
    <xf numFmtId="49" fontId="35" fillId="14" borderId="18" xfId="2" applyNumberFormat="1" applyFont="1" applyFill="1" applyBorder="1" applyAlignment="1">
      <alignment horizontal="center" vertical="center"/>
    </xf>
    <xf numFmtId="0" fontId="35" fillId="14" borderId="17" xfId="2" applyFont="1" applyFill="1" applyBorder="1" applyAlignment="1">
      <alignment horizontal="center" vertical="center" wrapText="1"/>
    </xf>
    <xf numFmtId="0" fontId="35" fillId="14" borderId="18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13" borderId="29" xfId="0" applyNumberFormat="1" applyFill="1" applyBorder="1" applyAlignment="1">
      <alignment horizontal="left"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49" fontId="0" fillId="0" borderId="35" xfId="0" applyNumberFormat="1" applyBorder="1" applyAlignment="1">
      <alignment horizontal="left" vertical="center"/>
    </xf>
    <xf numFmtId="0" fontId="0" fillId="0" borderId="35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left" vertical="center"/>
    </xf>
    <xf numFmtId="43" fontId="18" fillId="0" borderId="0" xfId="0" applyNumberFormat="1" applyFont="1" applyAlignment="1">
      <alignment horizontal="left" vertical="center"/>
    </xf>
    <xf numFmtId="164" fontId="0" fillId="0" borderId="0" xfId="13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/>
    <xf numFmtId="2" fontId="0" fillId="0" borderId="18" xfId="0" applyNumberFormat="1" applyBorder="1" applyAlignment="1">
      <alignment horizontal="center" vertical="center"/>
    </xf>
    <xf numFmtId="2" fontId="0" fillId="0" borderId="18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1" fillId="0" borderId="0" xfId="0" applyFont="1"/>
    <xf numFmtId="0" fontId="2" fillId="0" borderId="0" xfId="2" applyAlignment="1">
      <alignment vertical="center"/>
    </xf>
    <xf numFmtId="0" fontId="2" fillId="0" borderId="0" xfId="2" applyAlignment="1">
      <alignment horizontal="left" vertical="center" wrapText="1"/>
    </xf>
    <xf numFmtId="0" fontId="2" fillId="0" borderId="0" xfId="2" applyAlignment="1">
      <alignment horizontal="center" vertical="center"/>
    </xf>
    <xf numFmtId="2" fontId="40" fillId="13" borderId="0" xfId="2" applyNumberFormat="1" applyFont="1" applyFill="1" applyAlignment="1">
      <alignment horizontal="right" vertical="center"/>
    </xf>
    <xf numFmtId="0" fontId="33" fillId="0" borderId="0" xfId="2" applyFont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49" fontId="40" fillId="13" borderId="0" xfId="12" applyNumberFormat="1" applyFont="1" applyFill="1" applyAlignment="1">
      <alignment horizontal="right" vertical="center"/>
    </xf>
    <xf numFmtId="0" fontId="44" fillId="0" borderId="0" xfId="2" applyFont="1" applyAlignment="1">
      <alignment horizontal="center" vertical="center"/>
    </xf>
    <xf numFmtId="2" fontId="2" fillId="0" borderId="0" xfId="2" applyNumberFormat="1" applyAlignment="1">
      <alignment vertical="center"/>
    </xf>
    <xf numFmtId="0" fontId="45" fillId="14" borderId="18" xfId="2" applyFont="1" applyFill="1" applyBorder="1" applyAlignment="1">
      <alignment horizontal="center" vertical="center"/>
    </xf>
    <xf numFmtId="0" fontId="45" fillId="14" borderId="18" xfId="2" applyFont="1" applyFill="1" applyBorder="1" applyAlignment="1">
      <alignment horizontal="center" vertical="center" wrapText="1"/>
    </xf>
    <xf numFmtId="0" fontId="0" fillId="13" borderId="29" xfId="0" applyFill="1" applyBorder="1" applyAlignment="1">
      <alignment vertical="center"/>
    </xf>
    <xf numFmtId="0" fontId="0" fillId="0" borderId="29" xfId="0" applyBorder="1" applyAlignment="1">
      <alignment horizontal="left" vertical="center" wrapText="1"/>
    </xf>
    <xf numFmtId="166" fontId="0" fillId="0" borderId="29" xfId="65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left" vertical="center" wrapText="1"/>
    </xf>
    <xf numFmtId="166" fontId="0" fillId="0" borderId="35" xfId="65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vertical="center"/>
    </xf>
    <xf numFmtId="0" fontId="32" fillId="1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49" fontId="32" fillId="13" borderId="0" xfId="0" applyNumberFormat="1" applyFont="1" applyFill="1" applyAlignment="1">
      <alignment horizontal="center" vertical="center"/>
    </xf>
    <xf numFmtId="10" fontId="34" fillId="13" borderId="0" xfId="2" applyNumberFormat="1" applyFont="1" applyFill="1" applyAlignment="1">
      <alignment horizontal="center" vertical="center"/>
    </xf>
    <xf numFmtId="4" fontId="34" fillId="3" borderId="0" xfId="12" applyNumberFormat="1" applyFont="1" applyFill="1" applyAlignment="1">
      <alignment horizontal="right" vertical="center"/>
    </xf>
    <xf numFmtId="4" fontId="35" fillId="14" borderId="18" xfId="2" applyNumberFormat="1" applyFont="1" applyFill="1" applyBorder="1" applyAlignment="1">
      <alignment horizontal="center" vertical="center"/>
    </xf>
    <xf numFmtId="4" fontId="0" fillId="0" borderId="35" xfId="0" applyNumberFormat="1" applyBorder="1" applyAlignment="1">
      <alignment vertical="center"/>
    </xf>
    <xf numFmtId="164" fontId="18" fillId="0" borderId="0" xfId="13" applyFont="1" applyAlignment="1">
      <alignment horizontal="center" vertical="center"/>
    </xf>
    <xf numFmtId="164" fontId="21" fillId="0" borderId="0" xfId="13" applyFont="1" applyAlignment="1">
      <alignment horizontal="right" vertical="center"/>
    </xf>
    <xf numFmtId="0" fontId="46" fillId="11" borderId="2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center" vertical="center"/>
    </xf>
    <xf numFmtId="0" fontId="46" fillId="11" borderId="13" xfId="0" applyFont="1" applyFill="1" applyBorder="1" applyAlignment="1">
      <alignment horizontal="center" vertical="center"/>
    </xf>
    <xf numFmtId="0" fontId="46" fillId="11" borderId="6" xfId="0" applyFont="1" applyFill="1" applyBorder="1" applyAlignment="1">
      <alignment horizontal="center" vertical="center"/>
    </xf>
    <xf numFmtId="0" fontId="47" fillId="11" borderId="6" xfId="0" applyFont="1" applyFill="1" applyBorder="1" applyAlignment="1">
      <alignment horizontal="center" vertical="center"/>
    </xf>
    <xf numFmtId="0" fontId="46" fillId="11" borderId="8" xfId="0" applyFont="1" applyFill="1" applyBorder="1" applyAlignment="1">
      <alignment horizontal="center" vertical="center"/>
    </xf>
    <xf numFmtId="0" fontId="46" fillId="11" borderId="9" xfId="0" applyFont="1" applyFill="1" applyBorder="1" applyAlignment="1">
      <alignment horizontal="center" vertical="center"/>
    </xf>
    <xf numFmtId="0" fontId="47" fillId="11" borderId="9" xfId="0" applyFont="1" applyFill="1" applyBorder="1" applyAlignment="1">
      <alignment horizontal="center" vertical="center"/>
    </xf>
    <xf numFmtId="0" fontId="46" fillId="11" borderId="4" xfId="0" applyFont="1" applyFill="1" applyBorder="1" applyAlignment="1">
      <alignment horizontal="center" vertical="center"/>
    </xf>
    <xf numFmtId="0" fontId="46" fillId="11" borderId="3" xfId="0" applyFont="1" applyFill="1" applyBorder="1" applyAlignment="1">
      <alignment horizontal="center" vertical="center"/>
    </xf>
    <xf numFmtId="0" fontId="47" fillId="11" borderId="3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8" fillId="0" borderId="0" xfId="1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15" borderId="29" xfId="0" applyFont="1" applyFill="1" applyBorder="1" applyAlignment="1" applyProtection="1">
      <alignment horizontal="center" vertical="center" wrapText="1"/>
      <protection locked="0"/>
    </xf>
    <xf numFmtId="0" fontId="27" fillId="15" borderId="29" xfId="2" applyFont="1" applyFill="1" applyBorder="1" applyAlignment="1">
      <alignment horizontal="center" vertical="center" wrapText="1"/>
    </xf>
    <xf numFmtId="0" fontId="25" fillId="15" borderId="29" xfId="2" applyFont="1" applyFill="1" applyBorder="1" applyAlignment="1">
      <alignment horizontal="left" vertical="center" wrapText="1"/>
    </xf>
    <xf numFmtId="43" fontId="27" fillId="15" borderId="29" xfId="3" applyFont="1" applyFill="1" applyBorder="1" applyAlignment="1">
      <alignment horizontal="center" vertical="center" wrapText="1"/>
    </xf>
    <xf numFmtId="164" fontId="27" fillId="15" borderId="29" xfId="13" applyFont="1" applyFill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4" borderId="35" xfId="2" applyFont="1" applyFill="1" applyBorder="1" applyAlignment="1">
      <alignment horizontal="center" vertical="center" wrapText="1"/>
    </xf>
    <xf numFmtId="0" fontId="27" fillId="0" borderId="35" xfId="2" applyFont="1" applyBorder="1" applyAlignment="1">
      <alignment horizontal="left" vertical="center" wrapText="1"/>
    </xf>
    <xf numFmtId="43" fontId="27" fillId="4" borderId="35" xfId="3" applyFont="1" applyFill="1" applyBorder="1" applyAlignment="1">
      <alignment horizontal="center" vertical="center" wrapText="1"/>
    </xf>
    <xf numFmtId="164" fontId="27" fillId="4" borderId="35" xfId="13" applyFont="1" applyFill="1" applyBorder="1" applyAlignment="1">
      <alignment horizontal="center" vertical="center" wrapText="1"/>
    </xf>
    <xf numFmtId="0" fontId="25" fillId="15" borderId="35" xfId="0" applyFont="1" applyFill="1" applyBorder="1" applyAlignment="1" applyProtection="1">
      <alignment horizontal="center" vertical="center" wrapText="1"/>
      <protection locked="0"/>
    </xf>
    <xf numFmtId="0" fontId="27" fillId="15" borderId="35" xfId="2" applyFont="1" applyFill="1" applyBorder="1" applyAlignment="1">
      <alignment horizontal="center" vertical="center" wrapText="1"/>
    </xf>
    <xf numFmtId="0" fontId="25" fillId="15" borderId="35" xfId="2" applyFont="1" applyFill="1" applyBorder="1" applyAlignment="1">
      <alignment horizontal="left" vertical="center" wrapText="1"/>
    </xf>
    <xf numFmtId="43" fontId="27" fillId="15" borderId="35" xfId="3" applyFont="1" applyFill="1" applyBorder="1" applyAlignment="1">
      <alignment horizontal="center" vertical="center" wrapText="1"/>
    </xf>
    <xf numFmtId="164" fontId="27" fillId="15" borderId="35" xfId="13" applyFont="1" applyFill="1" applyBorder="1" applyAlignment="1">
      <alignment horizontal="center" vertical="center" wrapText="1"/>
    </xf>
    <xf numFmtId="164" fontId="23" fillId="11" borderId="36" xfId="13" applyFont="1" applyFill="1" applyBorder="1" applyAlignment="1">
      <alignment horizontal="center" vertical="center" wrapText="1"/>
    </xf>
    <xf numFmtId="164" fontId="23" fillId="11" borderId="36" xfId="13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/>
    </xf>
    <xf numFmtId="2" fontId="4" fillId="12" borderId="18" xfId="0" applyNumberFormat="1" applyFont="1" applyFill="1" applyBorder="1" applyAlignment="1">
      <alignment horizontal="center" vertical="center"/>
    </xf>
    <xf numFmtId="0" fontId="39" fillId="11" borderId="18" xfId="0" applyFont="1" applyFill="1" applyBorder="1" applyAlignment="1">
      <alignment horizontal="center" vertical="center"/>
    </xf>
    <xf numFmtId="0" fontId="39" fillId="11" borderId="18" xfId="0" applyFont="1" applyFill="1" applyBorder="1" applyAlignment="1">
      <alignment vertical="center" wrapText="1"/>
    </xf>
    <xf numFmtId="0" fontId="50" fillId="11" borderId="18" xfId="0" applyFont="1" applyFill="1" applyBorder="1" applyAlignment="1">
      <alignment horizontal="center" vertical="center"/>
    </xf>
    <xf numFmtId="0" fontId="50" fillId="11" borderId="18" xfId="0" applyFont="1" applyFill="1" applyBorder="1" applyAlignment="1">
      <alignment vertical="center" wrapText="1"/>
    </xf>
    <xf numFmtId="0" fontId="51" fillId="12" borderId="18" xfId="0" applyFont="1" applyFill="1" applyBorder="1" applyAlignment="1">
      <alignment vertical="center"/>
    </xf>
    <xf numFmtId="0" fontId="52" fillId="12" borderId="18" xfId="2" applyFont="1" applyFill="1" applyBorder="1" applyAlignment="1">
      <alignment horizontal="left" vertical="center" wrapText="1"/>
    </xf>
    <xf numFmtId="0" fontId="51" fillId="12" borderId="18" xfId="0" applyFont="1" applyFill="1" applyBorder="1" applyAlignment="1">
      <alignment horizontal="center" vertical="center"/>
    </xf>
    <xf numFmtId="44" fontId="51" fillId="12" borderId="18" xfId="0" applyNumberFormat="1" applyFont="1" applyFill="1" applyBorder="1" applyAlignment="1">
      <alignment horizontal="right" vertical="center"/>
    </xf>
    <xf numFmtId="0" fontId="51" fillId="12" borderId="18" xfId="0" applyFont="1" applyFill="1" applyBorder="1" applyAlignment="1">
      <alignment vertical="center" wrapText="1"/>
    </xf>
    <xf numFmtId="0" fontId="53" fillId="3" borderId="18" xfId="0" applyFont="1" applyFill="1" applyBorder="1" applyAlignment="1">
      <alignment horizontal="center" vertical="center"/>
    </xf>
    <xf numFmtId="0" fontId="54" fillId="3" borderId="18" xfId="2" applyFont="1" applyFill="1" applyBorder="1" applyAlignment="1">
      <alignment horizontal="left" vertical="center" wrapText="1"/>
    </xf>
    <xf numFmtId="0" fontId="51" fillId="16" borderId="18" xfId="0" applyFont="1" applyFill="1" applyBorder="1" applyAlignment="1">
      <alignment horizontal="center" vertical="center"/>
    </xf>
    <xf numFmtId="44" fontId="53" fillId="16" borderId="18" xfId="0" applyNumberFormat="1" applyFont="1" applyFill="1" applyBorder="1" applyAlignment="1">
      <alignment vertical="center"/>
    </xf>
    <xf numFmtId="44" fontId="53" fillId="16" borderId="18" xfId="0" applyNumberFormat="1" applyFont="1" applyFill="1" applyBorder="1" applyAlignment="1">
      <alignment horizontal="center" vertical="center"/>
    </xf>
    <xf numFmtId="0" fontId="53" fillId="3" borderId="18" xfId="0" applyFont="1" applyFill="1" applyBorder="1" applyAlignment="1">
      <alignment vertical="center" wrapText="1"/>
    </xf>
    <xf numFmtId="0" fontId="50" fillId="11" borderId="18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164" fontId="4" fillId="12" borderId="18" xfId="13" applyFont="1" applyFill="1" applyBorder="1" applyAlignment="1">
      <alignment horizontal="center" vertical="center"/>
    </xf>
    <xf numFmtId="164" fontId="0" fillId="0" borderId="18" xfId="13" applyFont="1" applyBorder="1" applyAlignment="1">
      <alignment horizontal="right" vertical="center"/>
    </xf>
    <xf numFmtId="164" fontId="0" fillId="0" borderId="18" xfId="13" applyFont="1" applyBorder="1" applyAlignment="1">
      <alignment horizontal="center" vertical="center"/>
    </xf>
    <xf numFmtId="164" fontId="0" fillId="0" borderId="0" xfId="13" applyFont="1" applyAlignment="1">
      <alignment horizontal="right" vertical="center"/>
    </xf>
    <xf numFmtId="164" fontId="0" fillId="0" borderId="0" xfId="13" applyFont="1"/>
    <xf numFmtId="43" fontId="0" fillId="0" borderId="0" xfId="0" applyNumberFormat="1"/>
    <xf numFmtId="0" fontId="0" fillId="0" borderId="0" xfId="0" applyAlignment="1">
      <alignment horizontal="left" wrapText="1"/>
    </xf>
    <xf numFmtId="2" fontId="0" fillId="0" borderId="18" xfId="1" applyNumberFormat="1" applyFont="1" applyBorder="1" applyAlignment="1">
      <alignment horizontal="left" vertical="center" wrapText="1"/>
    </xf>
    <xf numFmtId="2" fontId="4" fillId="8" borderId="18" xfId="0" applyNumberFormat="1" applyFont="1" applyFill="1" applyBorder="1" applyAlignment="1">
      <alignment horizontal="center" vertical="center"/>
    </xf>
    <xf numFmtId="43" fontId="4" fillId="8" borderId="18" xfId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  <xf numFmtId="43" fontId="0" fillId="0" borderId="18" xfId="1" applyFont="1" applyBorder="1" applyAlignment="1">
      <alignment horizontal="center" vertical="center"/>
    </xf>
    <xf numFmtId="43" fontId="0" fillId="0" borderId="18" xfId="0" applyNumberFormat="1" applyBorder="1" applyAlignment="1">
      <alignment horizontal="center" vertical="center"/>
    </xf>
    <xf numFmtId="0" fontId="55" fillId="11" borderId="1" xfId="0" applyFont="1" applyFill="1" applyBorder="1" applyAlignment="1">
      <alignment horizontal="left" vertical="center" wrapText="1"/>
    </xf>
    <xf numFmtId="0" fontId="56" fillId="11" borderId="1" xfId="0" applyFont="1" applyFill="1" applyBorder="1" applyAlignment="1">
      <alignment horizontal="center" vertical="center"/>
    </xf>
    <xf numFmtId="43" fontId="56" fillId="11" borderId="1" xfId="0" applyNumberFormat="1" applyFont="1" applyFill="1" applyBorder="1" applyAlignment="1">
      <alignment horizontal="center" vertical="center"/>
    </xf>
    <xf numFmtId="164" fontId="56" fillId="11" borderId="1" xfId="13" applyFont="1" applyFill="1" applyBorder="1" applyAlignment="1">
      <alignment horizontal="center" vertical="center"/>
    </xf>
    <xf numFmtId="164" fontId="55" fillId="11" borderId="10" xfId="13" applyFont="1" applyFill="1" applyBorder="1" applyAlignment="1">
      <alignment horizontal="center" vertical="center"/>
    </xf>
    <xf numFmtId="164" fontId="55" fillId="11" borderId="12" xfId="13" applyFont="1" applyFill="1" applyBorder="1" applyAlignment="1">
      <alignment horizontal="center" vertical="center"/>
    </xf>
    <xf numFmtId="0" fontId="55" fillId="11" borderId="6" xfId="0" applyFont="1" applyFill="1" applyBorder="1" applyAlignment="1">
      <alignment horizontal="left" vertical="center" wrapText="1"/>
    </xf>
    <xf numFmtId="0" fontId="56" fillId="11" borderId="6" xfId="0" applyFont="1" applyFill="1" applyBorder="1" applyAlignment="1">
      <alignment horizontal="center" vertical="center"/>
    </xf>
    <xf numFmtId="43" fontId="56" fillId="11" borderId="6" xfId="0" applyNumberFormat="1" applyFont="1" applyFill="1" applyBorder="1" applyAlignment="1">
      <alignment horizontal="center" vertical="center"/>
    </xf>
    <xf numFmtId="164" fontId="56" fillId="11" borderId="6" xfId="13" applyFont="1" applyFill="1" applyBorder="1" applyAlignment="1">
      <alignment horizontal="center" vertical="center"/>
    </xf>
    <xf numFmtId="164" fontId="55" fillId="11" borderId="14" xfId="13" applyFont="1" applyFill="1" applyBorder="1" applyAlignment="1">
      <alignment horizontal="center" vertical="center"/>
    </xf>
    <xf numFmtId="164" fontId="55" fillId="11" borderId="15" xfId="13" applyFont="1" applyFill="1" applyBorder="1" applyAlignment="1">
      <alignment horizontal="center" vertical="center"/>
    </xf>
    <xf numFmtId="0" fontId="55" fillId="11" borderId="9" xfId="0" applyFont="1" applyFill="1" applyBorder="1" applyAlignment="1">
      <alignment horizontal="left" vertical="center" wrapText="1"/>
    </xf>
    <xf numFmtId="0" fontId="56" fillId="11" borderId="9" xfId="0" applyFont="1" applyFill="1" applyBorder="1" applyAlignment="1">
      <alignment horizontal="center" vertical="center"/>
    </xf>
    <xf numFmtId="43" fontId="56" fillId="11" borderId="9" xfId="0" applyNumberFormat="1" applyFont="1" applyFill="1" applyBorder="1" applyAlignment="1">
      <alignment horizontal="center" vertical="center"/>
    </xf>
    <xf numFmtId="164" fontId="56" fillId="11" borderId="9" xfId="13" applyFont="1" applyFill="1" applyBorder="1" applyAlignment="1">
      <alignment horizontal="center" vertical="center"/>
    </xf>
    <xf numFmtId="0" fontId="55" fillId="11" borderId="3" xfId="0" applyFont="1" applyFill="1" applyBorder="1" applyAlignment="1">
      <alignment horizontal="left" vertical="center" wrapText="1"/>
    </xf>
    <xf numFmtId="0" fontId="56" fillId="11" borderId="3" xfId="0" applyFont="1" applyFill="1" applyBorder="1" applyAlignment="1">
      <alignment horizontal="center" vertical="center"/>
    </xf>
    <xf numFmtId="43" fontId="56" fillId="11" borderId="3" xfId="0" applyNumberFormat="1" applyFont="1" applyFill="1" applyBorder="1" applyAlignment="1">
      <alignment horizontal="center" vertical="center"/>
    </xf>
    <xf numFmtId="164" fontId="56" fillId="11" borderId="3" xfId="13" applyFont="1" applyFill="1" applyBorder="1" applyAlignment="1">
      <alignment horizontal="center" vertical="center"/>
    </xf>
    <xf numFmtId="164" fontId="55" fillId="11" borderId="11" xfId="13" applyFont="1" applyFill="1" applyBorder="1" applyAlignment="1">
      <alignment horizontal="center" vertical="center"/>
    </xf>
    <xf numFmtId="164" fontId="55" fillId="11" borderId="5" xfId="13" applyFont="1" applyFill="1" applyBorder="1" applyAlignment="1">
      <alignment horizontal="center" vertical="center"/>
    </xf>
    <xf numFmtId="44" fontId="25" fillId="15" borderId="29" xfId="13" applyNumberFormat="1" applyFont="1" applyFill="1" applyBorder="1" applyAlignment="1">
      <alignment horizontal="center" vertical="center" wrapText="1"/>
    </xf>
    <xf numFmtId="44" fontId="27" fillId="0" borderId="35" xfId="13" applyNumberFormat="1" applyFont="1" applyFill="1" applyBorder="1" applyAlignment="1">
      <alignment horizontal="center" vertical="center" wrapText="1"/>
    </xf>
    <xf numFmtId="44" fontId="25" fillId="15" borderId="35" xfId="13" applyNumberFormat="1" applyFont="1" applyFill="1" applyBorder="1" applyAlignment="1">
      <alignment horizontal="center" vertical="center" wrapText="1"/>
    </xf>
    <xf numFmtId="43" fontId="4" fillId="8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2" fillId="12" borderId="18" xfId="2" applyFont="1" applyFill="1" applyBorder="1" applyAlignment="1">
      <alignment horizontal="center" vertical="center"/>
    </xf>
    <xf numFmtId="0" fontId="54" fillId="3" borderId="18" xfId="2" applyFont="1" applyFill="1" applyBorder="1" applyAlignment="1">
      <alignment horizontal="center" vertical="center"/>
    </xf>
    <xf numFmtId="4" fontId="0" fillId="0" borderId="29" xfId="0" applyNumberFormat="1" applyBorder="1" applyAlignment="1">
      <alignment vertical="center"/>
    </xf>
    <xf numFmtId="166" fontId="45" fillId="14" borderId="18" xfId="65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12" fillId="8" borderId="18" xfId="6" applyNumberFormat="1" applyFont="1" applyFill="1" applyBorder="1" applyAlignment="1">
      <alignment horizontal="center" vertical="center" wrapText="1"/>
    </xf>
    <xf numFmtId="165" fontId="12" fillId="0" borderId="18" xfId="6" applyNumberFormat="1" applyFont="1" applyBorder="1" applyAlignment="1">
      <alignment horizontal="left" vertical="center"/>
    </xf>
    <xf numFmtId="164" fontId="16" fillId="10" borderId="18" xfId="13" applyFont="1" applyFill="1" applyBorder="1" applyAlignment="1">
      <alignment vertical="center"/>
    </xf>
    <xf numFmtId="164" fontId="15" fillId="3" borderId="18" xfId="13" applyFont="1" applyFill="1" applyBorder="1" applyAlignment="1">
      <alignment vertical="center"/>
    </xf>
    <xf numFmtId="164" fontId="14" fillId="3" borderId="18" xfId="13" applyFont="1" applyFill="1" applyBorder="1" applyAlignment="1">
      <alignment horizontal="center" vertical="center"/>
    </xf>
    <xf numFmtId="164" fontId="16" fillId="3" borderId="18" xfId="13" applyFont="1" applyFill="1" applyBorder="1" applyAlignment="1">
      <alignment vertical="center"/>
    </xf>
    <xf numFmtId="164" fontId="15" fillId="3" borderId="18" xfId="13" applyFont="1" applyFill="1" applyBorder="1" applyAlignment="1">
      <alignment horizontal="right" vertical="center"/>
    </xf>
    <xf numFmtId="164" fontId="16" fillId="0" borderId="18" xfId="13" applyFont="1" applyFill="1" applyBorder="1" applyAlignment="1">
      <alignment vertical="center"/>
    </xf>
    <xf numFmtId="164" fontId="16" fillId="0" borderId="18" xfId="13" applyFont="1" applyBorder="1" applyAlignment="1">
      <alignment vertical="center"/>
    </xf>
    <xf numFmtId="165" fontId="15" fillId="9" borderId="18" xfId="6" applyNumberFormat="1" applyFont="1" applyFill="1" applyBorder="1" applyAlignment="1">
      <alignment horizontal="left" vertical="center"/>
    </xf>
    <xf numFmtId="164" fontId="15" fillId="9" borderId="18" xfId="13" applyFont="1" applyFill="1" applyBorder="1" applyAlignment="1">
      <alignment vertical="center"/>
    </xf>
    <xf numFmtId="165" fontId="15" fillId="0" borderId="18" xfId="6" applyNumberFormat="1" applyFont="1" applyBorder="1" applyAlignment="1">
      <alignment horizontal="left" vertical="center"/>
    </xf>
    <xf numFmtId="165" fontId="15" fillId="0" borderId="18" xfId="6" applyNumberFormat="1" applyFont="1" applyBorder="1" applyAlignment="1">
      <alignment vertical="center"/>
    </xf>
    <xf numFmtId="165" fontId="15" fillId="3" borderId="18" xfId="6" applyNumberFormat="1" applyFont="1" applyFill="1" applyBorder="1" applyAlignment="1">
      <alignment vertical="center"/>
    </xf>
    <xf numFmtId="165" fontId="15" fillId="8" borderId="18" xfId="6" applyNumberFormat="1" applyFont="1" applyFill="1" applyBorder="1" applyAlignment="1">
      <alignment horizontal="left" vertical="center"/>
    </xf>
    <xf numFmtId="165" fontId="15" fillId="8" borderId="18" xfId="6" applyNumberFormat="1" applyFont="1" applyFill="1" applyBorder="1" applyAlignment="1">
      <alignment vertical="center"/>
    </xf>
    <xf numFmtId="165" fontId="12" fillId="0" borderId="39" xfId="6" applyNumberFormat="1" applyFont="1" applyBorder="1" applyAlignment="1">
      <alignment horizontal="centerContinuous" vertical="center"/>
    </xf>
    <xf numFmtId="165" fontId="12" fillId="0" borderId="40" xfId="6" applyNumberFormat="1" applyFont="1" applyBorder="1" applyAlignment="1">
      <alignment horizontal="centerContinuous" vertical="center"/>
    </xf>
    <xf numFmtId="165" fontId="12" fillId="8" borderId="41" xfId="6" applyNumberFormat="1" applyFont="1" applyFill="1" applyBorder="1" applyAlignment="1">
      <alignment horizontal="center" vertical="center" wrapText="1"/>
    </xf>
    <xf numFmtId="10" fontId="16" fillId="0" borderId="41" xfId="5" applyNumberFormat="1" applyFont="1" applyBorder="1" applyAlignment="1">
      <alignment vertical="center"/>
    </xf>
    <xf numFmtId="10" fontId="15" fillId="9" borderId="41" xfId="5" applyNumberFormat="1" applyFont="1" applyFill="1" applyBorder="1" applyAlignment="1">
      <alignment vertical="center"/>
    </xf>
    <xf numFmtId="165" fontId="15" fillId="3" borderId="41" xfId="6" applyNumberFormat="1" applyFont="1" applyFill="1" applyBorder="1" applyAlignment="1">
      <alignment vertical="center"/>
    </xf>
    <xf numFmtId="165" fontId="15" fillId="8" borderId="41" xfId="6" applyNumberFormat="1" applyFont="1" applyFill="1" applyBorder="1" applyAlignment="1">
      <alignment vertical="center"/>
    </xf>
    <xf numFmtId="10" fontId="16" fillId="0" borderId="43" xfId="5" applyNumberFormat="1" applyFont="1" applyBorder="1" applyAlignment="1">
      <alignment vertical="center"/>
    </xf>
    <xf numFmtId="165" fontId="16" fillId="0" borderId="43" xfId="6" applyNumberFormat="1" applyFont="1" applyBorder="1" applyAlignment="1">
      <alignment vertical="center"/>
    </xf>
    <xf numFmtId="165" fontId="16" fillId="0" borderId="44" xfId="6" applyNumberFormat="1" applyFont="1" applyBorder="1" applyAlignment="1">
      <alignment vertical="center"/>
    </xf>
    <xf numFmtId="165" fontId="12" fillId="3" borderId="38" xfId="6" applyNumberFormat="1" applyFont="1" applyFill="1" applyBorder="1" applyAlignment="1">
      <alignment horizontal="centerContinuous" vertical="center"/>
    </xf>
    <xf numFmtId="165" fontId="14" fillId="3" borderId="32" xfId="6" applyNumberFormat="1" applyFont="1" applyFill="1" applyBorder="1" applyAlignment="1">
      <alignment horizontal="center" vertical="center"/>
    </xf>
    <xf numFmtId="165" fontId="15" fillId="9" borderId="32" xfId="6" applyNumberFormat="1" applyFont="1" applyFill="1" applyBorder="1" applyAlignment="1">
      <alignment horizontal="center" vertical="center"/>
    </xf>
    <xf numFmtId="165" fontId="16" fillId="3" borderId="32" xfId="6" applyNumberFormat="1" applyFont="1" applyFill="1" applyBorder="1" applyAlignment="1">
      <alignment horizontal="center" vertical="center"/>
    </xf>
    <xf numFmtId="165" fontId="15" fillId="8" borderId="32" xfId="6" applyNumberFormat="1" applyFont="1" applyFill="1" applyBorder="1" applyAlignment="1">
      <alignment horizontal="center" vertical="center"/>
    </xf>
    <xf numFmtId="165" fontId="16" fillId="3" borderId="42" xfId="6" applyNumberFormat="1" applyFont="1" applyFill="1" applyBorder="1" applyAlignment="1">
      <alignment horizontal="left" vertical="center"/>
    </xf>
    <xf numFmtId="165" fontId="13" fillId="3" borderId="33" xfId="6" applyNumberFormat="1" applyFont="1" applyFill="1" applyBorder="1" applyAlignment="1">
      <alignment horizontal="center" vertical="center"/>
    </xf>
    <xf numFmtId="165" fontId="13" fillId="0" borderId="16" xfId="6" applyNumberFormat="1" applyFont="1" applyBorder="1" applyAlignment="1">
      <alignment vertical="center"/>
    </xf>
    <xf numFmtId="165" fontId="13" fillId="0" borderId="45" xfId="6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9" fillId="0" borderId="18" xfId="66" applyBorder="1" applyAlignment="1">
      <alignment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0" fontId="0" fillId="7" borderId="45" xfId="0" applyFill="1" applyBorder="1"/>
    <xf numFmtId="0" fontId="0" fillId="3" borderId="50" xfId="0" applyFill="1" applyBorder="1" applyAlignment="1">
      <alignment horizontal="center" vertical="center"/>
    </xf>
    <xf numFmtId="10" fontId="1" fillId="3" borderId="51" xfId="5" applyNumberFormat="1" applyFont="1" applyFill="1" applyBorder="1"/>
    <xf numFmtId="0" fontId="0" fillId="7" borderId="2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0" fontId="1" fillId="3" borderId="53" xfId="5" applyNumberFormat="1" applyFont="1" applyFill="1" applyBorder="1"/>
    <xf numFmtId="0" fontId="0" fillId="3" borderId="54" xfId="0" applyFill="1" applyBorder="1" applyAlignment="1">
      <alignment horizontal="center" vertical="center"/>
    </xf>
    <xf numFmtId="10" fontId="1" fillId="3" borderId="55" xfId="5" applyNumberFormat="1" applyFont="1" applyFill="1" applyBorder="1"/>
    <xf numFmtId="10" fontId="1" fillId="6" borderId="56" xfId="5" applyNumberFormat="1" applyFont="1" applyFill="1" applyBorder="1"/>
    <xf numFmtId="0" fontId="0" fillId="3" borderId="57" xfId="0" applyFill="1" applyBorder="1" applyAlignment="1">
      <alignment horizontal="center" vertical="center"/>
    </xf>
    <xf numFmtId="10" fontId="1" fillId="3" borderId="58" xfId="5" applyNumberFormat="1" applyFont="1" applyFill="1" applyBorder="1"/>
    <xf numFmtId="0" fontId="0" fillId="3" borderId="59" xfId="0" applyFill="1" applyBorder="1" applyAlignment="1">
      <alignment horizontal="center" vertical="center"/>
    </xf>
    <xf numFmtId="0" fontId="0" fillId="3" borderId="55" xfId="0" applyFill="1" applyBorder="1"/>
    <xf numFmtId="0" fontId="0" fillId="3" borderId="23" xfId="0" applyFill="1" applyBorder="1" applyAlignment="1">
      <alignment horizontal="center" vertical="center"/>
    </xf>
    <xf numFmtId="0" fontId="0" fillId="3" borderId="48" xfId="0" applyFill="1" applyBorder="1"/>
    <xf numFmtId="10" fontId="5" fillId="3" borderId="45" xfId="5" applyNumberFormat="1" applyFont="1" applyFill="1" applyBorder="1" applyAlignment="1">
      <alignment horizontal="center" vertical="center" wrapText="1"/>
    </xf>
    <xf numFmtId="0" fontId="0" fillId="3" borderId="23" xfId="0" applyFill="1" applyBorder="1" applyAlignment="1">
      <alignment vertical="center"/>
    </xf>
    <xf numFmtId="0" fontId="1" fillId="6" borderId="58" xfId="5" applyNumberFormat="1" applyFont="1" applyFill="1" applyBorder="1" applyAlignment="1">
      <alignment horizontal="center" vertical="center"/>
    </xf>
    <xf numFmtId="10" fontId="5" fillId="3" borderId="60" xfId="5" applyNumberFormat="1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vertical="center" wrapText="1"/>
    </xf>
    <xf numFmtId="0" fontId="39" fillId="11" borderId="18" xfId="0" applyFont="1" applyFill="1" applyBorder="1" applyAlignment="1">
      <alignment horizontal="left" vertical="center"/>
    </xf>
    <xf numFmtId="2" fontId="39" fillId="11" borderId="18" xfId="0" applyNumberFormat="1" applyFont="1" applyFill="1" applyBorder="1" applyAlignment="1">
      <alignment horizontal="center" vertical="center"/>
    </xf>
    <xf numFmtId="164" fontId="39" fillId="11" borderId="18" xfId="13" applyFont="1" applyFill="1" applyBorder="1" applyAlignment="1">
      <alignment horizontal="center" vertical="center"/>
    </xf>
    <xf numFmtId="165" fontId="12" fillId="8" borderId="32" xfId="6" applyNumberFormat="1" applyFont="1" applyFill="1" applyBorder="1" applyAlignment="1">
      <alignment horizontal="center" vertical="center" wrapText="1"/>
    </xf>
    <xf numFmtId="165" fontId="12" fillId="8" borderId="18" xfId="6" applyNumberFormat="1" applyFont="1" applyFill="1" applyBorder="1" applyAlignment="1">
      <alignment horizontal="center" vertical="center" wrapText="1"/>
    </xf>
    <xf numFmtId="165" fontId="13" fillId="7" borderId="18" xfId="6" applyNumberFormat="1" applyFont="1" applyFill="1" applyBorder="1" applyAlignment="1">
      <alignment horizontal="center" vertical="center"/>
    </xf>
    <xf numFmtId="165" fontId="13" fillId="7" borderId="41" xfId="6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4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164" fontId="23" fillId="11" borderId="29" xfId="13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left" vertical="center" wrapText="1"/>
    </xf>
    <xf numFmtId="0" fontId="23" fillId="11" borderId="36" xfId="0" applyFont="1" applyFill="1" applyBorder="1" applyAlignment="1">
      <alignment horizontal="left" vertical="center" wrapText="1"/>
    </xf>
    <xf numFmtId="3" fontId="23" fillId="11" borderId="29" xfId="0" applyNumberFormat="1" applyFont="1" applyFill="1" applyBorder="1" applyAlignment="1">
      <alignment horizontal="center" vertical="center"/>
    </xf>
    <xf numFmtId="3" fontId="23" fillId="11" borderId="36" xfId="0" applyNumberFormat="1" applyFont="1" applyFill="1" applyBorder="1" applyAlignment="1">
      <alignment horizontal="center" vertical="center"/>
    </xf>
    <xf numFmtId="43" fontId="23" fillId="11" borderId="29" xfId="0" applyNumberFormat="1" applyFont="1" applyFill="1" applyBorder="1" applyAlignment="1">
      <alignment horizontal="center" vertical="center"/>
    </xf>
    <xf numFmtId="43" fontId="23" fillId="11" borderId="3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3" fontId="4" fillId="8" borderId="1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1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30" fillId="0" borderId="0" xfId="11" applyFont="1" applyAlignment="1">
      <alignment horizontal="center" vertical="center" wrapText="1"/>
    </xf>
    <xf numFmtId="0" fontId="28" fillId="0" borderId="37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13" borderId="0" xfId="2" applyFont="1" applyFill="1" applyAlignment="1">
      <alignment horizontal="center" vertical="center"/>
    </xf>
    <xf numFmtId="43" fontId="16" fillId="0" borderId="0" xfId="6" applyNumberFormat="1" applyFont="1" applyBorder="1" applyAlignment="1">
      <alignment vertical="center"/>
    </xf>
    <xf numFmtId="43" fontId="13" fillId="0" borderId="0" xfId="6" applyNumberFormat="1" applyFont="1" applyBorder="1" applyAlignment="1">
      <alignment vertical="center"/>
    </xf>
  </cellXfs>
  <cellStyles count="67">
    <cellStyle name="Hiperlink" xfId="66" builtinId="8"/>
    <cellStyle name="Moeda" xfId="13" builtinId="4"/>
    <cellStyle name="Moeda 2" xfId="19" xr:uid="{00000000-0005-0000-0000-000001000000}"/>
    <cellStyle name="Moeda 2 2" xfId="45" xr:uid="{00000000-0005-0000-0000-000002000000}"/>
    <cellStyle name="Moeda 3" xfId="25" xr:uid="{00000000-0005-0000-0000-000003000000}"/>
    <cellStyle name="Moeda 3 2" xfId="28" xr:uid="{00000000-0005-0000-0000-000004000000}"/>
    <cellStyle name="Moeda 3 2 2" xfId="52" xr:uid="{00000000-0005-0000-0000-000005000000}"/>
    <cellStyle name="Moeda 3 3" xfId="31" xr:uid="{00000000-0005-0000-0000-000006000000}"/>
    <cellStyle name="Moeda 3 3 2" xfId="33" xr:uid="{00000000-0005-0000-0000-000007000000}"/>
    <cellStyle name="Moeda 3 3 2 2" xfId="38" xr:uid="{00000000-0005-0000-0000-000008000000}"/>
    <cellStyle name="Moeda 3 3 2 2 2" xfId="61" xr:uid="{00000000-0005-0000-0000-000009000000}"/>
    <cellStyle name="Moeda 3 3 2 3" xfId="41" xr:uid="{00000000-0005-0000-0000-00000A000000}"/>
    <cellStyle name="Moeda 3 3 2 3 2" xfId="63" xr:uid="{00000000-0005-0000-0000-00000B000000}"/>
    <cellStyle name="Moeda 3 3 2 4" xfId="57" xr:uid="{00000000-0005-0000-0000-00000C000000}"/>
    <cellStyle name="Moeda 3 3 3" xfId="55" xr:uid="{00000000-0005-0000-0000-00000D000000}"/>
    <cellStyle name="Moeda 3 4" xfId="50" xr:uid="{00000000-0005-0000-0000-00000E000000}"/>
    <cellStyle name="Moeda 4" xfId="26" xr:uid="{00000000-0005-0000-0000-00000F000000}"/>
    <cellStyle name="Normal" xfId="0" builtinId="0"/>
    <cellStyle name="Normal 2" xfId="2" xr:uid="{00000000-0005-0000-0000-000011000000}"/>
    <cellStyle name="Normal 2 2" xfId="23" xr:uid="{00000000-0005-0000-0000-000012000000}"/>
    <cellStyle name="Normal 2 3" xfId="43" xr:uid="{00000000-0005-0000-0000-000013000000}"/>
    <cellStyle name="Normal 2 4" xfId="17" xr:uid="{00000000-0005-0000-0000-000014000000}"/>
    <cellStyle name="Normal 21" xfId="35" xr:uid="{00000000-0005-0000-0000-000015000000}"/>
    <cellStyle name="Normal 21 2" xfId="59" xr:uid="{00000000-0005-0000-0000-000016000000}"/>
    <cellStyle name="Normal 3" xfId="4" xr:uid="{00000000-0005-0000-0000-000017000000}"/>
    <cellStyle name="Normal 3 2" xfId="11" xr:uid="{00000000-0005-0000-0000-000018000000}"/>
    <cellStyle name="Normal 3 2 2" xfId="51" xr:uid="{00000000-0005-0000-0000-000019000000}"/>
    <cellStyle name="Normal 3 2 3" xfId="27" xr:uid="{00000000-0005-0000-0000-00001A000000}"/>
    <cellStyle name="Normal 3 3" xfId="18" xr:uid="{00000000-0005-0000-0000-00001B000000}"/>
    <cellStyle name="Normal 4" xfId="14" xr:uid="{00000000-0005-0000-0000-00001C000000}"/>
    <cellStyle name="Normal 4 2" xfId="46" xr:uid="{00000000-0005-0000-0000-00001D000000}"/>
    <cellStyle name="Normal 4 3" xfId="20" xr:uid="{00000000-0005-0000-0000-00001E000000}"/>
    <cellStyle name="Normal 5" xfId="37" xr:uid="{00000000-0005-0000-0000-00001F000000}"/>
    <cellStyle name="Normal 6" xfId="40" xr:uid="{00000000-0005-0000-0000-000020000000}"/>
    <cellStyle name="Normal 7" xfId="15" xr:uid="{00000000-0005-0000-0000-000021000000}"/>
    <cellStyle name="Normal 9" xfId="7" xr:uid="{00000000-0005-0000-0000-000022000000}"/>
    <cellStyle name="Porcentagem" xfId="5" builtinId="5"/>
    <cellStyle name="Porcentagem 2" xfId="22" xr:uid="{00000000-0005-0000-0000-000024000000}"/>
    <cellStyle name="Porcentagem 2 2" xfId="29" xr:uid="{00000000-0005-0000-0000-000025000000}"/>
    <cellStyle name="Porcentagem 2 2 2" xfId="53" xr:uid="{00000000-0005-0000-0000-000026000000}"/>
    <cellStyle name="Porcentagem 2 3" xfId="32" xr:uid="{00000000-0005-0000-0000-000027000000}"/>
    <cellStyle name="Porcentagem 2 3 2" xfId="34" xr:uid="{00000000-0005-0000-0000-000028000000}"/>
    <cellStyle name="Porcentagem 2 3 2 2" xfId="39" xr:uid="{00000000-0005-0000-0000-000029000000}"/>
    <cellStyle name="Porcentagem 2 3 2 2 2" xfId="62" xr:uid="{00000000-0005-0000-0000-00002A000000}"/>
    <cellStyle name="Porcentagem 2 3 2 3" xfId="42" xr:uid="{00000000-0005-0000-0000-00002B000000}"/>
    <cellStyle name="Porcentagem 2 3 2 3 2" xfId="64" xr:uid="{00000000-0005-0000-0000-00002C000000}"/>
    <cellStyle name="Porcentagem 2 3 2 4" xfId="58" xr:uid="{00000000-0005-0000-0000-00002D000000}"/>
    <cellStyle name="Porcentagem 2 3 3" xfId="56" xr:uid="{00000000-0005-0000-0000-00002E000000}"/>
    <cellStyle name="Porcentagem 2 4" xfId="48" xr:uid="{00000000-0005-0000-0000-00002F000000}"/>
    <cellStyle name="Porcentagem 3" xfId="60" xr:uid="{00000000-0005-0000-0000-000030000000}"/>
    <cellStyle name="Porcentagem 4" xfId="36" xr:uid="{00000000-0005-0000-0000-000031000000}"/>
    <cellStyle name="Separador de milhares 2" xfId="6" xr:uid="{00000000-0005-0000-0000-000032000000}"/>
    <cellStyle name="Separador de milhares 2 2" xfId="10" xr:uid="{00000000-0005-0000-0000-000033000000}"/>
    <cellStyle name="Separador de milhares 2 2 2" xfId="54" xr:uid="{00000000-0005-0000-0000-000034000000}"/>
    <cellStyle name="Separador de milhares 2 3" xfId="30" xr:uid="{00000000-0005-0000-0000-000035000000}"/>
    <cellStyle name="Vírgula" xfId="1" builtinId="3"/>
    <cellStyle name="Vírgula 2" xfId="3" xr:uid="{00000000-0005-0000-0000-000037000000}"/>
    <cellStyle name="Vírgula 2 2" xfId="9" xr:uid="{00000000-0005-0000-0000-000038000000}"/>
    <cellStyle name="Vírgula 2 2 2" xfId="49" xr:uid="{00000000-0005-0000-0000-000039000000}"/>
    <cellStyle name="Vírgula 2 2 3" xfId="24" xr:uid="{00000000-0005-0000-0000-00003A000000}"/>
    <cellStyle name="Vírgula 2 3" xfId="12" xr:uid="{00000000-0005-0000-0000-00003B000000}"/>
    <cellStyle name="Vírgula 2 3 2" xfId="47" xr:uid="{00000000-0005-0000-0000-00003C000000}"/>
    <cellStyle name="Vírgula 2 4" xfId="21" xr:uid="{00000000-0005-0000-0000-00003D000000}"/>
    <cellStyle name="Vírgula 3" xfId="8" xr:uid="{00000000-0005-0000-0000-00003E000000}"/>
    <cellStyle name="Vírgula 3 2" xfId="44" xr:uid="{00000000-0005-0000-0000-00003F000000}"/>
    <cellStyle name="Vírgula 4" xfId="16" xr:uid="{00000000-0005-0000-0000-000040000000}"/>
    <cellStyle name="Vírgula 5" xfId="65" xr:uid="{00000000-0005-0000-0000-00004100000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00ADD8"/>
      <color rgb="FF1E6F41"/>
      <color rgb="FFAF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57151</xdr:rowOff>
    </xdr:from>
    <xdr:to>
      <xdr:col>2</xdr:col>
      <xdr:colOff>821542</xdr:colOff>
      <xdr:row>3</xdr:row>
      <xdr:rowOff>180976</xdr:rowOff>
    </xdr:to>
    <xdr:pic>
      <xdr:nvPicPr>
        <xdr:cNvPr id="208" name="Imagem 207">
          <a:extLst>
            <a:ext uri="{FF2B5EF4-FFF2-40B4-BE49-F238E27FC236}">
              <a16:creationId xmlns:a16="http://schemas.microsoft.com/office/drawing/2014/main" id="{E64A5B1A-205A-4309-AB99-661CC1563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57151"/>
          <a:ext cx="123111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67237</xdr:colOff>
      <xdr:row>0</xdr:row>
      <xdr:rowOff>89647</xdr:rowOff>
    </xdr:from>
    <xdr:to>
      <xdr:col>2</xdr:col>
      <xdr:colOff>64435</xdr:colOff>
      <xdr:row>4</xdr:row>
      <xdr:rowOff>142362</xdr:rowOff>
    </xdr:to>
    <xdr:pic>
      <xdr:nvPicPr>
        <xdr:cNvPr id="994" name="Imagem 993">
          <a:extLst>
            <a:ext uri="{FF2B5EF4-FFF2-40B4-BE49-F238E27FC236}">
              <a16:creationId xmlns:a16="http://schemas.microsoft.com/office/drawing/2014/main" id="{1FDAB010-3FBC-4B3C-8F3F-B0E1BC46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7" y="89647"/>
          <a:ext cx="1323414" cy="776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1</xdr:col>
      <xdr:colOff>246531</xdr:colOff>
      <xdr:row>4</xdr:row>
      <xdr:rowOff>101319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47C172-F5CA-4B13-9E12-BD3AF036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"/>
          <a:ext cx="1292412" cy="761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1524000</xdr:colOff>
      <xdr:row>4</xdr:row>
      <xdr:rowOff>160202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3020D6-61A7-4A1E-896F-6AB30871B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400175" cy="826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163167</xdr:colOff>
      <xdr:row>2</xdr:row>
      <xdr:rowOff>45140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6C1989-C81A-4DBE-9F55-4E49B551FEE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258542" cy="426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35873</xdr:colOff>
      <xdr:row>1</xdr:row>
      <xdr:rowOff>175260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732454-79C2-4836-A8A8-15154EF7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9348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622072</xdr:colOff>
      <xdr:row>1</xdr:row>
      <xdr:rowOff>186268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990B33-52C9-45E3-949B-C86D7211D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45972" cy="395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3\Documents%20and%20Settings\jrmuratore\Meus%20documentos\ze%20roberto\PECarlosBotelho\SP%20139\sanit&#225;rio\planilhas\caragua\nucleolazer\playgrou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afusofacil.com.br/arruelas/arruela-pressao/arruela-pressao-12-12-2-x-21-1-x-2-35-inox-316-a4-passivado/" TargetMode="External"/><Relationship Id="rId13" Type="http://schemas.openxmlformats.org/officeDocument/2006/relationships/hyperlink" Target="https://produto.mercadolivre.com.br/MLB-5626545062-kit-5-arruela-lisa-aba-larga-m12-inox-304a2-din-9021-_JM?msockid=09fb3ea96b59645e36c728f46a4d652b" TargetMode="External"/><Relationship Id="rId3" Type="http://schemas.openxmlformats.org/officeDocument/2006/relationships/hyperlink" Target="https://www.parafusofacil.com.br/ProdutosDetalhes.php?Nome=barra-roscada-ma-12-x-1.75-x-1000-inox-316a4-passivado&amp;Codigo=1106387" TargetMode="External"/><Relationship Id="rId7" Type="http://schemas.openxmlformats.org/officeDocument/2006/relationships/hyperlink" Target="https://www.parafusofacil.com.br/arruelas/arruela-aba-larga/arruela-aba-larga-12-13-x-37-x-3-00-inox-304-a2-passivado/" TargetMode="External"/><Relationship Id="rId12" Type="http://schemas.openxmlformats.org/officeDocument/2006/relationships/hyperlink" Target="https://www.mercadolivre.com.br/20-porcas-m12-inox-a4316--20-arruelas-m12-inox-a4-316/up/MLBU3439792657?pdp_filters=item_id:MLB5739593346&amp;matt_tool=92309335&amp;matt_word=&amp;matt_source=bing&amp;matt_campaign=MLB_ML_BING_AO_HOME%20%26%20INDUSTRY-ALL-ALL_X_PLA_ALLB_TXS_ALL&amp;matt_campaign_id=382858298&amp;matt_ad_group=HOME%20%26%20INDUSTRY&amp;matt_match_type=e&amp;matt_network=o&amp;matt_device=c&amp;matt_keyword=default&amp;msclkid=4c84e7b1e11a1d26c0208eb941b2bc16&amp;utm_source=bing&amp;utm_medium=cpc&amp;utm_campaign=MLB_ML_BING_AO_HOME%20%26%20INDUSTRY-ALL-ALL_X_PLA_ALLB_TXS_ALL&amp;utm_term=4581252654962836&amp;utm_content=HOME%20%26%20INDUSTRY" TargetMode="External"/><Relationship Id="rId2" Type="http://schemas.openxmlformats.org/officeDocument/2006/relationships/hyperlink" Target="https://www.parafusofacil.com.br/ProdutosDetalhes.php?Nome=barra-roscada-ma-12-x-1.75-x-1000-inox-316a4-passivado&amp;Codigo=1106387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arafusofacil.com.br/parafuso-maquina/parafuso-frances-sem-porca/parafuso-frances-sem-porca-unc-1-2-x-8-classe-70-inox-304-a2-passivado/" TargetMode="External"/><Relationship Id="rId6" Type="http://schemas.openxmlformats.org/officeDocument/2006/relationships/hyperlink" Target="https://www.parafusofacil.com.br/porcas/porca-sextavada/porca-sextavada-ma-12-1-75-chave-19-inox-316-a4-classe-70-passivado-1/" TargetMode="External"/><Relationship Id="rId11" Type="http://schemas.openxmlformats.org/officeDocument/2006/relationships/hyperlink" Target="https://produto.mercadolivre.com.br/MLB-5677232390-kit-50-parafuso-sextavado-60x70mm-rosca-soberba-inox-304a2-_JM?msockid=09fb3ea96b59645e36c728f46a4d652b" TargetMode="External"/><Relationship Id="rId5" Type="http://schemas.openxmlformats.org/officeDocument/2006/relationships/hyperlink" Target="https://www.parafusofacil.com.br/parafuso-maquina/parafuso-sextavado/parafuso-sextavado-ma-6-x-70-classe-70-inox-316-a4-passivado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mercadolivre.com.br/parafuso-sextavado-rosca-soberba-m8-x-110-inox-100-pcs/up/MLBU1092675199?msockid=09fb3ea96b59645e36c728f46a4d652b" TargetMode="External"/><Relationship Id="rId4" Type="http://schemas.openxmlformats.org/officeDocument/2006/relationships/hyperlink" Target="https://www.parafusofacil.com.br/parafuso-maquina/parafuso-sextavado/parafuso-sextavado-ma-8-x-110-classe-70-inox-304-a2-passivado/" TargetMode="External"/><Relationship Id="rId9" Type="http://schemas.openxmlformats.org/officeDocument/2006/relationships/hyperlink" Target="https://www.parafusofacil.com.br/arruelas/arruela-vedacao-neoprene/arruela-vedacao-neoprene-12-12-0-x-18-5-x-3-0-neoprene-preto/" TargetMode="External"/><Relationship Id="rId14" Type="http://schemas.openxmlformats.org/officeDocument/2006/relationships/hyperlink" Target="https://www.mercadolivre.com.br/arruela-de-pressao-m12-12-mm-aco-inox-20-pecas/up/MLBU730759014?pdp_filters=item_id:MLB1153530790&amp;matt_tool=92309335&amp;matt_word=&amp;matt_source=bing&amp;matt_campaign=MLB_ML_BING_AO_HOME%20%26%20INDUSTRY-ALL-ALL_X_PLA_ALLB_TXS_ALL&amp;matt_campaign_id=382858298&amp;matt_ad_group=HOME%20%26%20INDUSTRY&amp;matt_match_type=e&amp;matt_network=o&amp;matt_device=c&amp;matt_keyword=default&amp;msclkid=089ff92e8ba41a40820a90262ac4d5f7&amp;utm_source=bing&amp;utm_medium=cpc&amp;utm_campaign=MLB_ML_BING_AO_HOME%20%26%20INDUSTRY-ALL-ALL_X_PLA_ALLB_TXS_ALL&amp;utm_term=4581252654962805&amp;utm_content=HOME%20%26%20INDUSTRY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"/>
  <sheetViews>
    <sheetView tabSelected="1" workbookViewId="0">
      <selection activeCell="M12" sqref="M12"/>
    </sheetView>
  </sheetViews>
  <sheetFormatPr defaultColWidth="9.140625" defaultRowHeight="15"/>
  <cols>
    <col min="1" max="1" width="9.140625" style="5"/>
    <col min="2" max="2" width="6.85546875" style="6" bestFit="1" customWidth="1"/>
    <col min="3" max="3" width="47.7109375" style="5" bestFit="1" customWidth="1"/>
    <col min="4" max="4" width="20.7109375" style="5" bestFit="1" customWidth="1"/>
    <col min="5" max="5" width="23.28515625" style="5" bestFit="1" customWidth="1"/>
    <col min="6" max="6" width="20.7109375" style="5" customWidth="1"/>
    <col min="7" max="7" width="20.7109375" style="5" bestFit="1" customWidth="1"/>
    <col min="8" max="8" width="22" style="5" bestFit="1" customWidth="1"/>
    <col min="9" max="9" width="19.28515625" style="5" bestFit="1" customWidth="1"/>
    <col min="10" max="10" width="20.7109375" style="5" bestFit="1" customWidth="1"/>
    <col min="11" max="11" width="29.7109375" style="5" bestFit="1" customWidth="1"/>
    <col min="12" max="12" width="12.85546875" style="5" customWidth="1"/>
    <col min="13" max="16384" width="9.140625" style="5"/>
  </cols>
  <sheetData>
    <row r="1" spans="2:12" s="10" customFormat="1" ht="15.75" customHeight="1">
      <c r="B1" s="12"/>
      <c r="C1" s="255" t="str">
        <f>ORÇAMENTO!D1</f>
        <v>RDS BARRA DO UNA - ESCADA DE ACESSO</v>
      </c>
      <c r="D1" s="255"/>
      <c r="E1" s="255"/>
      <c r="F1" s="255"/>
      <c r="G1" s="255"/>
      <c r="H1" s="255"/>
      <c r="I1" s="255"/>
      <c r="J1" s="255"/>
      <c r="K1" s="22"/>
      <c r="L1" s="22"/>
    </row>
    <row r="2" spans="2:12" s="10" customFormat="1" ht="15.75" customHeight="1">
      <c r="B2" s="12"/>
      <c r="C2" s="255"/>
      <c r="D2" s="255"/>
      <c r="E2" s="255"/>
      <c r="F2" s="255"/>
      <c r="G2" s="255"/>
      <c r="H2" s="255"/>
      <c r="I2" s="255"/>
      <c r="J2" s="255"/>
      <c r="K2" s="79"/>
      <c r="L2" s="22"/>
    </row>
    <row r="3" spans="2:12" s="10" customFormat="1" ht="15.75" customHeight="1">
      <c r="B3" s="12"/>
      <c r="C3" s="255"/>
      <c r="D3" s="255"/>
      <c r="E3" s="255"/>
      <c r="F3" s="255"/>
      <c r="G3" s="255"/>
      <c r="H3" s="255"/>
      <c r="I3" s="255"/>
      <c r="J3" s="255"/>
      <c r="K3" s="79"/>
      <c r="L3" s="22"/>
    </row>
    <row r="4" spans="2:12" s="10" customFormat="1" ht="15.75" customHeight="1">
      <c r="B4" s="12"/>
      <c r="C4" s="255"/>
      <c r="D4" s="255"/>
      <c r="E4" s="255"/>
      <c r="F4" s="255"/>
      <c r="G4" s="255"/>
      <c r="H4" s="255"/>
      <c r="I4" s="255"/>
      <c r="J4" s="255"/>
      <c r="K4" s="79"/>
      <c r="L4" s="22"/>
    </row>
    <row r="5" spans="2:12" s="10" customFormat="1" ht="15.75" customHeight="1" thickBot="1">
      <c r="B5" s="12"/>
      <c r="D5" s="181"/>
      <c r="E5" s="181"/>
      <c r="F5" s="181"/>
      <c r="G5" s="181"/>
      <c r="H5" s="181"/>
      <c r="I5" s="181"/>
      <c r="J5" s="181"/>
      <c r="L5" s="22"/>
    </row>
    <row r="6" spans="2:12" ht="26.25" customHeight="1">
      <c r="B6" s="208" t="s">
        <v>14702</v>
      </c>
      <c r="C6" s="198"/>
      <c r="D6" s="198"/>
      <c r="E6" s="198"/>
      <c r="F6" s="198"/>
      <c r="G6" s="198"/>
      <c r="H6" s="198"/>
      <c r="I6" s="198"/>
      <c r="J6" s="198"/>
      <c r="K6" s="199"/>
    </row>
    <row r="7" spans="2:12" ht="3" customHeight="1">
      <c r="B7" s="214"/>
      <c r="C7" s="215"/>
      <c r="D7" s="215"/>
      <c r="E7" s="215"/>
      <c r="F7" s="215"/>
      <c r="G7" s="215"/>
      <c r="H7" s="215"/>
      <c r="I7" s="215"/>
      <c r="J7" s="215"/>
      <c r="K7" s="216"/>
    </row>
    <row r="8" spans="2:12">
      <c r="B8" s="251" t="s">
        <v>0</v>
      </c>
      <c r="C8" s="252" t="s">
        <v>42</v>
      </c>
      <c r="D8" s="253" t="s">
        <v>43</v>
      </c>
      <c r="E8" s="253"/>
      <c r="F8" s="253"/>
      <c r="G8" s="253"/>
      <c r="H8" s="253"/>
      <c r="I8" s="253"/>
      <c r="J8" s="253"/>
      <c r="K8" s="254"/>
    </row>
    <row r="9" spans="2:12" s="7" customFormat="1" ht="31.5">
      <c r="B9" s="251"/>
      <c r="C9" s="252"/>
      <c r="D9" s="182" t="s">
        <v>44</v>
      </c>
      <c r="E9" s="182" t="s">
        <v>14703</v>
      </c>
      <c r="F9" s="182" t="s">
        <v>14704</v>
      </c>
      <c r="G9" s="182" t="s">
        <v>45</v>
      </c>
      <c r="H9" s="182" t="str">
        <f>C16</f>
        <v>ADMINISTRAÇÃO LOCAL (6,23%)</v>
      </c>
      <c r="I9" s="182" t="str">
        <f>C17</f>
        <v>BDI (26,25%)</v>
      </c>
      <c r="J9" s="182" t="s">
        <v>1</v>
      </c>
      <c r="K9" s="200" t="s">
        <v>46</v>
      </c>
    </row>
    <row r="10" spans="2:12" s="8" customFormat="1" ht="24.95" customHeight="1">
      <c r="B10" s="19">
        <v>1</v>
      </c>
      <c r="C10" s="183" t="str">
        <f>UPPER(VLOOKUP(B10,ORÇAMENTO!A:J,4,0))</f>
        <v>SERVIÇOS PRELIMINARES</v>
      </c>
      <c r="D10" s="184"/>
      <c r="E10" s="184"/>
      <c r="F10" s="184"/>
      <c r="G10" s="185"/>
      <c r="H10" s="186"/>
      <c r="I10" s="187"/>
      <c r="J10" s="188"/>
      <c r="K10" s="201">
        <v>9.2600000000000002E-2</v>
      </c>
      <c r="L10" s="296"/>
    </row>
    <row r="11" spans="2:12" s="8" customFormat="1" ht="24.95" customHeight="1">
      <c r="B11" s="19">
        <v>2</v>
      </c>
      <c r="C11" s="183" t="str">
        <f>UPPER(VLOOKUP(B11,ORÇAMENTO!A:J,4,0))</f>
        <v>FUNDAÇÃO RASA</v>
      </c>
      <c r="D11" s="184"/>
      <c r="E11" s="184"/>
      <c r="F11" s="184"/>
      <c r="G11" s="185"/>
      <c r="H11" s="186"/>
      <c r="I11" s="187"/>
      <c r="J11" s="188"/>
      <c r="K11" s="201">
        <v>0.14929999999999999</v>
      </c>
      <c r="L11" s="296"/>
    </row>
    <row r="12" spans="2:12" s="8" customFormat="1" ht="24.95" customHeight="1">
      <c r="B12" s="19">
        <v>3</v>
      </c>
      <c r="C12" s="183" t="str">
        <f>UPPER(VLOOKUP(B12,ORÇAMENTO!A:J,4,0))</f>
        <v>ESCADA DE ACESSO</v>
      </c>
      <c r="D12" s="184"/>
      <c r="E12" s="184"/>
      <c r="F12" s="184"/>
      <c r="G12" s="185"/>
      <c r="H12" s="186"/>
      <c r="I12" s="187"/>
      <c r="J12" s="188"/>
      <c r="K12" s="201">
        <v>0.74309999999999998</v>
      </c>
      <c r="L12" s="296"/>
    </row>
    <row r="13" spans="2:12" s="8" customFormat="1" ht="24.95" customHeight="1">
      <c r="B13" s="19">
        <v>4</v>
      </c>
      <c r="C13" s="183" t="str">
        <f>UPPER(VLOOKUP(B13,ORÇAMENTO!A:J,4,0))</f>
        <v>SERVIÇOS FINAIS</v>
      </c>
      <c r="D13" s="184"/>
      <c r="E13" s="184"/>
      <c r="F13" s="184"/>
      <c r="G13" s="185"/>
      <c r="H13" s="186"/>
      <c r="I13" s="187"/>
      <c r="J13" s="188"/>
      <c r="K13" s="201">
        <v>1.4999999999999999E-2</v>
      </c>
      <c r="L13" s="296"/>
    </row>
    <row r="14" spans="2:12" s="8" customFormat="1" ht="15" customHeight="1">
      <c r="B14" s="209"/>
      <c r="C14" s="183"/>
      <c r="D14" s="189"/>
      <c r="E14" s="189"/>
      <c r="F14" s="189"/>
      <c r="G14" s="185"/>
      <c r="H14" s="190"/>
      <c r="I14" s="187"/>
      <c r="J14" s="188"/>
      <c r="K14" s="201"/>
    </row>
    <row r="15" spans="2:12" s="8" customFormat="1" ht="18">
      <c r="B15" s="210"/>
      <c r="C15" s="191" t="s">
        <v>47</v>
      </c>
      <c r="D15" s="20"/>
      <c r="E15" s="20"/>
      <c r="F15" s="20"/>
      <c r="G15" s="20"/>
      <c r="H15" s="192">
        <f>G15*'BDI - CONST EDIF'!C36</f>
        <v>0</v>
      </c>
      <c r="I15" s="192">
        <f>SUM(G15:H15)*'BDI - CONST EDIF'!$C$26</f>
        <v>0</v>
      </c>
      <c r="J15" s="192">
        <f>SUM(G15:I15)</f>
        <v>0</v>
      </c>
      <c r="K15" s="202">
        <f>SUM(K10:K13)</f>
        <v>1</v>
      </c>
    </row>
    <row r="16" spans="2:12" s="8" customFormat="1" ht="18">
      <c r="B16" s="211"/>
      <c r="C16" s="193" t="str">
        <f>CONCATENATE("ADMINISTRAÇÃO LOCAL (",'BDI - CONST EDIF'!C36*100,"%)")</f>
        <v>ADMINISTRAÇÃO LOCAL (6,23%)</v>
      </c>
      <c r="D16" s="190"/>
      <c r="E16" s="190"/>
      <c r="F16" s="190"/>
      <c r="G16" s="190"/>
      <c r="H16" s="194"/>
      <c r="I16" s="194"/>
      <c r="J16" s="195"/>
      <c r="K16" s="203"/>
    </row>
    <row r="17" spans="2:11" s="8" customFormat="1" ht="18">
      <c r="B17" s="211"/>
      <c r="C17" s="193" t="str">
        <f>CONCATENATE("BDI (",'BDI - CONST EDIF'!C26*100,"%)")</f>
        <v>BDI (26,25%)</v>
      </c>
      <c r="D17" s="190"/>
      <c r="E17" s="190"/>
      <c r="F17" s="190"/>
      <c r="G17" s="190"/>
      <c r="H17" s="194"/>
      <c r="I17" s="194"/>
      <c r="J17" s="195"/>
      <c r="K17" s="203"/>
    </row>
    <row r="18" spans="2:11" s="9" customFormat="1" ht="42.95" customHeight="1">
      <c r="B18" s="212"/>
      <c r="C18" s="196" t="s">
        <v>48</v>
      </c>
      <c r="D18" s="21"/>
      <c r="E18" s="21"/>
      <c r="F18" s="21"/>
      <c r="G18" s="21"/>
      <c r="H18" s="197"/>
      <c r="I18" s="197"/>
      <c r="J18" s="197"/>
      <c r="K18" s="204"/>
    </row>
    <row r="19" spans="2:11" s="8" customFormat="1" ht="18.75" thickBot="1">
      <c r="B19" s="213"/>
      <c r="C19" s="206" t="s">
        <v>49</v>
      </c>
      <c r="D19" s="205">
        <v>0.115</v>
      </c>
      <c r="E19" s="205">
        <v>0.3498</v>
      </c>
      <c r="F19" s="205">
        <v>0.53520000000000001</v>
      </c>
      <c r="G19" s="205">
        <f>SUM(D19:F19)</f>
        <v>1</v>
      </c>
      <c r="H19" s="205"/>
      <c r="I19" s="205"/>
      <c r="J19" s="206"/>
      <c r="K19" s="207"/>
    </row>
    <row r="20" spans="2:11">
      <c r="D20" s="297"/>
      <c r="E20" s="297"/>
      <c r="F20" s="297"/>
    </row>
  </sheetData>
  <mergeCells count="4">
    <mergeCell ref="B8:B9"/>
    <mergeCell ref="C8:C9"/>
    <mergeCell ref="D8:K8"/>
    <mergeCell ref="C1:J4"/>
  </mergeCells>
  <phoneticPr fontId="3" type="noConversion"/>
  <printOptions horizontalCentered="1"/>
  <pageMargins left="0.51181102362204722" right="0.51181102362204722" top="0.98425196850393704" bottom="0.78740157480314965" header="0.31496062992125984" footer="0.31496062992125984"/>
  <pageSetup paperSize="8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topLeftCell="A13" workbookViewId="0">
      <selection activeCell="G22" sqref="G22"/>
    </sheetView>
  </sheetViews>
  <sheetFormatPr defaultColWidth="9.140625" defaultRowHeight="15"/>
  <cols>
    <col min="1" max="1" width="6.140625" style="4" customWidth="1"/>
    <col min="2" max="2" width="62.5703125" style="1" customWidth="1"/>
    <col min="3" max="3" width="12.140625" style="1" customWidth="1"/>
    <col min="4" max="16384" width="9.140625" style="1"/>
  </cols>
  <sheetData>
    <row r="1" spans="1:5" ht="18.75">
      <c r="A1" s="269" t="s">
        <v>12</v>
      </c>
      <c r="B1" s="270"/>
      <c r="C1" s="271"/>
    </row>
    <row r="2" spans="1:5" ht="30" customHeight="1">
      <c r="A2" s="261" t="s">
        <v>73</v>
      </c>
      <c r="B2" s="262"/>
      <c r="C2" s="263"/>
    </row>
    <row r="3" spans="1:5" ht="5.0999999999999996" customHeight="1">
      <c r="A3" s="221"/>
      <c r="B3" s="222"/>
      <c r="C3" s="223"/>
    </row>
    <row r="4" spans="1:5" ht="15" customHeight="1">
      <c r="A4" s="272" t="s">
        <v>13</v>
      </c>
      <c r="B4" s="273"/>
      <c r="C4" s="224">
        <v>2</v>
      </c>
    </row>
    <row r="5" spans="1:5" ht="15" customHeight="1">
      <c r="A5" s="221"/>
      <c r="B5" s="222"/>
      <c r="C5" s="223"/>
      <c r="D5" s="274"/>
      <c r="E5" s="274"/>
    </row>
    <row r="6" spans="1:5" ht="15" customHeight="1">
      <c r="A6" s="225" t="s">
        <v>0</v>
      </c>
      <c r="B6" s="14" t="s">
        <v>14</v>
      </c>
      <c r="C6" s="226" t="s">
        <v>15</v>
      </c>
    </row>
    <row r="7" spans="1:5">
      <c r="A7" s="227">
        <v>1</v>
      </c>
      <c r="B7" s="16" t="s">
        <v>16</v>
      </c>
      <c r="C7" s="228"/>
    </row>
    <row r="8" spans="1:5">
      <c r="A8" s="229" t="s">
        <v>11</v>
      </c>
      <c r="B8" s="17" t="s">
        <v>17</v>
      </c>
      <c r="C8" s="230">
        <f>IF($C$4&lt;&gt;"",IF($C$4=1,6.16,(IF($C$4=2,7.4,IF($C$4=3,8.96,""))))/100,"")</f>
        <v>7.400000000000001E-2</v>
      </c>
    </row>
    <row r="9" spans="1:5">
      <c r="A9" s="227">
        <v>2</v>
      </c>
      <c r="B9" s="16" t="s">
        <v>18</v>
      </c>
      <c r="C9" s="228"/>
    </row>
    <row r="10" spans="1:5">
      <c r="A10" s="229" t="s">
        <v>8</v>
      </c>
      <c r="B10" s="17" t="s">
        <v>19</v>
      </c>
      <c r="C10" s="230">
        <f>IF($C$4&lt;&gt;"",IF($C$4=1,3,(IF($C$4=2,4,IF($C$4=3,5.5,""))))/100,"")</f>
        <v>0.04</v>
      </c>
    </row>
    <row r="11" spans="1:5">
      <c r="A11" s="231">
        <v>3</v>
      </c>
      <c r="B11" s="16" t="s">
        <v>20</v>
      </c>
      <c r="C11" s="228"/>
    </row>
    <row r="12" spans="1:5">
      <c r="A12" s="229" t="s">
        <v>21</v>
      </c>
      <c r="B12" s="17" t="s">
        <v>22</v>
      </c>
      <c r="C12" s="230">
        <f>IF($C$4&lt;&gt;"",IF($C$4=1,0.59,(IF($C$4=2,1.23,IF($C$4=3,1.39,""))))/100,"")</f>
        <v>1.23E-2</v>
      </c>
    </row>
    <row r="13" spans="1:5">
      <c r="A13" s="227">
        <v>4</v>
      </c>
      <c r="B13" s="16" t="s">
        <v>23</v>
      </c>
      <c r="C13" s="228"/>
    </row>
    <row r="14" spans="1:5">
      <c r="A14" s="232" t="s">
        <v>24</v>
      </c>
      <c r="B14" s="15" t="s">
        <v>25</v>
      </c>
      <c r="C14" s="233">
        <f>IF($C$4&lt;&gt;"",IF($C$4=1,0.8,(IF($C$4=2,0.8,IF($C$4=3,1,""))))/100,"")</f>
        <v>8.0000000000000002E-3</v>
      </c>
    </row>
    <row r="15" spans="1:5">
      <c r="A15" s="234" t="s">
        <v>26</v>
      </c>
      <c r="B15" s="18" t="s">
        <v>27</v>
      </c>
      <c r="C15" s="235">
        <f>IF($C$4&lt;&gt;"",IF($C$4=1,0.97,(IF($C$4=2,1.27,IF($C$4=3,1.27,""))))/100,"")</f>
        <v>1.2699999999999999E-2</v>
      </c>
    </row>
    <row r="16" spans="1:5">
      <c r="A16" s="227">
        <v>5</v>
      </c>
      <c r="B16" s="16" t="s">
        <v>28</v>
      </c>
      <c r="C16" s="228"/>
    </row>
    <row r="17" spans="1:5">
      <c r="A17" s="232" t="s">
        <v>29</v>
      </c>
      <c r="B17" s="15" t="s">
        <v>30</v>
      </c>
      <c r="C17" s="236">
        <v>0.05</v>
      </c>
    </row>
    <row r="18" spans="1:5">
      <c r="A18" s="237" t="s">
        <v>31</v>
      </c>
      <c r="B18" s="2" t="s">
        <v>32</v>
      </c>
      <c r="C18" s="238">
        <v>6.4999999999999997E-3</v>
      </c>
    </row>
    <row r="19" spans="1:5">
      <c r="A19" s="237" t="s">
        <v>33</v>
      </c>
      <c r="B19" s="2" t="s">
        <v>34</v>
      </c>
      <c r="C19" s="238">
        <v>0.03</v>
      </c>
    </row>
    <row r="20" spans="1:5">
      <c r="A20" s="239" t="s">
        <v>35</v>
      </c>
      <c r="B20" s="13" t="s">
        <v>36</v>
      </c>
      <c r="C20" s="240">
        <v>0</v>
      </c>
    </row>
    <row r="21" spans="1:5">
      <c r="A21" s="241"/>
      <c r="C21" s="242"/>
    </row>
    <row r="22" spans="1:5">
      <c r="A22" s="241"/>
      <c r="C22" s="242"/>
    </row>
    <row r="23" spans="1:5">
      <c r="A23" s="264" t="s">
        <v>74</v>
      </c>
      <c r="B23" s="265"/>
      <c r="C23" s="268"/>
    </row>
    <row r="24" spans="1:5">
      <c r="A24" s="264" t="s">
        <v>37</v>
      </c>
      <c r="B24" s="265"/>
      <c r="C24" s="268"/>
    </row>
    <row r="25" spans="1:5">
      <c r="A25" s="241"/>
      <c r="C25" s="242"/>
    </row>
    <row r="26" spans="1:5" ht="18.75">
      <c r="A26" s="256" t="s">
        <v>40</v>
      </c>
      <c r="B26" s="257"/>
      <c r="C26" s="243">
        <f>ROUNDUP((((1+(C10+C14+C15))*(1+C12)*(1+C8))/(1-(C17+C18+C19+C20)))-1,4)</f>
        <v>0.26250000000000001</v>
      </c>
      <c r="E26" s="24"/>
    </row>
    <row r="27" spans="1:5">
      <c r="A27" s="241"/>
      <c r="C27" s="242"/>
    </row>
    <row r="28" spans="1:5">
      <c r="A28" s="241"/>
      <c r="C28" s="242"/>
    </row>
    <row r="29" spans="1:5">
      <c r="A29" s="241"/>
      <c r="C29" s="242"/>
    </row>
    <row r="30" spans="1:5">
      <c r="A30" s="241"/>
      <c r="C30" s="242"/>
    </row>
    <row r="31" spans="1:5">
      <c r="A31" s="258" t="s">
        <v>38</v>
      </c>
      <c r="B31" s="259"/>
      <c r="C31" s="260"/>
    </row>
    <row r="32" spans="1:5" ht="30" customHeight="1">
      <c r="A32" s="261" t="s">
        <v>72</v>
      </c>
      <c r="B32" s="262"/>
      <c r="C32" s="263"/>
    </row>
    <row r="33" spans="1:3">
      <c r="A33" s="244"/>
      <c r="B33" s="3"/>
      <c r="C33" s="242"/>
    </row>
    <row r="34" spans="1:3">
      <c r="A34" s="264" t="s">
        <v>39</v>
      </c>
      <c r="B34" s="265"/>
      <c r="C34" s="245">
        <v>2</v>
      </c>
    </row>
    <row r="35" spans="1:3">
      <c r="A35" s="241"/>
      <c r="C35" s="242"/>
    </row>
    <row r="36" spans="1:3" ht="19.5" thickBot="1">
      <c r="A36" s="266" t="s">
        <v>41</v>
      </c>
      <c r="B36" s="267"/>
      <c r="C36" s="246">
        <f>IF(C34&lt;&gt;"",IF(C34=1,3.49,(IF(C34=2,6.23,IF(C34=3,8.87,""))))/100,"")</f>
        <v>6.2300000000000001E-2</v>
      </c>
    </row>
  </sheetData>
  <mergeCells count="11">
    <mergeCell ref="A24:C24"/>
    <mergeCell ref="A1:C1"/>
    <mergeCell ref="A2:C2"/>
    <mergeCell ref="A4:B4"/>
    <mergeCell ref="D5:E5"/>
    <mergeCell ref="A23:C23"/>
    <mergeCell ref="A26:B26"/>
    <mergeCell ref="A31:C31"/>
    <mergeCell ref="A32:C32"/>
    <mergeCell ref="A34:B34"/>
    <mergeCell ref="A36:B36"/>
  </mergeCells>
  <dataValidations disablePrompts="1" count="1">
    <dataValidation type="list" allowBlank="1" showInputMessage="1" showErrorMessage="1" sqref="C4 C34" xr:uid="{00000000-0002-0000-0300-000000000000}">
      <formula1>"1,2,3"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workbookViewId="0">
      <selection activeCell="F35" sqref="F35"/>
    </sheetView>
  </sheetViews>
  <sheetFormatPr defaultColWidth="9.140625" defaultRowHeight="14.25"/>
  <cols>
    <col min="1" max="1" width="7.28515625" style="92" customWidth="1"/>
    <col min="2" max="2" width="12.5703125" style="92" bestFit="1" customWidth="1"/>
    <col min="3" max="3" width="15.7109375" style="93" customWidth="1"/>
    <col min="4" max="4" width="77.28515625" style="113" customWidth="1"/>
    <col min="5" max="5" width="10" style="93" customWidth="1"/>
    <col min="6" max="6" width="12.7109375" style="93" customWidth="1"/>
    <col min="7" max="7" width="12.7109375" style="94" customWidth="1"/>
    <col min="8" max="8" width="28" style="94" customWidth="1"/>
    <col min="9" max="9" width="12.7109375" style="94" customWidth="1"/>
    <col min="10" max="10" width="28.7109375" style="94" bestFit="1" customWidth="1"/>
    <col min="11" max="11" width="13.7109375" style="11" bestFit="1" customWidth="1"/>
    <col min="12" max="12" width="12.42578125" style="11" bestFit="1" customWidth="1"/>
    <col min="13" max="13" width="9.140625" style="11"/>
    <col min="14" max="16384" width="9.140625" style="10"/>
  </cols>
  <sheetData>
    <row r="1" spans="1:13">
      <c r="A1" s="12"/>
      <c r="B1" s="12"/>
      <c r="C1" s="10"/>
      <c r="D1" s="255" t="s">
        <v>14569</v>
      </c>
      <c r="E1" s="255"/>
      <c r="F1" s="255"/>
      <c r="G1" s="255"/>
      <c r="H1" s="255"/>
      <c r="I1" s="78"/>
      <c r="J1" s="79" t="s">
        <v>50</v>
      </c>
    </row>
    <row r="2" spans="1:13">
      <c r="A2" s="12"/>
      <c r="B2" s="12"/>
      <c r="C2" s="10"/>
      <c r="D2" s="255"/>
      <c r="E2" s="255"/>
      <c r="F2" s="255"/>
      <c r="G2" s="255"/>
      <c r="H2" s="255"/>
      <c r="I2" s="78"/>
      <c r="J2" s="79"/>
    </row>
    <row r="3" spans="1:13">
      <c r="A3" s="12"/>
      <c r="B3" s="12"/>
      <c r="C3" s="10"/>
      <c r="D3" s="255"/>
      <c r="E3" s="255"/>
      <c r="F3" s="255"/>
      <c r="G3" s="255"/>
      <c r="H3" s="255"/>
      <c r="I3" s="78"/>
      <c r="J3" s="79" t="s">
        <v>14689</v>
      </c>
    </row>
    <row r="4" spans="1:13">
      <c r="A4" s="12"/>
      <c r="B4" s="12"/>
      <c r="C4" s="10"/>
      <c r="D4" s="255"/>
      <c r="E4" s="255"/>
      <c r="F4" s="255"/>
      <c r="G4" s="255"/>
      <c r="H4" s="255"/>
      <c r="I4" s="78"/>
      <c r="J4" s="79" t="s">
        <v>14690</v>
      </c>
    </row>
    <row r="5" spans="1:13">
      <c r="A5" s="12"/>
      <c r="B5" s="12"/>
      <c r="C5" s="10"/>
      <c r="D5" s="275"/>
      <c r="E5" s="275"/>
      <c r="F5" s="275"/>
      <c r="G5" s="275"/>
      <c r="H5" s="275"/>
      <c r="I5" s="78"/>
      <c r="J5" s="79"/>
    </row>
    <row r="6" spans="1:13">
      <c r="A6" s="277" t="s">
        <v>0</v>
      </c>
      <c r="B6" s="277" t="s">
        <v>75</v>
      </c>
      <c r="C6" s="277" t="s">
        <v>76</v>
      </c>
      <c r="D6" s="279"/>
      <c r="E6" s="281" t="s">
        <v>2</v>
      </c>
      <c r="F6" s="283" t="s">
        <v>3</v>
      </c>
      <c r="G6" s="276" t="s">
        <v>4</v>
      </c>
      <c r="H6" s="276"/>
      <c r="I6" s="276"/>
      <c r="J6" s="276"/>
    </row>
    <row r="7" spans="1:13">
      <c r="A7" s="278"/>
      <c r="B7" s="278"/>
      <c r="C7" s="278"/>
      <c r="D7" s="280"/>
      <c r="E7" s="282"/>
      <c r="F7" s="284"/>
      <c r="G7" s="111" t="s">
        <v>5</v>
      </c>
      <c r="H7" s="111" t="s">
        <v>6</v>
      </c>
      <c r="I7" s="111" t="s">
        <v>7</v>
      </c>
      <c r="J7" s="112" t="s">
        <v>1</v>
      </c>
    </row>
    <row r="8" spans="1:13" s="25" customFormat="1" ht="12">
      <c r="A8" s="96">
        <v>1</v>
      </c>
      <c r="B8" s="96"/>
      <c r="C8" s="97"/>
      <c r="D8" s="98" t="s">
        <v>14554</v>
      </c>
      <c r="E8" s="99"/>
      <c r="F8" s="99"/>
      <c r="G8" s="100"/>
      <c r="H8" s="100"/>
      <c r="I8" s="100"/>
      <c r="J8" s="171">
        <f>SUM(J10:J14)</f>
        <v>0</v>
      </c>
      <c r="K8" s="42"/>
      <c r="L8" s="42"/>
      <c r="M8" s="42"/>
    </row>
    <row r="9" spans="1:13" s="25" customFormat="1" ht="24">
      <c r="A9" s="101" t="s">
        <v>11</v>
      </c>
      <c r="B9" s="101" t="s">
        <v>14564</v>
      </c>
      <c r="C9" s="102" t="s">
        <v>199</v>
      </c>
      <c r="D9" s="103" t="str">
        <f>UPPER(IF(B9="SINAPI",IFERROR(VLOOKUP(C9,#REF!,2,FALSE),"NÃO ENCONTRADO"),IF(B9="CDHU",IFERROR(VLOOKUP(C9,'CDHU 199 - INSUMOS'!$A:$D,2,FALSE),IFERROR(VLOOKUP(C9,'CDHU 199 - SERVIÇOS'!$A:$F,2,FALSE),"NÃO ENCONTRADO")),"-")))</f>
        <v>TAXA DE MOBILIZAÇÃO E DESMOBILIZAÇÃO DE EQUIPAMENTOS PARA EXECUÇÃO DE SONDAGEM</v>
      </c>
      <c r="E9" s="102" t="str">
        <f>IF(B9="SINAPI",IFERROR(VLOOKUP(C9,#REF!,3,FALSE),"NÃO ENCONTRADO"),IF(B9="CDHU",IFERROR(VLOOKUP(C9,'CDHU 199 - INSUMOS'!$A:$D,3,FALSE),IFERROR(VLOOKUP(C9,'CDHU 199 - SERVIÇOS'!$A:$F,3,FALSE),"NÃO ENCONTRADO")),"-"))</f>
        <v>TX</v>
      </c>
      <c r="F9" s="104">
        <v>1</v>
      </c>
      <c r="G9" s="105"/>
      <c r="H9" s="105"/>
      <c r="I9" s="105"/>
      <c r="J9" s="172">
        <f t="shared" ref="J9" si="0">IFERROR(F9*I9,0)</f>
        <v>0</v>
      </c>
      <c r="K9" s="42"/>
      <c r="L9" s="42"/>
      <c r="M9" s="42"/>
    </row>
    <row r="10" spans="1:13" s="25" customFormat="1" ht="12">
      <c r="A10" s="101" t="s">
        <v>14692</v>
      </c>
      <c r="B10" s="101" t="s">
        <v>14564</v>
      </c>
      <c r="C10" s="102" t="s">
        <v>206</v>
      </c>
      <c r="D10" s="103" t="str">
        <f>UPPER(IF(B10="SINAPI",IFERROR(VLOOKUP(C10,#REF!,2,FALSE),"NÃO ENCONTRADO"),IF(B10="CDHU",IFERROR(VLOOKUP(C10,'CDHU 199 - INSUMOS'!$A:$D,2,FALSE),IFERROR(VLOOKUP(C10,'CDHU 199 - SERVIÇOS'!$A:$F,2,FALSE),"NÃO ENCONTRADO")),"-")))</f>
        <v>SONDAGEM DO TERRENO À PERCUSSÃO (MÍNIMO DE 30 M)</v>
      </c>
      <c r="E10" s="102" t="str">
        <f>IF(B10="SINAPI",IFERROR(VLOOKUP(C10,#REF!,3,FALSE),"NÃO ENCONTRADO"),IF(B10="CDHU",IFERROR(VLOOKUP(C10,'CDHU 199 - INSUMOS'!$A:$D,3,FALSE),IFERROR(VLOOKUP(C10,'CDHU 199 - SERVIÇOS'!$A:$F,3,FALSE),"NÃO ENCONTRADO")),"-"))</f>
        <v>M</v>
      </c>
      <c r="F10" s="104">
        <v>40</v>
      </c>
      <c r="G10" s="105"/>
      <c r="H10" s="105"/>
      <c r="I10" s="105"/>
      <c r="J10" s="172">
        <f t="shared" ref="J10:J14" si="1">IFERROR(F10*I10,0)</f>
        <v>0</v>
      </c>
      <c r="K10" s="42"/>
      <c r="L10" s="42"/>
      <c r="M10" s="42"/>
    </row>
    <row r="11" spans="1:13" s="25" customFormat="1" ht="12">
      <c r="A11" s="101" t="s">
        <v>14693</v>
      </c>
      <c r="B11" s="101" t="s">
        <v>14564</v>
      </c>
      <c r="C11" s="102" t="s">
        <v>444</v>
      </c>
      <c r="D11" s="103" t="str">
        <f>UPPER(IF(B11="SINAPI",IFERROR(VLOOKUP(C11,#REF!,2,FALSE),"NÃO ENCONTRADO"),IF(B11="CDHU",IFERROR(VLOOKUP(C11,'CDHU 199 - INSUMOS'!$A:$D,2,FALSE),IFERROR(VLOOKUP(C11,'CDHU 199 - SERVIÇOS'!$A:$F,2,FALSE),"NÃO ENCONTRADO")),"-")))</f>
        <v>LOCAÇÃO DE CONTAINER TIPO DEPÓSITO - ÁREA MÍNIMA DE 13,80 M²</v>
      </c>
      <c r="E11" s="102" t="str">
        <f>IF(B11="SINAPI",IFERROR(VLOOKUP(C11,#REF!,3,FALSE),"NÃO ENCONTRADO"),IF(B11="CDHU",IFERROR(VLOOKUP(C11,'CDHU 199 - INSUMOS'!$A:$D,3,FALSE),IFERROR(VLOOKUP(C11,'CDHU 199 - SERVIÇOS'!$A:$F,3,FALSE),"NÃO ENCONTRADO")),"-"))</f>
        <v>UNMES</v>
      </c>
      <c r="F11" s="104">
        <v>1</v>
      </c>
      <c r="G11" s="105"/>
      <c r="H11" s="105"/>
      <c r="I11" s="105"/>
      <c r="J11" s="172">
        <f t="shared" si="1"/>
        <v>0</v>
      </c>
      <c r="K11" s="42"/>
      <c r="L11" s="42"/>
      <c r="M11" s="42"/>
    </row>
    <row r="12" spans="1:13" s="25" customFormat="1" ht="24">
      <c r="A12" s="101" t="s">
        <v>14694</v>
      </c>
      <c r="B12" s="101" t="s">
        <v>14564</v>
      </c>
      <c r="C12" s="101" t="s">
        <v>431</v>
      </c>
      <c r="D12" s="103" t="str">
        <f>UPPER(IF(B12="SINAPI",IFERROR(VLOOKUP(C12,#REF!,2,FALSE),"NÃO ENCONTRADO"),IF(B12="CDHU",IFERROR(VLOOKUP(C12,'CDHU 199 - INSUMOS'!$A:$D,2,FALSE),IFERROR(VLOOKUP(C12,'CDHU 199 - SERVIÇOS'!$A:$F,2,FALSE),"NÃO ENCONTRADO")),"-")))</f>
        <v>BANHEIRO QUÍMICO MODELO STANDARD, COM MANUTENÇÃO CONFORME EXIGÊNCIAS DA CETESB</v>
      </c>
      <c r="E12" s="102" t="str">
        <f>IF(B12="SINAPI",IFERROR(VLOOKUP(C12,#REF!,3,FALSE),"NÃO ENCONTRADO"),IF(B12="CDHU",IFERROR(VLOOKUP(C12,'CDHU 199 - INSUMOS'!$A:$D,3,FALSE),IFERROR(VLOOKUP(C12,'CDHU 199 - SERVIÇOS'!$A:$F,3,FALSE),"NÃO ENCONTRADO")),"-"))</f>
        <v>UNMES</v>
      </c>
      <c r="F12" s="104">
        <v>1</v>
      </c>
      <c r="G12" s="105"/>
      <c r="H12" s="105"/>
      <c r="I12" s="105"/>
      <c r="J12" s="172">
        <f t="shared" si="1"/>
        <v>0</v>
      </c>
      <c r="K12" s="42"/>
      <c r="L12" s="42"/>
      <c r="M12" s="42"/>
    </row>
    <row r="13" spans="1:13" s="25" customFormat="1" ht="12">
      <c r="A13" s="101" t="s">
        <v>14695</v>
      </c>
      <c r="B13" s="101" t="s">
        <v>14564</v>
      </c>
      <c r="C13" s="101" t="s">
        <v>496</v>
      </c>
      <c r="D13" s="103" t="str">
        <f>UPPER(IF(B13="SINAPI",IFERROR(VLOOKUP(C13,#REF!,2,FALSE),"NÃO ENCONTRADO"),IF(B13="CDHU",IFERROR(VLOOKUP(C13,'CDHU 199 - INSUMOS'!$A:$D,2,FALSE),IFERROR(VLOOKUP(C13,'CDHU 199 - SERVIÇOS'!$A:$F,2,FALSE),"NÃO ENCONTRADO")),"-")))</f>
        <v>PLACA DE IDENTIFICAÇÃO PARA OBRA</v>
      </c>
      <c r="E13" s="102" t="str">
        <f>IF(B13="SINAPI",IFERROR(VLOOKUP(C13,#REF!,3,FALSE),"NÃO ENCONTRADO"),IF(B13="CDHU",IFERROR(VLOOKUP(C13,'CDHU 199 - INSUMOS'!$A:$D,3,FALSE),IFERROR(VLOOKUP(C13,'CDHU 199 - SERVIÇOS'!$A:$F,3,FALSE),"NÃO ENCONTRADO")),"-"))</f>
        <v>M2</v>
      </c>
      <c r="F13" s="104">
        <v>1</v>
      </c>
      <c r="G13" s="105"/>
      <c r="H13" s="105"/>
      <c r="I13" s="105"/>
      <c r="J13" s="172">
        <f t="shared" si="1"/>
        <v>0</v>
      </c>
      <c r="K13" s="42"/>
      <c r="L13" s="42"/>
      <c r="M13" s="42"/>
    </row>
    <row r="14" spans="1:13" s="25" customFormat="1" ht="12">
      <c r="A14" s="101" t="s">
        <v>14696</v>
      </c>
      <c r="B14" s="101" t="s">
        <v>14564</v>
      </c>
      <c r="C14" s="102" t="s">
        <v>516</v>
      </c>
      <c r="D14" s="103" t="str">
        <f>UPPER(IF(B14="SINAPI",IFERROR(VLOOKUP(C14,#REF!,2,FALSE),"NÃO ENCONTRADO"),IF(B14="CDHU",IFERROR(VLOOKUP(C14,'CDHU 199 - INSUMOS'!$A:$D,2,FALSE),IFERROR(VLOOKUP(C14,'CDHU 199 - SERVIÇOS'!$A:$F,2,FALSE),"NÃO ENCONTRADO")),"-")))</f>
        <v>LOCAÇÃO DE OBRA DE EDIFICAÇÃO</v>
      </c>
      <c r="E14" s="102" t="str">
        <f>IF(B14="SINAPI",IFERROR(VLOOKUP(C14,#REF!,3,FALSE),"NÃO ENCONTRADO"),IF(B14="CDHU",IFERROR(VLOOKUP(C14,'CDHU 199 - INSUMOS'!$A:$D,3,FALSE),IFERROR(VLOOKUP(C14,'CDHU 199 - SERVIÇOS'!$A:$F,3,FALSE),"NÃO ENCONTRADO")),"-"))</f>
        <v>M2</v>
      </c>
      <c r="F14" s="104">
        <v>80</v>
      </c>
      <c r="G14" s="105"/>
      <c r="H14" s="105"/>
      <c r="I14" s="105"/>
      <c r="J14" s="172">
        <f t="shared" si="1"/>
        <v>0</v>
      </c>
      <c r="K14" s="42"/>
      <c r="L14" s="42"/>
      <c r="M14" s="42"/>
    </row>
    <row r="15" spans="1:13" s="25" customFormat="1" ht="12">
      <c r="A15" s="106">
        <v>2</v>
      </c>
      <c r="B15" s="106"/>
      <c r="C15" s="107"/>
      <c r="D15" s="108" t="s">
        <v>14565</v>
      </c>
      <c r="E15" s="109"/>
      <c r="F15" s="109"/>
      <c r="G15" s="110"/>
      <c r="H15" s="110"/>
      <c r="I15" s="110"/>
      <c r="J15" s="171">
        <f>SUM(J17:J21)</f>
        <v>0</v>
      </c>
      <c r="K15" s="42"/>
      <c r="L15" s="42"/>
      <c r="M15" s="42"/>
    </row>
    <row r="16" spans="1:13" s="25" customFormat="1" ht="12">
      <c r="A16" s="101" t="s">
        <v>8</v>
      </c>
      <c r="B16" s="101" t="s">
        <v>14564</v>
      </c>
      <c r="C16" s="102" t="s">
        <v>1079</v>
      </c>
      <c r="D16" s="103" t="str">
        <f>UPPER(IF(B16="SINAPI",IFERROR(VLOOKUP(C16,#REF!,2,FALSE),"NÃO ENCONTRADO"),IF(B16="CDHU",IFERROR(VLOOKUP(C16,'CDHU 199 - INSUMOS'!$A:$D,2,FALSE),IFERROR(VLOOKUP(C16,'CDHU 199 - SERVIÇOS'!$A:$F,2,FALSE),"NÃO ENCONTRADO")),"-")))</f>
        <v>ESCAVAÇÃO MANUAL EM SOLO DE 1ª E 2ª CATEGORIA EM VALA OU CAVA ATÉ 1,5 M</v>
      </c>
      <c r="E16" s="102" t="str">
        <f>IF(B16="SINAPI",IFERROR(VLOOKUP(C16,#REF!,3,FALSE),"NÃO ENCONTRADO"),IF(B16="CDHU",IFERROR(VLOOKUP(C16,'CDHU 199 - INSUMOS'!$A:$D,3,FALSE),IFERROR(VLOOKUP(C16,'CDHU 199 - SERVIÇOS'!$A:$F,3,FALSE),"NÃO ENCONTRADO")),"-"))</f>
        <v>M3</v>
      </c>
      <c r="F16" s="104">
        <f>LEVANTAMENTOS!Q3*1.3</f>
        <v>10.920000000000002</v>
      </c>
      <c r="G16" s="105"/>
      <c r="H16" s="105"/>
      <c r="I16" s="105"/>
      <c r="J16" s="172">
        <f t="shared" ref="J16:J17" si="2">IFERROR(F16*I16,0)</f>
        <v>0</v>
      </c>
      <c r="K16" s="42"/>
      <c r="L16" s="42"/>
      <c r="M16" s="42"/>
    </row>
    <row r="17" spans="1:13" s="25" customFormat="1" ht="12">
      <c r="A17" s="101" t="s">
        <v>14691</v>
      </c>
      <c r="B17" s="101" t="s">
        <v>14564</v>
      </c>
      <c r="C17" s="102" t="s">
        <v>1232</v>
      </c>
      <c r="D17" s="103" t="str">
        <f>UPPER(IF(B17="SINAPI",IFERROR(VLOOKUP(C17,#REF!,2,FALSE),"NÃO ENCONTRADO"),IF(B17="CDHU",IFERROR(VLOOKUP(C17,'CDHU 199 - INSUMOS'!$A:$D,2,FALSE),IFERROR(VLOOKUP(C17,'CDHU 199 - SERVIÇOS'!$A:$F,2,FALSE),"NÃO ENCONTRADO")),"-")))</f>
        <v>FORMA EM MADEIRA COMUM PARA FUNDAÇÃO</v>
      </c>
      <c r="E17" s="102" t="str">
        <f>IF(B17="SINAPI",IFERROR(VLOOKUP(C17,#REF!,3,FALSE),"NÃO ENCONTRADO"),IF(B17="CDHU",IFERROR(VLOOKUP(C17,'CDHU 199 - INSUMOS'!$A:$D,3,FALSE),IFERROR(VLOOKUP(C17,'CDHU 199 - SERVIÇOS'!$A:$F,3,FALSE),"NÃO ENCONTRADO")),"-"))</f>
        <v>M2</v>
      </c>
      <c r="F17" s="104">
        <f>LEVANTAMENTOS!Q4</f>
        <v>30.36</v>
      </c>
      <c r="G17" s="105"/>
      <c r="H17" s="105"/>
      <c r="I17" s="105"/>
      <c r="J17" s="172">
        <f t="shared" si="2"/>
        <v>0</v>
      </c>
      <c r="K17" s="42"/>
      <c r="L17" s="42"/>
      <c r="M17" s="42"/>
    </row>
    <row r="18" spans="1:13" s="25" customFormat="1" ht="12">
      <c r="A18" s="101" t="s">
        <v>14697</v>
      </c>
      <c r="B18" s="101" t="s">
        <v>14564</v>
      </c>
      <c r="C18" s="102" t="s">
        <v>1286</v>
      </c>
      <c r="D18" s="103" t="str">
        <f>UPPER(IF(B18="SINAPI",IFERROR(VLOOKUP(C18,#REF!,2,FALSE),"NÃO ENCONTRADO"),IF(B18="CDHU",IFERROR(VLOOKUP(C18,'CDHU 199 - INSUMOS'!$A:$D,2,FALSE),IFERROR(VLOOKUP(C18,'CDHU 199 - SERVIÇOS'!$A:$F,2,FALSE),"NÃO ENCONTRADO")),"-")))</f>
        <v>ARMADURA EM BARRA DE AÇO CA-50 (A OU B) FYK = 500 MPA</v>
      </c>
      <c r="E18" s="102" t="str">
        <f>IF(B18="SINAPI",IFERROR(VLOOKUP(C18,#REF!,3,FALSE),"NÃO ENCONTRADO"),IF(B18="CDHU",IFERROR(VLOOKUP(C18,'CDHU 199 - INSUMOS'!$A:$D,3,FALSE),IFERROR(VLOOKUP(C18,'CDHU 199 - SERVIÇOS'!$A:$F,3,FALSE),"NÃO ENCONTRADO")),"-"))</f>
        <v>KG</v>
      </c>
      <c r="F18" s="104">
        <f>LEVANTAMENTOS!Y5</f>
        <v>161.35560000000001</v>
      </c>
      <c r="G18" s="105"/>
      <c r="H18" s="105"/>
      <c r="I18" s="105"/>
      <c r="J18" s="172">
        <f t="shared" ref="J18:J21" si="3">IFERROR(F18*I18,0)</f>
        <v>0</v>
      </c>
      <c r="K18" s="42"/>
      <c r="L18" s="42"/>
      <c r="M18" s="42"/>
    </row>
    <row r="19" spans="1:13" s="25" customFormat="1" ht="12">
      <c r="A19" s="101" t="s">
        <v>14698</v>
      </c>
      <c r="B19" s="101" t="s">
        <v>14564</v>
      </c>
      <c r="C19" s="102" t="s">
        <v>1320</v>
      </c>
      <c r="D19" s="103" t="str">
        <f>UPPER(IF(B19="SINAPI",IFERROR(VLOOKUP(C19,#REF!,2,FALSE),"NÃO ENCONTRADO"),IF(B19="CDHU",IFERROR(VLOOKUP(C19,'CDHU 199 - INSUMOS'!$A:$D,2,FALSE),IFERROR(VLOOKUP(C19,'CDHU 199 - SERVIÇOS'!$A:$F,2,FALSE),"NÃO ENCONTRADO")),"-")))</f>
        <v>CONCRETO USINADO, FCK = 40 MPA - PARA BOMBEAMENTO</v>
      </c>
      <c r="E19" s="102" t="str">
        <f>IF(B19="SINAPI",IFERROR(VLOOKUP(C19,#REF!,3,FALSE),"NÃO ENCONTRADO"),IF(B19="CDHU",IFERROR(VLOOKUP(C19,'CDHU 199 - INSUMOS'!$A:$D,3,FALSE),IFERROR(VLOOKUP(C19,'CDHU 199 - SERVIÇOS'!$A:$F,3,FALSE),"NÃO ENCONTRADO")),"-"))</f>
        <v>M3</v>
      </c>
      <c r="F19" s="104">
        <f>LEVANTAMENTOS!Q3</f>
        <v>8.4</v>
      </c>
      <c r="G19" s="105"/>
      <c r="H19" s="105"/>
      <c r="I19" s="105"/>
      <c r="J19" s="172">
        <f t="shared" si="3"/>
        <v>0</v>
      </c>
      <c r="K19" s="42"/>
      <c r="L19" s="42"/>
      <c r="M19" s="42"/>
    </row>
    <row r="20" spans="1:13" s="25" customFormat="1" ht="12">
      <c r="A20" s="101" t="s">
        <v>14699</v>
      </c>
      <c r="B20" s="101" t="s">
        <v>14564</v>
      </c>
      <c r="C20" s="102" t="s">
        <v>1371</v>
      </c>
      <c r="D20" s="103" t="str">
        <f>UPPER(IF(B20="SINAPI",IFERROR(VLOOKUP(C20,#REF!,2,FALSE),"NÃO ENCONTRADO"),IF(B20="CDHU",IFERROR(VLOOKUP(C20,'CDHU 199 - INSUMOS'!$A:$D,2,FALSE),IFERROR(VLOOKUP(C20,'CDHU 199 - SERVIÇOS'!$A:$F,2,FALSE),"NÃO ENCONTRADO")),"-")))</f>
        <v>LANÇAMENTO E ADENSAMENTO DE CONCRETO OU MASSA POR BOMBEAMENTO</v>
      </c>
      <c r="E20" s="102" t="str">
        <f>IF(B20="SINAPI",IFERROR(VLOOKUP(C20,#REF!,3,FALSE),"NÃO ENCONTRADO"),IF(B20="CDHU",IFERROR(VLOOKUP(C20,'CDHU 199 - INSUMOS'!$A:$D,3,FALSE),IFERROR(VLOOKUP(C20,'CDHU 199 - SERVIÇOS'!$A:$F,3,FALSE),"NÃO ENCONTRADO")),"-"))</f>
        <v>M3</v>
      </c>
      <c r="F20" s="104">
        <f>F19</f>
        <v>8.4</v>
      </c>
      <c r="G20" s="105"/>
      <c r="H20" s="105"/>
      <c r="I20" s="105"/>
      <c r="J20" s="172">
        <f t="shared" ref="J20" si="4">IFERROR(F20*I20,0)</f>
        <v>0</v>
      </c>
      <c r="K20" s="42"/>
      <c r="L20" s="42"/>
      <c r="M20" s="42"/>
    </row>
    <row r="21" spans="1:13" s="25" customFormat="1" ht="12">
      <c r="A21" s="101" t="s">
        <v>14700</v>
      </c>
      <c r="B21" s="101" t="s">
        <v>14563</v>
      </c>
      <c r="C21" s="102">
        <v>98557</v>
      </c>
      <c r="D21" s="103" t="s">
        <v>14560</v>
      </c>
      <c r="E21" s="102" t="s">
        <v>147</v>
      </c>
      <c r="F21" s="104">
        <v>24</v>
      </c>
      <c r="G21" s="105"/>
      <c r="H21" s="105"/>
      <c r="I21" s="105"/>
      <c r="J21" s="172">
        <f t="shared" si="3"/>
        <v>0</v>
      </c>
      <c r="K21" s="42"/>
      <c r="L21" s="42"/>
      <c r="M21" s="42"/>
    </row>
    <row r="22" spans="1:13" s="25" customFormat="1" ht="12">
      <c r="A22" s="106">
        <v>3</v>
      </c>
      <c r="B22" s="106"/>
      <c r="C22" s="107"/>
      <c r="D22" s="108" t="s">
        <v>14585</v>
      </c>
      <c r="E22" s="109"/>
      <c r="F22" s="109"/>
      <c r="G22" s="110"/>
      <c r="H22" s="110"/>
      <c r="I22" s="110"/>
      <c r="J22" s="173">
        <f>SUM(J23:J24)</f>
        <v>0</v>
      </c>
      <c r="K22" s="42"/>
      <c r="L22" s="42"/>
      <c r="M22" s="42"/>
    </row>
    <row r="23" spans="1:13" s="25" customFormat="1" ht="12">
      <c r="A23" s="101" t="s">
        <v>21</v>
      </c>
      <c r="B23" s="101" t="s">
        <v>14587</v>
      </c>
      <c r="C23" s="101" t="s">
        <v>14586</v>
      </c>
      <c r="D23" s="103" t="str">
        <f>UPPER(VLOOKUP(C23,COMPOSIÇÃO!A:I,3,0))</f>
        <v>ESCADA DE ACESSO COM PASSARELA PARA TRANSPOSIÇÃO DE ENROCAMENTO</v>
      </c>
      <c r="E23" s="102" t="str">
        <f>VLOOKUP(C23,COMPOSIÇÃO!A:I,4,0)</f>
        <v>UN</v>
      </c>
      <c r="F23" s="104">
        <v>2</v>
      </c>
      <c r="G23" s="105"/>
      <c r="H23" s="105"/>
      <c r="I23" s="105"/>
      <c r="J23" s="172">
        <f t="shared" ref="J23" si="5">IFERROR(F23*I23,0)</f>
        <v>0</v>
      </c>
      <c r="K23" s="42"/>
      <c r="L23" s="42"/>
      <c r="M23" s="42"/>
    </row>
    <row r="24" spans="1:13" s="25" customFormat="1" ht="12">
      <c r="A24" s="101" t="s">
        <v>14701</v>
      </c>
      <c r="B24" s="101" t="s">
        <v>14564</v>
      </c>
      <c r="C24" s="102" t="s">
        <v>3525</v>
      </c>
      <c r="D24" s="103" t="str">
        <f>UPPER(IF(B24="SINAPI",IFERROR(VLOOKUP(C24,#REF!,2,FALSE),"NÃO ENCONTRADO"),IF(B24="CDHU",IFERROR(VLOOKUP(C24,'CDHU 199 - INSUMOS'!$A:$D,2,FALSE),IFERROR(VLOOKUP(C24,'CDHU 199 - SERVIÇOS'!$A:$F,2,FALSE),"NÃO ENCONTRADO")),"-")))</f>
        <v>VERNIZ FUNGICIDA PARA MADEIRA</v>
      </c>
      <c r="E24" s="102" t="str">
        <f>IF(B24="SINAPI",IFERROR(VLOOKUP(C24,#REF!,3,FALSE),"NÃO ENCONTRADO"),IF(B24="CDHU",IFERROR(VLOOKUP(C24,'CDHU 199 - INSUMOS'!$A:$D,3,FALSE),IFERROR(VLOOKUP(C24,'CDHU 199 - SERVIÇOS'!$A:$F,3,FALSE),"NÃO ENCONTRADO")),"-"))</f>
        <v>M2</v>
      </c>
      <c r="F24" s="104">
        <f>LEVANTAMENTOS!J9</f>
        <v>108</v>
      </c>
      <c r="G24" s="105"/>
      <c r="H24" s="105"/>
      <c r="I24" s="105"/>
      <c r="J24" s="172">
        <f t="shared" ref="J24" si="6">IFERROR(F24*I24,0)</f>
        <v>0</v>
      </c>
      <c r="K24" s="42"/>
      <c r="L24" s="42"/>
      <c r="M24" s="42"/>
    </row>
    <row r="25" spans="1:13" s="25" customFormat="1" ht="12">
      <c r="A25" s="106">
        <v>4</v>
      </c>
      <c r="B25" s="106"/>
      <c r="C25" s="107"/>
      <c r="D25" s="108" t="s">
        <v>8192</v>
      </c>
      <c r="E25" s="109"/>
      <c r="F25" s="109"/>
      <c r="G25" s="110"/>
      <c r="H25" s="110"/>
      <c r="I25" s="110"/>
      <c r="J25" s="173">
        <f>SUM(J26:J26)</f>
        <v>0</v>
      </c>
      <c r="K25" s="42"/>
      <c r="L25" s="42"/>
      <c r="M25" s="42"/>
    </row>
    <row r="26" spans="1:13" s="25" customFormat="1" ht="12">
      <c r="A26" s="101" t="s">
        <v>24</v>
      </c>
      <c r="B26" s="101" t="s">
        <v>14564</v>
      </c>
      <c r="C26" s="102" t="s">
        <v>7471</v>
      </c>
      <c r="D26" s="103" t="str">
        <f>UPPER(IF(B26="SINAPI",IFERROR(VLOOKUP(C26,#REF!,2,FALSE),"NÃO ENCONTRADO"),IF(B26="CDHU",IFERROR(VLOOKUP(C26,'CDHU 199 - INSUMOS'!$A:$D,2,FALSE),IFERROR(VLOOKUP(C26,'CDHU 199 - SERVIÇOS'!$A:$F,2,FALSE),"NÃO ENCONTRADO")),"-")))</f>
        <v>LIMPEZA FINAL DA OBRA</v>
      </c>
      <c r="E26" s="102" t="str">
        <f>IF(B26="SINAPI",IFERROR(VLOOKUP(C26,#REF!,3,FALSE),"NÃO ENCONTRADO"),IF(B26="CDHU",IFERROR(VLOOKUP(C26,'CDHU 199 - INSUMOS'!$A:$D,3,FALSE),IFERROR(VLOOKUP(C26,'CDHU 199 - SERVIÇOS'!$A:$F,3,FALSE),"NÃO ENCONTRADO")),"-"))</f>
        <v>M2</v>
      </c>
      <c r="F26" s="104">
        <v>80</v>
      </c>
      <c r="G26" s="105"/>
      <c r="H26" s="105"/>
      <c r="I26" s="105"/>
      <c r="J26" s="172">
        <f>IFERROR(F26*I26,0)</f>
        <v>0</v>
      </c>
      <c r="K26" s="42"/>
      <c r="L26" s="42"/>
      <c r="M26" s="42"/>
    </row>
    <row r="27" spans="1:13" ht="15">
      <c r="A27" s="80"/>
      <c r="B27" s="81"/>
      <c r="C27" s="82"/>
      <c r="D27" s="149" t="s">
        <v>9</v>
      </c>
      <c r="E27" s="150"/>
      <c r="F27" s="151"/>
      <c r="G27" s="152"/>
      <c r="H27" s="152"/>
      <c r="I27" s="153"/>
      <c r="J27" s="154">
        <f>SUM(J8,J15,J22,J25)</f>
        <v>0</v>
      </c>
    </row>
    <row r="28" spans="1:13" ht="15">
      <c r="A28" s="83"/>
      <c r="B28" s="84"/>
      <c r="C28" s="85"/>
      <c r="D28" s="155" t="str">
        <f>CONCATENATE("ADMINISTRAÇÃO LOCAL (",'BDI - CONST EDIF'!C36*100,"%)")</f>
        <v>ADMINISTRAÇÃO LOCAL (6,23%)</v>
      </c>
      <c r="E28" s="156"/>
      <c r="F28" s="157"/>
      <c r="G28" s="158"/>
      <c r="H28" s="158"/>
      <c r="I28" s="159"/>
      <c r="J28" s="160">
        <f>J27*'BDI - CONST EDIF'!C36</f>
        <v>0</v>
      </c>
      <c r="K28" s="43"/>
    </row>
    <row r="29" spans="1:13" ht="15">
      <c r="A29" s="86"/>
      <c r="B29" s="87"/>
      <c r="C29" s="88"/>
      <c r="D29" s="161" t="str">
        <f>CONCATENATE("BDI (",'BDI - CONST EDIF'!C26*100,"%)")</f>
        <v>BDI (26,25%)</v>
      </c>
      <c r="E29" s="162"/>
      <c r="F29" s="163"/>
      <c r="G29" s="164"/>
      <c r="H29" s="164"/>
      <c r="I29" s="159"/>
      <c r="J29" s="160">
        <f>(J27+J28)*'BDI - CONST EDIF'!C26</f>
        <v>0</v>
      </c>
      <c r="K29" s="43"/>
    </row>
    <row r="30" spans="1:13" ht="15">
      <c r="A30" s="89"/>
      <c r="B30" s="90"/>
      <c r="C30" s="91"/>
      <c r="D30" s="165" t="s">
        <v>10</v>
      </c>
      <c r="E30" s="166"/>
      <c r="F30" s="167"/>
      <c r="G30" s="168"/>
      <c r="H30" s="168"/>
      <c r="I30" s="169"/>
      <c r="J30" s="170">
        <f>SUM(J27:J29)</f>
        <v>0</v>
      </c>
      <c r="K30" s="43"/>
    </row>
  </sheetData>
  <autoFilter ref="A6:J30" xr:uid="{00000000-0009-0000-0000-000001000000}">
    <filterColumn colId="6" showButton="0"/>
    <filterColumn colId="7" showButton="0"/>
    <filterColumn colId="8" showButton="0"/>
  </autoFilter>
  <sortState xmlns:xlrd2="http://schemas.microsoft.com/office/spreadsheetml/2017/richdata2" ref="B23:D23">
    <sortCondition ref="B23"/>
  </sortState>
  <mergeCells count="8">
    <mergeCell ref="D1:H5"/>
    <mergeCell ref="G6:J6"/>
    <mergeCell ref="A6:A7"/>
    <mergeCell ref="C6:C7"/>
    <mergeCell ref="D6:D7"/>
    <mergeCell ref="E6:E7"/>
    <mergeCell ref="F6:F7"/>
    <mergeCell ref="B6:B7"/>
  </mergeCells>
  <phoneticPr fontId="3" type="noConversion"/>
  <printOptions horizontalCentered="1"/>
  <pageMargins left="0.51181102362204722" right="0.51181102362204722" top="0.98425196850393704" bottom="0.78740157480314965" header="0.31496062992125984" footer="0.31496062992125984"/>
  <pageSetup paperSize="9" scale="62" fitToHeight="0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Y13"/>
  <sheetViews>
    <sheetView workbookViewId="0">
      <selection activeCell="J12" sqref="J12:M17"/>
    </sheetView>
  </sheetViews>
  <sheetFormatPr defaultRowHeight="15"/>
  <cols>
    <col min="3" max="3" width="65.85546875" style="95" bestFit="1" customWidth="1"/>
    <col min="4" max="4" width="5.5703125" style="49" bestFit="1" customWidth="1"/>
    <col min="5" max="5" width="5.28515625" style="34" bestFit="1" customWidth="1"/>
    <col min="7" max="7" width="7.85546875" style="134" bestFit="1" customWidth="1"/>
    <col min="8" max="8" width="49.85546875" style="141" bestFit="1" customWidth="1"/>
    <col min="9" max="9" width="10" customWidth="1"/>
    <col min="10" max="10" width="12.7109375" bestFit="1" customWidth="1"/>
    <col min="12" max="13" width="8.7109375" bestFit="1" customWidth="1"/>
    <col min="14" max="14" width="11.85546875" bestFit="1" customWidth="1"/>
    <col min="15" max="15" width="16.28515625" bestFit="1" customWidth="1"/>
    <col min="16" max="16" width="14" bestFit="1" customWidth="1"/>
    <col min="17" max="17" width="9.28515625" bestFit="1" customWidth="1"/>
    <col min="18" max="19" width="11.140625" bestFit="1" customWidth="1"/>
    <col min="20" max="20" width="6.85546875" bestFit="1" customWidth="1"/>
    <col min="21" max="21" width="8" bestFit="1" customWidth="1"/>
    <col min="22" max="22" width="14.85546875" bestFit="1" customWidth="1"/>
    <col min="23" max="23" width="9.5703125" bestFit="1" customWidth="1"/>
    <col min="24" max="24" width="12.42578125" bestFit="1" customWidth="1"/>
    <col min="25" max="25" width="14.42578125" bestFit="1" customWidth="1"/>
  </cols>
  <sheetData>
    <row r="2" spans="3:25">
      <c r="C2" s="145" t="s">
        <v>14567</v>
      </c>
      <c r="D2" s="143" t="s">
        <v>14570</v>
      </c>
      <c r="E2" s="146" t="s">
        <v>14571</v>
      </c>
      <c r="G2" s="286" t="s">
        <v>14591</v>
      </c>
      <c r="H2" s="286"/>
      <c r="I2" s="286"/>
      <c r="J2" s="286"/>
      <c r="M2" s="285" t="s">
        <v>14600</v>
      </c>
      <c r="N2" s="147" t="s">
        <v>14601</v>
      </c>
      <c r="O2" s="147" t="s">
        <v>14596</v>
      </c>
      <c r="P2" s="147" t="s">
        <v>14602</v>
      </c>
      <c r="Q2" s="147" t="s">
        <v>14603</v>
      </c>
      <c r="R2" t="s">
        <v>14592</v>
      </c>
      <c r="S2" s="45" t="s">
        <v>14593</v>
      </c>
      <c r="T2" s="45" t="s">
        <v>14594</v>
      </c>
      <c r="U2" s="45" t="s">
        <v>14595</v>
      </c>
      <c r="V2" s="45" t="s">
        <v>14596</v>
      </c>
      <c r="W2" s="45" t="s">
        <v>9</v>
      </c>
      <c r="X2" s="45" t="s">
        <v>14597</v>
      </c>
      <c r="Y2" s="45" t="s">
        <v>14598</v>
      </c>
    </row>
    <row r="3" spans="3:25" ht="30">
      <c r="C3" s="115" t="s">
        <v>14559</v>
      </c>
      <c r="D3" s="47">
        <f>ROUNDUP((4.52+1.1)*2*1.1,0)</f>
        <v>13</v>
      </c>
      <c r="E3" s="45" t="s">
        <v>14385</v>
      </c>
      <c r="G3" s="144" t="s">
        <v>14590</v>
      </c>
      <c r="H3" s="145" t="s">
        <v>14</v>
      </c>
      <c r="I3" s="146" t="s">
        <v>14588</v>
      </c>
      <c r="J3" s="146" t="s">
        <v>14589</v>
      </c>
      <c r="M3" s="285"/>
      <c r="N3" s="147">
        <v>1</v>
      </c>
      <c r="O3" s="147">
        <v>2</v>
      </c>
      <c r="P3" s="147">
        <v>1</v>
      </c>
      <c r="Q3" s="147">
        <f>N3*O3*P3*1.05*4</f>
        <v>8.4</v>
      </c>
      <c r="S3" s="147">
        <v>6.3</v>
      </c>
      <c r="T3" s="147" t="s">
        <v>14599</v>
      </c>
      <c r="U3" s="147">
        <v>4</v>
      </c>
      <c r="V3" s="147">
        <f>3.9*19</f>
        <v>74.099999999999994</v>
      </c>
      <c r="W3" s="147">
        <f>U3*V3</f>
        <v>296.39999999999998</v>
      </c>
      <c r="X3" s="148">
        <f>W3*0.245</f>
        <v>72.617999999999995</v>
      </c>
      <c r="Y3" s="148">
        <f>X3*1.05</f>
        <v>76.248899999999992</v>
      </c>
    </row>
    <row r="4" spans="3:25" ht="45">
      <c r="C4" s="115" t="s">
        <v>14557</v>
      </c>
      <c r="D4" s="47">
        <f>ROUNDUP((1.14)*17*1.1,0)</f>
        <v>22</v>
      </c>
      <c r="E4" s="45" t="s">
        <v>14385</v>
      </c>
      <c r="G4" s="48">
        <f>SUMIF($C:$C,H4,$D:$D)</f>
        <v>29</v>
      </c>
      <c r="H4" s="142" t="s">
        <v>14559</v>
      </c>
      <c r="I4" s="48">
        <f>0.08+0.08+0.3+0.3</f>
        <v>0.76</v>
      </c>
      <c r="J4" s="48">
        <f>ROUNDUP(I4*G4*1.15,0)</f>
        <v>26</v>
      </c>
      <c r="M4" s="175" t="s">
        <v>1229</v>
      </c>
      <c r="N4" s="147">
        <v>1.1499999999999999</v>
      </c>
      <c r="O4" s="147">
        <f>O3*2</f>
        <v>4</v>
      </c>
      <c r="P4" s="147">
        <f>P3*2</f>
        <v>2</v>
      </c>
      <c r="Q4" s="147">
        <f>(O4+P4)*N4*4*1.1</f>
        <v>30.36</v>
      </c>
      <c r="S4" s="147">
        <v>8</v>
      </c>
      <c r="T4" s="147" t="s">
        <v>14599</v>
      </c>
      <c r="U4" s="147">
        <v>4</v>
      </c>
      <c r="V4" s="147">
        <f>5.7*9</f>
        <v>51.300000000000004</v>
      </c>
      <c r="W4" s="147">
        <f>U4*V4</f>
        <v>205.20000000000002</v>
      </c>
      <c r="X4" s="148">
        <f>W4*0.395</f>
        <v>81.054000000000016</v>
      </c>
      <c r="Y4" s="148">
        <f>X4*1.05</f>
        <v>85.106700000000018</v>
      </c>
    </row>
    <row r="5" spans="3:25" ht="45">
      <c r="G5" s="48">
        <f t="shared" ref="G5:G8" si="0">SUMIF($C:$C,H5,$D:$D)</f>
        <v>31</v>
      </c>
      <c r="H5" s="142" t="s">
        <v>14557</v>
      </c>
      <c r="I5" s="48">
        <f>0.06+0.06+0.2+0.2</f>
        <v>0.52</v>
      </c>
      <c r="J5" s="48">
        <f t="shared" ref="J5:J8" si="1">ROUNDUP(I5*G5*1.15,0)</f>
        <v>19</v>
      </c>
      <c r="X5" s="146" t="s">
        <v>9</v>
      </c>
      <c r="Y5" s="174">
        <f>SUM(Y3:Y4)</f>
        <v>161.35560000000001</v>
      </c>
    </row>
    <row r="6" spans="3:25" ht="45">
      <c r="C6" s="145" t="s">
        <v>14566</v>
      </c>
      <c r="D6" s="143" t="s">
        <v>14570</v>
      </c>
      <c r="E6" s="146" t="s">
        <v>14571</v>
      </c>
      <c r="G6" s="48">
        <f t="shared" si="0"/>
        <v>24</v>
      </c>
      <c r="H6" s="142" t="s">
        <v>14558</v>
      </c>
      <c r="I6" s="48">
        <f>0.06+0.06+0.3+0.3</f>
        <v>0.72</v>
      </c>
      <c r="J6" s="48">
        <f t="shared" si="1"/>
        <v>20</v>
      </c>
    </row>
    <row r="7" spans="3:25" ht="30">
      <c r="C7" s="115" t="s">
        <v>14559</v>
      </c>
      <c r="D7" s="47">
        <f>ROUNDUP((3.21+3.77)*2*1.1,0)</f>
        <v>16</v>
      </c>
      <c r="E7" s="45" t="s">
        <v>14385</v>
      </c>
      <c r="G7" s="48">
        <f t="shared" si="0"/>
        <v>76</v>
      </c>
      <c r="H7" s="142" t="s">
        <v>14650</v>
      </c>
      <c r="I7" s="48">
        <f>0.06+0.06+0.12+0.12</f>
        <v>0.36</v>
      </c>
      <c r="J7" s="48">
        <f t="shared" si="1"/>
        <v>32</v>
      </c>
      <c r="N7" s="140"/>
      <c r="O7" s="140"/>
    </row>
    <row r="8" spans="3:25" ht="30">
      <c r="C8" s="115" t="s">
        <v>14558</v>
      </c>
      <c r="D8" s="47">
        <f>ROUNDUP((1.05)*20*1.1,0)</f>
        <v>24</v>
      </c>
      <c r="E8" s="45" t="s">
        <v>14385</v>
      </c>
      <c r="G8" s="48">
        <f t="shared" si="0"/>
        <v>34</v>
      </c>
      <c r="H8" s="142" t="s">
        <v>14651</v>
      </c>
      <c r="I8" s="48">
        <f>0.07*4</f>
        <v>0.28000000000000003</v>
      </c>
      <c r="J8" s="48">
        <f t="shared" si="1"/>
        <v>11</v>
      </c>
    </row>
    <row r="9" spans="3:25" ht="30">
      <c r="C9" s="115" t="s">
        <v>14557</v>
      </c>
      <c r="D9" s="47">
        <f>ROUNDUP(20*0.2*2*1.1,0)</f>
        <v>9</v>
      </c>
      <c r="E9" s="45" t="s">
        <v>14385</v>
      </c>
      <c r="G9" s="286" t="s">
        <v>9</v>
      </c>
      <c r="H9" s="286"/>
      <c r="I9" s="286"/>
      <c r="J9" s="143">
        <f>ROUNDUP(SUM(J4:J8),0)</f>
        <v>108</v>
      </c>
    </row>
    <row r="11" spans="3:25">
      <c r="C11" s="145" t="s">
        <v>14568</v>
      </c>
      <c r="D11" s="143" t="s">
        <v>14570</v>
      </c>
      <c r="E11" s="146" t="s">
        <v>14571</v>
      </c>
    </row>
    <row r="12" spans="3:25" ht="30">
      <c r="C12" s="115" t="s">
        <v>14650</v>
      </c>
      <c r="D12" s="47">
        <f>ROUNDUP((3.21+3.77+4.52)*6*1.1,0)</f>
        <v>76</v>
      </c>
      <c r="E12" s="45" t="s">
        <v>14385</v>
      </c>
    </row>
    <row r="13" spans="3:25">
      <c r="C13" s="115" t="s">
        <v>14651</v>
      </c>
      <c r="D13" s="47">
        <f>ROUNDUP((11*2)*1.4*1.1,0)</f>
        <v>34</v>
      </c>
      <c r="E13" s="45" t="s">
        <v>14385</v>
      </c>
      <c r="J13" s="139"/>
    </row>
  </sheetData>
  <mergeCells count="3">
    <mergeCell ref="M2:M3"/>
    <mergeCell ref="G9:I9"/>
    <mergeCell ref="G2:J2"/>
  </mergeCells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8DFDA-5545-4BC3-83E5-C32912D12208}">
  <sheetPr>
    <pageSetUpPr fitToPage="1"/>
  </sheetPr>
  <dimension ref="A1:M70"/>
  <sheetViews>
    <sheetView workbookViewId="0">
      <selection activeCell="A72" sqref="A72"/>
    </sheetView>
  </sheetViews>
  <sheetFormatPr defaultColWidth="24.42578125" defaultRowHeight="15"/>
  <cols>
    <col min="1" max="1" width="15" style="34" bestFit="1" customWidth="1"/>
    <col min="2" max="2" width="53.140625" style="95" bestFit="1" customWidth="1"/>
    <col min="3" max="3" width="19" style="34" bestFit="1" customWidth="1"/>
    <col min="4" max="4" width="12" style="49" bestFit="1" customWidth="1"/>
    <col min="5" max="5" width="13.85546875" style="49" bestFit="1" customWidth="1"/>
    <col min="6" max="6" width="108.7109375" style="180" customWidth="1"/>
    <col min="7" max="16384" width="24.42578125" style="26"/>
  </cols>
  <sheetData>
    <row r="1" spans="1:13" s="10" customFormat="1" ht="14.25">
      <c r="A1" s="255" t="str">
        <f>ORÇAMENTO!D1</f>
        <v>RDS BARRA DO UNA - ESCADA DE ACESSO</v>
      </c>
      <c r="B1" s="255"/>
      <c r="C1" s="255"/>
      <c r="D1" s="255"/>
      <c r="E1" s="255"/>
      <c r="F1" s="255"/>
    </row>
    <row r="2" spans="1:13" s="10" customFormat="1" ht="14.25">
      <c r="A2" s="255"/>
      <c r="B2" s="255"/>
      <c r="C2" s="255"/>
      <c r="D2" s="255"/>
      <c r="E2" s="255"/>
      <c r="F2" s="255"/>
    </row>
    <row r="3" spans="1:13" s="10" customFormat="1" ht="14.25">
      <c r="A3" s="255"/>
      <c r="B3" s="255"/>
      <c r="C3" s="255"/>
      <c r="D3" s="255"/>
      <c r="E3" s="255"/>
      <c r="F3" s="255"/>
    </row>
    <row r="4" spans="1:13" s="10" customFormat="1" ht="14.25">
      <c r="A4" s="255"/>
      <c r="B4" s="255"/>
      <c r="C4" s="255"/>
      <c r="D4" s="255"/>
      <c r="E4" s="255"/>
      <c r="F4" s="255"/>
    </row>
    <row r="5" spans="1:13" s="10" customFormat="1" ht="14.25">
      <c r="A5" s="275"/>
      <c r="B5" s="275"/>
      <c r="C5" s="275"/>
      <c r="D5" s="275"/>
      <c r="E5" s="275"/>
      <c r="F5" s="275"/>
    </row>
    <row r="6" spans="1:13" s="217" customFormat="1">
      <c r="A6" s="120" t="s">
        <v>14574</v>
      </c>
      <c r="B6" s="133" t="s">
        <v>14575</v>
      </c>
      <c r="C6" s="120" t="s">
        <v>14576</v>
      </c>
      <c r="D6" s="120" t="s">
        <v>14577</v>
      </c>
      <c r="E6" s="120" t="s">
        <v>14578</v>
      </c>
      <c r="F6" s="121" t="s">
        <v>14579</v>
      </c>
    </row>
    <row r="7" spans="1:13" s="217" customFormat="1">
      <c r="A7" s="122" t="s">
        <v>14580</v>
      </c>
      <c r="B7" s="123" t="s">
        <v>14617</v>
      </c>
      <c r="C7" s="176"/>
      <c r="D7" s="124" t="s">
        <v>95</v>
      </c>
      <c r="E7" s="125">
        <f>ROUND(AVERAGE(E8:E10),2)</f>
        <v>14.81</v>
      </c>
      <c r="F7" s="126"/>
    </row>
    <row r="8" spans="1:13">
      <c r="A8" s="127"/>
      <c r="B8" s="128" t="str">
        <f>$B$7</f>
        <v>BARRA ROSCADA M12X200MM A4</v>
      </c>
      <c r="C8" s="177" t="s">
        <v>14615</v>
      </c>
      <c r="D8" s="129">
        <v>1</v>
      </c>
      <c r="E8" s="130">
        <v>13.53</v>
      </c>
      <c r="F8" s="218" t="s">
        <v>14688</v>
      </c>
    </row>
    <row r="9" spans="1:13">
      <c r="A9" s="127"/>
      <c r="B9" s="128" t="str">
        <f t="shared" ref="B9:B10" si="0">$B$7</f>
        <v>BARRA ROSCADA M12X200MM A4</v>
      </c>
      <c r="C9" s="177" t="s">
        <v>14619</v>
      </c>
      <c r="D9" s="129">
        <v>1</v>
      </c>
      <c r="E9" s="131">
        <v>16.094000000000001</v>
      </c>
      <c r="F9" s="218" t="s">
        <v>14622</v>
      </c>
    </row>
    <row r="10" spans="1:13">
      <c r="A10" s="127"/>
      <c r="B10" s="128" t="str">
        <f t="shared" si="0"/>
        <v>BARRA ROSCADA M12X200MM A4</v>
      </c>
      <c r="C10" s="177"/>
      <c r="D10" s="129">
        <v>1</v>
      </c>
      <c r="E10" s="131"/>
      <c r="F10" s="218"/>
    </row>
    <row r="11" spans="1:13">
      <c r="I11" s="219"/>
      <c r="L11" s="287"/>
      <c r="M11" s="287"/>
    </row>
    <row r="12" spans="1:13">
      <c r="A12" s="120" t="s">
        <v>14574</v>
      </c>
      <c r="B12" s="133" t="s">
        <v>14575</v>
      </c>
      <c r="C12" s="120" t="s">
        <v>14576</v>
      </c>
      <c r="D12" s="120" t="s">
        <v>14577</v>
      </c>
      <c r="E12" s="120" t="s">
        <v>14578</v>
      </c>
      <c r="F12" s="121" t="s">
        <v>14579</v>
      </c>
    </row>
    <row r="13" spans="1:13" s="217" customFormat="1">
      <c r="A13" s="122" t="s">
        <v>14581</v>
      </c>
      <c r="B13" s="123" t="s">
        <v>14616</v>
      </c>
      <c r="C13" s="176"/>
      <c r="D13" s="124" t="s">
        <v>95</v>
      </c>
      <c r="E13" s="125">
        <f>ROUND(AVERAGE(E14:E16),2)</f>
        <v>9.7899999999999991</v>
      </c>
      <c r="F13" s="126"/>
      <c r="I13" s="220"/>
    </row>
    <row r="14" spans="1:13">
      <c r="A14" s="127"/>
      <c r="B14" s="128" t="str">
        <f>$B$13</f>
        <v>PARAFUSO PASSANTE 12X160MM A4</v>
      </c>
      <c r="C14" s="177" t="s">
        <v>14615</v>
      </c>
      <c r="D14" s="129">
        <v>1</v>
      </c>
      <c r="E14" s="130">
        <v>9.5299999999999994</v>
      </c>
      <c r="F14" s="218" t="s">
        <v>14688</v>
      </c>
    </row>
    <row r="15" spans="1:13">
      <c r="A15" s="127"/>
      <c r="B15" s="128" t="str">
        <f t="shared" ref="B15:B16" si="1">$B$13</f>
        <v>PARAFUSO PASSANTE 12X160MM A4</v>
      </c>
      <c r="C15" s="177" t="s">
        <v>14619</v>
      </c>
      <c r="D15" s="129">
        <v>1</v>
      </c>
      <c r="E15" s="131">
        <v>10.058</v>
      </c>
      <c r="F15" s="218" t="s">
        <v>14622</v>
      </c>
    </row>
    <row r="16" spans="1:13">
      <c r="A16" s="127"/>
      <c r="B16" s="128" t="str">
        <f t="shared" si="1"/>
        <v>PARAFUSO PASSANTE 12X160MM A4</v>
      </c>
      <c r="C16" s="177"/>
      <c r="D16" s="129">
        <v>1</v>
      </c>
      <c r="E16" s="131"/>
      <c r="F16" s="132"/>
    </row>
    <row r="18" spans="1:6">
      <c r="A18" s="120" t="s">
        <v>14574</v>
      </c>
      <c r="B18" s="133" t="s">
        <v>14575</v>
      </c>
      <c r="C18" s="120" t="s">
        <v>14576</v>
      </c>
      <c r="D18" s="120" t="s">
        <v>14577</v>
      </c>
      <c r="E18" s="120" t="s">
        <v>14578</v>
      </c>
      <c r="F18" s="121" t="s">
        <v>14579</v>
      </c>
    </row>
    <row r="19" spans="1:6" s="217" customFormat="1" ht="30">
      <c r="A19" s="122" t="s">
        <v>14582</v>
      </c>
      <c r="B19" s="123" t="s">
        <v>14621</v>
      </c>
      <c r="C19" s="176"/>
      <c r="D19" s="124" t="s">
        <v>95</v>
      </c>
      <c r="E19" s="125">
        <f>ROUND(AVERAGE(E20:E22),2)</f>
        <v>68.709999999999994</v>
      </c>
      <c r="F19" s="126"/>
    </row>
    <row r="20" spans="1:6" ht="28.5">
      <c r="A20" s="127"/>
      <c r="B20" s="128" t="str">
        <f>$B$19</f>
        <v>PARAFUSO FRANCÊS SEM PORCA UNC 1/2" X 8" CLASSE 70 INOX 304/A2 PASSIVADO</v>
      </c>
      <c r="C20" s="177" t="s">
        <v>14619</v>
      </c>
      <c r="D20" s="129">
        <v>1</v>
      </c>
      <c r="E20" s="130">
        <v>87.57</v>
      </c>
      <c r="F20" s="218" t="s">
        <v>14620</v>
      </c>
    </row>
    <row r="21" spans="1:6" ht="45">
      <c r="A21" s="127"/>
      <c r="B21" s="128" t="str">
        <f t="shared" ref="B21:B22" si="2">$B$19</f>
        <v>PARAFUSO FRANCÊS SEM PORCA UNC 1/2" X 8" CLASSE 70 INOX 304/A2 PASSIVADO</v>
      </c>
      <c r="C21" s="177" t="s">
        <v>14649</v>
      </c>
      <c r="D21" s="129">
        <v>1</v>
      </c>
      <c r="E21" s="131">
        <v>96.62</v>
      </c>
      <c r="F21" s="218" t="s">
        <v>14648</v>
      </c>
    </row>
    <row r="22" spans="1:6" ht="28.5">
      <c r="A22" s="127"/>
      <c r="B22" s="128" t="str">
        <f t="shared" si="2"/>
        <v>PARAFUSO FRANCÊS SEM PORCA UNC 1/2" X 8" CLASSE 70 INOX 304/A2 PASSIVADO</v>
      </c>
      <c r="C22" s="177" t="s">
        <v>14615</v>
      </c>
      <c r="D22" s="129">
        <v>1</v>
      </c>
      <c r="E22" s="131">
        <v>21.927</v>
      </c>
      <c r="F22" s="218" t="s">
        <v>14688</v>
      </c>
    </row>
    <row r="24" spans="1:6">
      <c r="A24" s="120" t="s">
        <v>14574</v>
      </c>
      <c r="B24" s="133" t="s">
        <v>14575</v>
      </c>
      <c r="C24" s="120" t="s">
        <v>14576</v>
      </c>
      <c r="D24" s="120" t="s">
        <v>14577</v>
      </c>
      <c r="E24" s="120" t="s">
        <v>14578</v>
      </c>
      <c r="F24" s="121" t="s">
        <v>14579</v>
      </c>
    </row>
    <row r="25" spans="1:6" s="217" customFormat="1">
      <c r="A25" s="122" t="s">
        <v>14583</v>
      </c>
      <c r="B25" s="123" t="s">
        <v>14611</v>
      </c>
      <c r="C25" s="176"/>
      <c r="D25" s="124" t="s">
        <v>95</v>
      </c>
      <c r="E25" s="125">
        <f>ROUND(AVERAGE(E26:E28),2)</f>
        <v>6.55</v>
      </c>
      <c r="F25" s="126"/>
    </row>
    <row r="26" spans="1:6">
      <c r="A26" s="127"/>
      <c r="B26" s="128" t="str">
        <f>$B$25</f>
        <v>PARAFUSO SEXTAVADO M8X110 A2 R SOBERBA</v>
      </c>
      <c r="C26" s="177" t="s">
        <v>14615</v>
      </c>
      <c r="D26" s="129">
        <v>1</v>
      </c>
      <c r="E26" s="130">
        <v>2.3411</v>
      </c>
      <c r="F26" s="218" t="s">
        <v>14688</v>
      </c>
    </row>
    <row r="27" spans="1:6">
      <c r="A27" s="127"/>
      <c r="B27" s="128" t="str">
        <f t="shared" ref="B27:B28" si="3">$B$25</f>
        <v>PARAFUSO SEXTAVADO M8X110 A2 R SOBERBA</v>
      </c>
      <c r="C27" s="177" t="s">
        <v>14619</v>
      </c>
      <c r="D27" s="129">
        <v>1</v>
      </c>
      <c r="E27" s="131">
        <v>5.8</v>
      </c>
      <c r="F27" s="218" t="s">
        <v>14623</v>
      </c>
    </row>
    <row r="28" spans="1:6">
      <c r="A28" s="127"/>
      <c r="B28" s="128" t="str">
        <f t="shared" si="3"/>
        <v>PARAFUSO SEXTAVADO M8X110 A2 R SOBERBA</v>
      </c>
      <c r="C28" s="177" t="s">
        <v>14631</v>
      </c>
      <c r="D28" s="129">
        <v>1</v>
      </c>
      <c r="E28" s="131">
        <v>11.5</v>
      </c>
      <c r="F28" s="218" t="s">
        <v>14630</v>
      </c>
    </row>
    <row r="29" spans="1:6">
      <c r="D29" s="26"/>
      <c r="E29" s="26"/>
      <c r="F29" s="41"/>
    </row>
    <row r="30" spans="1:6">
      <c r="A30" s="120" t="s">
        <v>14574</v>
      </c>
      <c r="B30" s="133" t="s">
        <v>14575</v>
      </c>
      <c r="C30" s="120" t="s">
        <v>14576</v>
      </c>
      <c r="D30" s="120" t="s">
        <v>14577</v>
      </c>
      <c r="E30" s="120" t="s">
        <v>14578</v>
      </c>
      <c r="F30" s="121" t="s">
        <v>14579</v>
      </c>
    </row>
    <row r="31" spans="1:6" s="217" customFormat="1">
      <c r="A31" s="122" t="s">
        <v>14584</v>
      </c>
      <c r="B31" s="123" t="s">
        <v>14612</v>
      </c>
      <c r="C31" s="176"/>
      <c r="D31" s="124" t="s">
        <v>95</v>
      </c>
      <c r="E31" s="125">
        <f>ROUND(AVERAGE(E32:E34),2)</f>
        <v>2.79</v>
      </c>
      <c r="F31" s="126"/>
    </row>
    <row r="32" spans="1:6">
      <c r="A32" s="127"/>
      <c r="B32" s="128" t="str">
        <f>$B$31</f>
        <v>PARAFUSO SEXTAVADO M6X70 A2 R SOBERBA</v>
      </c>
      <c r="C32" s="177" t="s">
        <v>14615</v>
      </c>
      <c r="D32" s="129">
        <v>1</v>
      </c>
      <c r="E32" s="130">
        <v>0.58220000000000005</v>
      </c>
      <c r="F32" s="218" t="s">
        <v>14688</v>
      </c>
    </row>
    <row r="33" spans="1:6">
      <c r="A33" s="127"/>
      <c r="B33" s="128" t="str">
        <f t="shared" ref="B33:B34" si="4">$B$31</f>
        <v>PARAFUSO SEXTAVADO M6X70 A2 R SOBERBA</v>
      </c>
      <c r="C33" s="177" t="s">
        <v>14619</v>
      </c>
      <c r="D33" s="129">
        <v>1</v>
      </c>
      <c r="E33" s="131">
        <v>5.61</v>
      </c>
      <c r="F33" s="218" t="s">
        <v>14624</v>
      </c>
    </row>
    <row r="34" spans="1:6">
      <c r="A34" s="127"/>
      <c r="B34" s="128" t="str">
        <f t="shared" si="4"/>
        <v>PARAFUSO SEXTAVADO M6X70 A2 R SOBERBA</v>
      </c>
      <c r="C34" s="177" t="s">
        <v>14631</v>
      </c>
      <c r="D34" s="129">
        <v>1</v>
      </c>
      <c r="E34" s="131">
        <v>2.1661999999999999</v>
      </c>
      <c r="F34" s="218" t="s">
        <v>14632</v>
      </c>
    </row>
    <row r="36" spans="1:6">
      <c r="A36" s="120" t="s">
        <v>14574</v>
      </c>
      <c r="B36" s="133" t="s">
        <v>14575</v>
      </c>
      <c r="C36" s="120" t="s">
        <v>14576</v>
      </c>
      <c r="D36" s="120" t="s">
        <v>14577</v>
      </c>
      <c r="E36" s="120" t="s">
        <v>14578</v>
      </c>
      <c r="F36" s="121" t="s">
        <v>14579</v>
      </c>
    </row>
    <row r="37" spans="1:6" s="217" customFormat="1">
      <c r="A37" s="122" t="s">
        <v>14605</v>
      </c>
      <c r="B37" s="123" t="s">
        <v>14625</v>
      </c>
      <c r="C37" s="176"/>
      <c r="D37" s="124" t="s">
        <v>95</v>
      </c>
      <c r="E37" s="125">
        <f>ROUND(AVERAGE(E38:E40),2)</f>
        <v>3.52</v>
      </c>
      <c r="F37" s="126"/>
    </row>
    <row r="38" spans="1:6">
      <c r="A38" s="127"/>
      <c r="B38" s="128" t="str">
        <f>$B$37</f>
        <v>PORCA SEXTAVADO M12 A4</v>
      </c>
      <c r="C38" s="177" t="s">
        <v>14615</v>
      </c>
      <c r="D38" s="129">
        <v>1</v>
      </c>
      <c r="E38" s="130">
        <v>0.99790000000000001</v>
      </c>
      <c r="F38" s="218" t="s">
        <v>14688</v>
      </c>
    </row>
    <row r="39" spans="1:6" ht="30">
      <c r="A39" s="127"/>
      <c r="B39" s="128" t="str">
        <f t="shared" ref="B39:B40" si="5">$B$37</f>
        <v>PORCA SEXTAVADO M12 A4</v>
      </c>
      <c r="C39" s="177" t="s">
        <v>14619</v>
      </c>
      <c r="D39" s="129">
        <v>1</v>
      </c>
      <c r="E39" s="131">
        <v>2.58</v>
      </c>
      <c r="F39" s="218" t="s">
        <v>14626</v>
      </c>
    </row>
    <row r="40" spans="1:6">
      <c r="A40" s="127"/>
      <c r="B40" s="128" t="str">
        <f t="shared" si="5"/>
        <v>PORCA SEXTAVADO M12 A4</v>
      </c>
      <c r="C40" s="177" t="s">
        <v>14631</v>
      </c>
      <c r="D40" s="129">
        <v>1</v>
      </c>
      <c r="E40" s="131">
        <v>6.99</v>
      </c>
      <c r="F40" s="218" t="s">
        <v>14633</v>
      </c>
    </row>
    <row r="42" spans="1:6">
      <c r="A42" s="120" t="s">
        <v>14574</v>
      </c>
      <c r="B42" s="133" t="s">
        <v>14575</v>
      </c>
      <c r="C42" s="120" t="s">
        <v>14576</v>
      </c>
      <c r="D42" s="120" t="s">
        <v>14577</v>
      </c>
      <c r="E42" s="120" t="s">
        <v>14578</v>
      </c>
      <c r="F42" s="121" t="s">
        <v>14579</v>
      </c>
    </row>
    <row r="43" spans="1:6" s="217" customFormat="1">
      <c r="A43" s="122" t="s">
        <v>14606</v>
      </c>
      <c r="B43" s="123" t="s">
        <v>14613</v>
      </c>
      <c r="C43" s="176"/>
      <c r="D43" s="124" t="s">
        <v>95</v>
      </c>
      <c r="E43" s="125">
        <f>ROUND(AVERAGE(E44:E46),2)</f>
        <v>2.94</v>
      </c>
      <c r="F43" s="126"/>
    </row>
    <row r="44" spans="1:6">
      <c r="A44" s="127"/>
      <c r="B44" s="128" t="str">
        <f>$B$43</f>
        <v>ARRUELA ABA LARGA M12 DIM 9021 A2</v>
      </c>
      <c r="C44" s="177" t="s">
        <v>14615</v>
      </c>
      <c r="D44" s="129">
        <v>1</v>
      </c>
      <c r="E44" s="130">
        <v>1.0607</v>
      </c>
      <c r="F44" s="218" t="s">
        <v>14688</v>
      </c>
    </row>
    <row r="45" spans="1:6">
      <c r="A45" s="127"/>
      <c r="B45" s="128" t="str">
        <f t="shared" ref="B45:B46" si="6">$B$43</f>
        <v>ARRUELA ABA LARGA M12 DIM 9021 A2</v>
      </c>
      <c r="C45" s="177" t="s">
        <v>14619</v>
      </c>
      <c r="D45" s="129">
        <v>1</v>
      </c>
      <c r="E45" s="131">
        <v>2.98</v>
      </c>
      <c r="F45" s="218" t="s">
        <v>14627</v>
      </c>
    </row>
    <row r="46" spans="1:6">
      <c r="A46" s="127"/>
      <c r="B46" s="128" t="str">
        <f t="shared" si="6"/>
        <v>ARRUELA ABA LARGA M12 DIM 9021 A2</v>
      </c>
      <c r="C46" s="177" t="s">
        <v>14631</v>
      </c>
      <c r="D46" s="129">
        <v>1</v>
      </c>
      <c r="E46" s="131">
        <v>4.78</v>
      </c>
      <c r="F46" s="218" t="s">
        <v>14634</v>
      </c>
    </row>
    <row r="48" spans="1:6">
      <c r="A48" s="120" t="s">
        <v>14574</v>
      </c>
      <c r="B48" s="133" t="s">
        <v>14575</v>
      </c>
      <c r="C48" s="120" t="s">
        <v>14576</v>
      </c>
      <c r="D48" s="120" t="s">
        <v>14577</v>
      </c>
      <c r="E48" s="120" t="s">
        <v>14578</v>
      </c>
      <c r="F48" s="121" t="s">
        <v>14579</v>
      </c>
    </row>
    <row r="49" spans="1:6" s="217" customFormat="1">
      <c r="A49" s="122" t="s">
        <v>14607</v>
      </c>
      <c r="B49" s="123" t="s">
        <v>14614</v>
      </c>
      <c r="C49" s="176"/>
      <c r="D49" s="124" t="s">
        <v>95</v>
      </c>
      <c r="E49" s="125">
        <f>ROUND(AVERAGE(E50:E52),2)</f>
        <v>0.77</v>
      </c>
      <c r="F49" s="126"/>
    </row>
    <row r="50" spans="1:6">
      <c r="A50" s="127"/>
      <c r="B50" s="128" t="str">
        <f>$B$49</f>
        <v>ARRUELA DE PRESSÃO M12 A4</v>
      </c>
      <c r="C50" s="177" t="s">
        <v>14615</v>
      </c>
      <c r="D50" s="129">
        <v>1</v>
      </c>
      <c r="E50" s="130">
        <v>0.31850000000000001</v>
      </c>
      <c r="F50" s="218" t="s">
        <v>14688</v>
      </c>
    </row>
    <row r="51" spans="1:6">
      <c r="A51" s="127"/>
      <c r="B51" s="128" t="str">
        <f t="shared" ref="B51:B52" si="7">$B$49</f>
        <v>ARRUELA DE PRESSÃO M12 A4</v>
      </c>
      <c r="C51" s="177" t="s">
        <v>14619</v>
      </c>
      <c r="D51" s="129">
        <v>1</v>
      </c>
      <c r="E51" s="131">
        <v>1.1599999999999999</v>
      </c>
      <c r="F51" s="218" t="s">
        <v>14628</v>
      </c>
    </row>
    <row r="52" spans="1:6">
      <c r="A52" s="127"/>
      <c r="B52" s="128" t="str">
        <f t="shared" si="7"/>
        <v>ARRUELA DE PRESSÃO M12 A4</v>
      </c>
      <c r="C52" s="177" t="s">
        <v>14631</v>
      </c>
      <c r="D52" s="129">
        <v>1</v>
      </c>
      <c r="E52" s="131">
        <v>0.83</v>
      </c>
      <c r="F52" s="218" t="s">
        <v>14635</v>
      </c>
    </row>
    <row r="54" spans="1:6">
      <c r="A54" s="120" t="s">
        <v>14574</v>
      </c>
      <c r="B54" s="133" t="s">
        <v>14575</v>
      </c>
      <c r="C54" s="120" t="s">
        <v>14576</v>
      </c>
      <c r="D54" s="120" t="s">
        <v>14577</v>
      </c>
      <c r="E54" s="120" t="s">
        <v>14578</v>
      </c>
      <c r="F54" s="121" t="s">
        <v>14579</v>
      </c>
    </row>
    <row r="55" spans="1:6" s="217" customFormat="1">
      <c r="A55" s="122" t="s">
        <v>14608</v>
      </c>
      <c r="B55" s="123" t="s">
        <v>14618</v>
      </c>
      <c r="C55" s="176"/>
      <c r="D55" s="124" t="s">
        <v>95</v>
      </c>
      <c r="E55" s="125">
        <f>ROUND(AVERAGE(E56:E58),2)</f>
        <v>1.19</v>
      </c>
      <c r="F55" s="126"/>
    </row>
    <row r="56" spans="1:6">
      <c r="A56" s="127"/>
      <c r="B56" s="128" t="str">
        <f>$B$55</f>
        <v>ARRUELA DE NEOPRENE Ø ½″ × 3 MM</v>
      </c>
      <c r="C56" s="177" t="s">
        <v>14619</v>
      </c>
      <c r="D56" s="129">
        <v>1</v>
      </c>
      <c r="E56" s="130">
        <v>0.28000000000000003</v>
      </c>
      <c r="F56" s="218" t="s">
        <v>14629</v>
      </c>
    </row>
    <row r="57" spans="1:6">
      <c r="A57" s="127"/>
      <c r="B57" s="128" t="str">
        <f t="shared" ref="B57:B58" si="8">$B$55</f>
        <v>ARRUELA DE NEOPRENE Ø ½″ × 3 MM</v>
      </c>
      <c r="C57" s="177" t="s">
        <v>14637</v>
      </c>
      <c r="D57" s="129">
        <v>1</v>
      </c>
      <c r="E57" s="131">
        <v>2.4983</v>
      </c>
      <c r="F57" s="218" t="s">
        <v>14636</v>
      </c>
    </row>
    <row r="58" spans="1:6" ht="90">
      <c r="A58" s="127"/>
      <c r="B58" s="128" t="str">
        <f t="shared" si="8"/>
        <v>ARRUELA DE NEOPRENE Ø ½″ × 3 MM</v>
      </c>
      <c r="C58" s="177" t="s">
        <v>14631</v>
      </c>
      <c r="D58" s="129">
        <v>1</v>
      </c>
      <c r="E58" s="131">
        <v>0.79900000000000004</v>
      </c>
      <c r="F58" s="218" t="s">
        <v>14638</v>
      </c>
    </row>
    <row r="60" spans="1:6">
      <c r="A60" s="120" t="s">
        <v>14574</v>
      </c>
      <c r="B60" s="133" t="s">
        <v>14575</v>
      </c>
      <c r="C60" s="120" t="s">
        <v>14576</v>
      </c>
      <c r="D60" s="120" t="s">
        <v>14577</v>
      </c>
      <c r="E60" s="120" t="s">
        <v>14578</v>
      </c>
      <c r="F60" s="121" t="s">
        <v>14579</v>
      </c>
    </row>
    <row r="61" spans="1:6" s="217" customFormat="1">
      <c r="A61" s="122" t="s">
        <v>14609</v>
      </c>
      <c r="B61" s="123" t="s">
        <v>14640</v>
      </c>
      <c r="C61" s="176"/>
      <c r="D61" s="124" t="s">
        <v>95</v>
      </c>
      <c r="E61" s="125">
        <f>ROUND(AVERAGE(E62:E64),2)</f>
        <v>2934.85</v>
      </c>
      <c r="F61" s="126"/>
    </row>
    <row r="62" spans="1:6" ht="60">
      <c r="A62" s="127"/>
      <c r="B62" s="128" t="str">
        <f>$B$61</f>
        <v>CHAPA METÁLICA 5mm INOX 316 A4</v>
      </c>
      <c r="C62" s="177" t="s">
        <v>14641</v>
      </c>
      <c r="D62" s="129">
        <v>1</v>
      </c>
      <c r="E62" s="130">
        <v>3830</v>
      </c>
      <c r="F62" s="218" t="s">
        <v>14639</v>
      </c>
    </row>
    <row r="63" spans="1:6">
      <c r="A63" s="127"/>
      <c r="B63" s="128" t="str">
        <f t="shared" ref="B63:B64" si="9">$B$61</f>
        <v>CHAPA METÁLICA 5mm INOX 316 A4</v>
      </c>
      <c r="C63" s="177" t="s">
        <v>14643</v>
      </c>
      <c r="D63" s="129">
        <v>1</v>
      </c>
      <c r="E63" s="131">
        <v>2039.7</v>
      </c>
      <c r="F63" s="218" t="s">
        <v>14642</v>
      </c>
    </row>
    <row r="64" spans="1:6">
      <c r="A64" s="127"/>
      <c r="B64" s="128" t="str">
        <f t="shared" si="9"/>
        <v>CHAPA METÁLICA 5mm INOX 316 A4</v>
      </c>
      <c r="C64" s="177"/>
      <c r="D64" s="129">
        <v>1</v>
      </c>
      <c r="E64" s="131"/>
      <c r="F64" s="132"/>
    </row>
    <row r="66" spans="1:6">
      <c r="A66" s="120" t="s">
        <v>14574</v>
      </c>
      <c r="B66" s="133" t="s">
        <v>14575</v>
      </c>
      <c r="C66" s="120" t="s">
        <v>14576</v>
      </c>
      <c r="D66" s="120" t="s">
        <v>14577</v>
      </c>
      <c r="E66" s="120" t="s">
        <v>14578</v>
      </c>
      <c r="F66" s="121" t="s">
        <v>14579</v>
      </c>
    </row>
    <row r="67" spans="1:6" s="217" customFormat="1">
      <c r="A67" s="122" t="s">
        <v>14610</v>
      </c>
      <c r="B67" s="123" t="s">
        <v>14644</v>
      </c>
      <c r="C67" s="176"/>
      <c r="D67" s="124" t="s">
        <v>95</v>
      </c>
      <c r="E67" s="125">
        <f>ROUND(AVERAGE(E68:E70),2)</f>
        <v>1.96</v>
      </c>
      <c r="F67" s="126"/>
    </row>
    <row r="68" spans="1:6" ht="135">
      <c r="A68" s="127"/>
      <c r="B68" s="128" t="str">
        <f>$B$67</f>
        <v>PREGO INOX 18X27MM</v>
      </c>
      <c r="C68" s="177" t="s">
        <v>14631</v>
      </c>
      <c r="D68" s="129">
        <v>1</v>
      </c>
      <c r="E68" s="130">
        <v>2.63</v>
      </c>
      <c r="F68" s="218" t="s">
        <v>14645</v>
      </c>
    </row>
    <row r="69" spans="1:6" ht="60">
      <c r="A69" s="127"/>
      <c r="B69" s="128" t="str">
        <f t="shared" ref="B69:B70" si="10">$B$67</f>
        <v>PREGO INOX 18X27MM</v>
      </c>
      <c r="C69" s="177" t="s">
        <v>14637</v>
      </c>
      <c r="D69" s="129">
        <v>1</v>
      </c>
      <c r="E69" s="131">
        <v>0.79900000000000004</v>
      </c>
      <c r="F69" s="218" t="s">
        <v>14646</v>
      </c>
    </row>
    <row r="70" spans="1:6" ht="135">
      <c r="A70" s="127"/>
      <c r="B70" s="128" t="str">
        <f t="shared" si="10"/>
        <v>PREGO INOX 18X27MM</v>
      </c>
      <c r="C70" s="177" t="s">
        <v>14631</v>
      </c>
      <c r="D70" s="129">
        <v>1</v>
      </c>
      <c r="E70" s="131">
        <v>2.4500000000000002</v>
      </c>
      <c r="F70" s="218" t="s">
        <v>14647</v>
      </c>
    </row>
  </sheetData>
  <mergeCells count="2">
    <mergeCell ref="L11:M11"/>
    <mergeCell ref="A1:F5"/>
  </mergeCells>
  <hyperlinks>
    <hyperlink ref="F20" r:id="rId1" display="https://www.parafusofacil.com.br/parafuso-maquina/parafuso-frances-sem-porca/parafuso-frances-sem-porca-unc-1-2-x-8-classe-70-inox-304-a2-passivado/" xr:uid="{F87339F4-99D5-40E1-8088-692AFA6C4816}"/>
    <hyperlink ref="F9" r:id="rId2" display="https://www.parafusofacil.com.br/ProdutosDetalhes.php?Nome=barra-roscada-ma-12-x-1.75-x-1000-inox-316a4-passivado&amp;Codigo=1106387" xr:uid="{10A91034-0165-43D5-AEC6-36E1B5B543A7}"/>
    <hyperlink ref="F15" r:id="rId3" display="https://www.parafusofacil.com.br/ProdutosDetalhes.php?Nome=barra-roscada-ma-12-x-1.75-x-1000-inox-316a4-passivado&amp;Codigo=1106387" xr:uid="{050A7C79-CB8B-4A8E-95CE-8342542D6F32}"/>
    <hyperlink ref="F27" r:id="rId4" display="https://www.parafusofacil.com.br/parafuso-maquina/parafuso-sextavado/parafuso-sextavado-ma-8-x-110-classe-70-inox-304-a2-passivado/" xr:uid="{A115377B-E7E2-4484-90A1-32CE255F7913}"/>
    <hyperlink ref="F33" r:id="rId5" display="https://www.parafusofacil.com.br/parafuso-maquina/parafuso-sextavado/parafuso-sextavado-ma-6-x-70-classe-70-inox-316-a4-passivado/" xr:uid="{EAD64F36-3C80-4889-AB74-E399E3D7073D}"/>
    <hyperlink ref="F39" r:id="rId6" xr:uid="{786B1876-B9C0-410B-B94F-121F8A089BC2}"/>
    <hyperlink ref="F45" r:id="rId7" display="https://www.parafusofacil.com.br/arruelas/arruela-aba-larga/arruela-aba-larga-12-13-x-37-x-3-00-inox-304-a2-passivado/" xr:uid="{BA9549C8-0B80-42EF-91B0-E9D0F3EA5DB9}"/>
    <hyperlink ref="F51" r:id="rId8" display="https://www.parafusofacil.com.br/arruelas/arruela-pressao/arruela-pressao-12-12-2-x-21-1-x-2-35-inox-316-a4-passivado/" xr:uid="{BA136F5E-C152-4D29-A00D-E08B44BDC5F8}"/>
    <hyperlink ref="F56" r:id="rId9" display="https://www.parafusofacil.com.br/arruelas/arruela-vedacao-neoprene/arruela-vedacao-neoprene-12-12-0-x-18-5-x-3-0-neoprene-preto/" xr:uid="{04B252D8-CF34-49EF-8B28-DC64A696EEA5}"/>
    <hyperlink ref="F28" r:id="rId10" display="https://www.mercadolivre.com.br/parafuso-sextavado-rosca-soberba-m8-x-110-inox-100-pcs/up/MLBU1092675199?msockid=09fb3ea96b59645e36c728f46a4d652b" xr:uid="{112DD81A-211E-4A9E-83F0-4C58298A553F}"/>
    <hyperlink ref="F34" r:id="rId11" display="https://produto.mercadolivre.com.br/MLB-5677232390-kit-50-parafuso-sextavado-60x70mm-rosca-soberba-inox-304a2-_JM?msockid=09fb3ea96b59645e36c728f46a4d652b" xr:uid="{2A9A6256-5835-4306-AB7C-01B266587E77}"/>
    <hyperlink ref="F40" r:id="rId12" display="https://www.mercadolivre.com.br/20-porcas-m12-inox-a4316--20-arruelas-m12-inox-a4-316/up/MLBU3439792657?pdp_filters=item_id:MLB5739593346&amp;matt_tool=92309335&amp;matt_word=&amp;matt_source=bing&amp;matt_campaign=MLB_ML_BING_AO_HOME%20%26%20INDUSTRY-ALL-ALL_X_PLA_ALLB_TXS_ALL&amp;matt_campaign_id=382858298&amp;matt_ad_group=HOME%20%26%20INDUSTRY&amp;matt_match_type=e&amp;matt_network=o&amp;matt_device=c&amp;matt_keyword=default&amp;msclkid=4c84e7b1e11a1d26c0208eb941b2bc16&amp;utm_source=bing&amp;utm_medium=cpc&amp;utm_campaign=MLB_ML_BING_AO_HOME%20%26%20INDUSTRY-ALL-ALL_X_PLA_ALLB_TXS_ALL&amp;utm_term=4581252654962836&amp;utm_content=HOME%20%26%20INDUSTRY" xr:uid="{3E05E7EF-221B-4F97-BFCA-E303A49D6CA1}"/>
    <hyperlink ref="F46" r:id="rId13" display="https://produto.mercadolivre.com.br/MLB-5626545062-kit-5-arruela-lisa-aba-larga-m12-inox-304a2-din-9021-_JM?msockid=09fb3ea96b59645e36c728f46a4d652b" xr:uid="{DDE4A997-E4DA-4544-965F-F1418A529918}"/>
    <hyperlink ref="F52" r:id="rId14" display="https://www.mercadolivre.com.br/arruela-de-pressao-m12-12-mm-aco-inox-20-pecas/up/MLBU730759014?pdp_filters=item_id:MLB1153530790&amp;matt_tool=92309335&amp;matt_word=&amp;matt_source=bing&amp;matt_campaign=MLB_ML_BING_AO_HOME%20%26%20INDUSTRY-ALL-ALL_X_PLA_ALLB_TXS_ALL&amp;matt_campaign_id=382858298&amp;matt_ad_group=HOME%20%26%20INDUSTRY&amp;matt_match_type=e&amp;matt_network=o&amp;matt_device=c&amp;matt_keyword=default&amp;msclkid=089ff92e8ba41a40820a90262ac4d5f7&amp;utm_source=bing&amp;utm_medium=cpc&amp;utm_campaign=MLB_ML_BING_AO_HOME%20%26%20INDUSTRY-ALL-ALL_X_PLA_ALLB_TXS_ALL&amp;utm_term=4581252654962805&amp;utm_content=HOME%20%26%20INDUSTRY" xr:uid="{3B1D69B8-AAF6-462C-B6BC-6CA7632F6314}"/>
  </hyperlinks>
  <pageMargins left="0.511811024" right="0.511811024" top="0.78740157499999996" bottom="0.78740157499999996" header="0.31496062000000002" footer="0.31496062000000002"/>
  <pageSetup paperSize="9" scale="61" fitToHeight="0" orientation="landscape" r:id="rId15"/>
  <rowBreaks count="2" manualBreakCount="2">
    <brk id="29" max="5" man="1"/>
    <brk id="58" max="5" man="1"/>
  </rowBreaks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7"/>
  <sheetViews>
    <sheetView workbookViewId="0">
      <selection activeCell="H18" sqref="H18"/>
    </sheetView>
  </sheetViews>
  <sheetFormatPr defaultColWidth="24.42578125" defaultRowHeight="15"/>
  <cols>
    <col min="1" max="2" width="24.42578125" style="34"/>
    <col min="3" max="3" width="55.7109375" style="41" customWidth="1"/>
    <col min="4" max="4" width="24.42578125" style="34"/>
    <col min="5" max="5" width="24.42578125" style="49"/>
    <col min="6" max="8" width="24.42578125" style="44"/>
    <col min="9" max="9" width="24.42578125" style="138"/>
  </cols>
  <sheetData>
    <row r="1" spans="1:11" s="10" customFormat="1" ht="14.25" customHeight="1">
      <c r="A1" s="12"/>
      <c r="B1" s="255" t="str">
        <f>ORÇAMENTO!D1</f>
        <v>RDS BARRA DO UNA - ESCADA DE ACESSO</v>
      </c>
      <c r="C1" s="255"/>
      <c r="D1" s="255"/>
      <c r="E1" s="255"/>
      <c r="F1" s="255"/>
      <c r="G1" s="255"/>
      <c r="H1" s="181"/>
      <c r="I1" s="79" t="s">
        <v>50</v>
      </c>
      <c r="K1" s="22"/>
    </row>
    <row r="2" spans="1:11" s="10" customFormat="1" ht="14.25" customHeight="1">
      <c r="A2" s="12"/>
      <c r="B2" s="255"/>
      <c r="C2" s="255"/>
      <c r="D2" s="255"/>
      <c r="E2" s="255"/>
      <c r="F2" s="255"/>
      <c r="G2" s="255"/>
      <c r="H2" s="181"/>
      <c r="I2" s="79"/>
      <c r="K2" s="22"/>
    </row>
    <row r="3" spans="1:11" s="10" customFormat="1" ht="14.25" customHeight="1">
      <c r="A3" s="12"/>
      <c r="B3" s="255"/>
      <c r="C3" s="255"/>
      <c r="D3" s="255"/>
      <c r="E3" s="255"/>
      <c r="F3" s="255"/>
      <c r="G3" s="255"/>
      <c r="H3" s="181"/>
      <c r="I3" s="79" t="s">
        <v>14689</v>
      </c>
      <c r="K3" s="22"/>
    </row>
    <row r="4" spans="1:11" s="10" customFormat="1" ht="14.25" customHeight="1">
      <c r="A4" s="12"/>
      <c r="B4" s="255"/>
      <c r="C4" s="255"/>
      <c r="D4" s="255"/>
      <c r="E4" s="255"/>
      <c r="F4" s="255"/>
      <c r="G4" s="255"/>
      <c r="H4" s="181"/>
      <c r="I4" s="79" t="s">
        <v>14690</v>
      </c>
      <c r="K4" s="22"/>
    </row>
    <row r="5" spans="1:11" s="10" customFormat="1" ht="14.25" customHeight="1">
      <c r="A5" s="12"/>
      <c r="B5" s="275"/>
      <c r="C5" s="275"/>
      <c r="D5" s="275"/>
      <c r="E5" s="275"/>
      <c r="F5" s="275"/>
      <c r="G5" s="275"/>
      <c r="H5" s="23"/>
      <c r="I5" s="23"/>
    </row>
    <row r="6" spans="1:11" s="46" customFormat="1">
      <c r="A6" s="116" t="s">
        <v>75</v>
      </c>
      <c r="B6" s="116" t="s">
        <v>76</v>
      </c>
      <c r="C6" s="247" t="s">
        <v>14</v>
      </c>
      <c r="D6" s="116" t="s">
        <v>8193</v>
      </c>
      <c r="E6" s="117" t="s">
        <v>8194</v>
      </c>
      <c r="F6" s="135" t="s">
        <v>14572</v>
      </c>
      <c r="G6" s="135" t="s">
        <v>14573</v>
      </c>
      <c r="H6" s="135" t="s">
        <v>7</v>
      </c>
      <c r="I6" s="135" t="s">
        <v>1</v>
      </c>
    </row>
    <row r="7" spans="1:11" s="46" customFormat="1" ht="30">
      <c r="A7" s="248" t="s">
        <v>14586</v>
      </c>
      <c r="B7" s="118"/>
      <c r="C7" s="119" t="s">
        <v>14604</v>
      </c>
      <c r="D7" s="118" t="s">
        <v>95</v>
      </c>
      <c r="E7" s="249"/>
      <c r="F7" s="250"/>
      <c r="G7" s="250"/>
      <c r="H7" s="250"/>
      <c r="I7" s="250">
        <f>ROUND(SUM(I8:I26),2)</f>
        <v>30062.29</v>
      </c>
    </row>
    <row r="8" spans="1:11" ht="45">
      <c r="A8" s="45" t="s">
        <v>14563</v>
      </c>
      <c r="B8" s="45">
        <v>20209</v>
      </c>
      <c r="C8" s="114" t="s">
        <v>14652</v>
      </c>
      <c r="D8" s="45" t="s">
        <v>205</v>
      </c>
      <c r="E8" s="47">
        <f>LEVANTAMENTOS!G8</f>
        <v>34</v>
      </c>
      <c r="F8" s="137">
        <v>33.21</v>
      </c>
      <c r="G8" s="137"/>
      <c r="H8" s="137">
        <f t="shared" ref="H8:H26" si="0">F8+G8</f>
        <v>33.21</v>
      </c>
      <c r="I8" s="136">
        <f t="shared" ref="I8:I26" si="1">H8*E8</f>
        <v>1129.1400000000001</v>
      </c>
    </row>
    <row r="9" spans="1:11" ht="45">
      <c r="A9" s="45" t="s">
        <v>14563</v>
      </c>
      <c r="B9" s="45">
        <v>20206</v>
      </c>
      <c r="C9" s="114" t="s">
        <v>14653</v>
      </c>
      <c r="D9" s="45" t="s">
        <v>205</v>
      </c>
      <c r="E9" s="47">
        <f>LEVANTAMENTOS!G7</f>
        <v>76</v>
      </c>
      <c r="F9" s="137">
        <v>11.18</v>
      </c>
      <c r="G9" s="137"/>
      <c r="H9" s="137">
        <f t="shared" si="0"/>
        <v>11.18</v>
      </c>
      <c r="I9" s="136">
        <f t="shared" si="1"/>
        <v>849.68</v>
      </c>
    </row>
    <row r="10" spans="1:11" ht="45">
      <c r="A10" s="45" t="s">
        <v>14563</v>
      </c>
      <c r="B10" s="45">
        <v>20204</v>
      </c>
      <c r="C10" s="114" t="s">
        <v>14655</v>
      </c>
      <c r="D10" s="45" t="s">
        <v>205</v>
      </c>
      <c r="E10" s="47">
        <f>LEVANTAMENTOS!G5</f>
        <v>31</v>
      </c>
      <c r="F10" s="137">
        <v>99.43</v>
      </c>
      <c r="G10" s="137"/>
      <c r="H10" s="137">
        <f t="shared" si="0"/>
        <v>99.43</v>
      </c>
      <c r="I10" s="136">
        <f t="shared" si="1"/>
        <v>3082.3300000000004</v>
      </c>
    </row>
    <row r="11" spans="1:11" ht="45">
      <c r="A11" s="45" t="s">
        <v>14563</v>
      </c>
      <c r="B11" s="45">
        <v>20208</v>
      </c>
      <c r="C11" s="114" t="s">
        <v>14656</v>
      </c>
      <c r="D11" s="45" t="s">
        <v>205</v>
      </c>
      <c r="E11" s="47">
        <f>LEVANTAMENTOS!G4+LEVANTAMENTOS!G6</f>
        <v>53</v>
      </c>
      <c r="F11" s="137">
        <v>134.22999999999999</v>
      </c>
      <c r="G11" s="137"/>
      <c r="H11" s="137">
        <f t="shared" si="0"/>
        <v>134.22999999999999</v>
      </c>
      <c r="I11" s="136">
        <f t="shared" si="1"/>
        <v>7114.19</v>
      </c>
    </row>
    <row r="12" spans="1:11" ht="30">
      <c r="A12" s="45" t="s">
        <v>14563</v>
      </c>
      <c r="B12" s="45">
        <v>88243</v>
      </c>
      <c r="C12" s="114" t="s">
        <v>14561</v>
      </c>
      <c r="D12" s="45" t="s">
        <v>397</v>
      </c>
      <c r="E12" s="47">
        <f>0.384458*(E8+E9+E10+E11)</f>
        <v>74.584851999999998</v>
      </c>
      <c r="F12" s="137"/>
      <c r="G12" s="137">
        <v>32.159999999999997</v>
      </c>
      <c r="H12" s="137">
        <f t="shared" si="0"/>
        <v>32.159999999999997</v>
      </c>
      <c r="I12" s="136">
        <f t="shared" si="1"/>
        <v>2398.6488403199996</v>
      </c>
    </row>
    <row r="13" spans="1:11" ht="30">
      <c r="A13" s="45" t="s">
        <v>14563</v>
      </c>
      <c r="B13" s="45">
        <v>88262</v>
      </c>
      <c r="C13" s="114" t="s">
        <v>14562</v>
      </c>
      <c r="D13" s="45" t="s">
        <v>397</v>
      </c>
      <c r="E13" s="47">
        <f>0.53824*(E8+E9+E10+E11)</f>
        <v>104.41856000000001</v>
      </c>
      <c r="F13" s="137"/>
      <c r="G13" s="137">
        <v>35.11</v>
      </c>
      <c r="H13" s="137">
        <f t="shared" si="0"/>
        <v>35.11</v>
      </c>
      <c r="I13" s="136">
        <f t="shared" si="1"/>
        <v>3666.1356416000003</v>
      </c>
    </row>
    <row r="14" spans="1:11">
      <c r="A14" s="45"/>
      <c r="B14" s="45" t="s">
        <v>14580</v>
      </c>
      <c r="C14" s="114" t="str">
        <f>VLOOKUP(B14,MERCADO!A:F,2,0)</f>
        <v>BARRA ROSCADA M12X200MM A4</v>
      </c>
      <c r="D14" s="45" t="str">
        <f>VLOOKUP(B14,MERCADO!A:F,4,0)</f>
        <v>UN</v>
      </c>
      <c r="E14" s="47">
        <v>16</v>
      </c>
      <c r="F14" s="137">
        <f>VLOOKUP(B14,MERCADO!A:F,5,0)</f>
        <v>14.81</v>
      </c>
      <c r="G14" s="137"/>
      <c r="H14" s="137">
        <f t="shared" si="0"/>
        <v>14.81</v>
      </c>
      <c r="I14" s="136">
        <f t="shared" si="1"/>
        <v>236.96</v>
      </c>
      <c r="K14">
        <f>140/8</f>
        <v>17.5</v>
      </c>
    </row>
    <row r="15" spans="1:11">
      <c r="A15" s="45"/>
      <c r="B15" s="45" t="s">
        <v>14581</v>
      </c>
      <c r="C15" s="114" t="str">
        <f>VLOOKUP(B15,MERCADO!A:F,2,0)</f>
        <v>PARAFUSO PASSANTE 12X160MM A4</v>
      </c>
      <c r="D15" s="45" t="str">
        <f>VLOOKUP(B15,MERCADO!A:F,4,0)</f>
        <v>UN</v>
      </c>
      <c r="E15" s="47">
        <v>80</v>
      </c>
      <c r="F15" s="137">
        <f>VLOOKUP(B15,MERCADO!A:F,5,0)</f>
        <v>9.7899999999999991</v>
      </c>
      <c r="G15" s="137"/>
      <c r="H15" s="137">
        <f t="shared" si="0"/>
        <v>9.7899999999999991</v>
      </c>
      <c r="I15" s="136">
        <f t="shared" si="1"/>
        <v>783.19999999999993</v>
      </c>
      <c r="K15">
        <f>K14/2</f>
        <v>8.75</v>
      </c>
    </row>
    <row r="16" spans="1:11" ht="30">
      <c r="A16" s="45"/>
      <c r="B16" s="45" t="s">
        <v>14582</v>
      </c>
      <c r="C16" s="114" t="str">
        <f>VLOOKUP(B16,MERCADO!A:F,2,0)</f>
        <v>PARAFUSO FRANCÊS SEM PORCA UNC 1/2" X 8" CLASSE 70 INOX 304/A2 PASSIVADO</v>
      </c>
      <c r="D16" s="45" t="str">
        <f>VLOOKUP(B16,MERCADO!A:F,4,0)</f>
        <v>UN</v>
      </c>
      <c r="E16" s="47">
        <v>44</v>
      </c>
      <c r="F16" s="137">
        <f>VLOOKUP(B16,MERCADO!A:F,5,0)</f>
        <v>68.709999999999994</v>
      </c>
      <c r="G16" s="137"/>
      <c r="H16" s="137">
        <f t="shared" si="0"/>
        <v>68.709999999999994</v>
      </c>
      <c r="I16" s="136">
        <f t="shared" si="1"/>
        <v>3023.24</v>
      </c>
    </row>
    <row r="17" spans="1:16">
      <c r="A17" s="45"/>
      <c r="B17" s="45" t="s">
        <v>14583</v>
      </c>
      <c r="C17" s="114" t="str">
        <f>VLOOKUP(B17,MERCADO!A:F,2,0)</f>
        <v>PARAFUSO SEXTAVADO M8X110 A2 R SOBERBA</v>
      </c>
      <c r="D17" s="45" t="str">
        <f>VLOOKUP(B17,MERCADO!A:F,4,0)</f>
        <v>UN</v>
      </c>
      <c r="E17" s="47">
        <v>40</v>
      </c>
      <c r="F17" s="137">
        <f>VLOOKUP(B17,MERCADO!A:F,5,0)</f>
        <v>6.55</v>
      </c>
      <c r="G17" s="137"/>
      <c r="H17" s="137">
        <f t="shared" si="0"/>
        <v>6.55</v>
      </c>
      <c r="I17" s="136">
        <f t="shared" si="1"/>
        <v>262</v>
      </c>
    </row>
    <row r="18" spans="1:16">
      <c r="A18" s="45"/>
      <c r="B18" s="45" t="s">
        <v>14584</v>
      </c>
      <c r="C18" s="114" t="str">
        <f>VLOOKUP(B18,MERCADO!A:F,2,0)</f>
        <v>PARAFUSO SEXTAVADO M6X70 A2 R SOBERBA</v>
      </c>
      <c r="D18" s="45" t="str">
        <f>VLOOKUP(B18,MERCADO!A:F,4,0)</f>
        <v>UN</v>
      </c>
      <c r="E18" s="47">
        <v>76</v>
      </c>
      <c r="F18" s="137">
        <f>VLOOKUP(B18,MERCADO!A:F,5,0)</f>
        <v>2.79</v>
      </c>
      <c r="G18" s="137"/>
      <c r="H18" s="137">
        <f t="shared" si="0"/>
        <v>2.79</v>
      </c>
      <c r="I18" s="136">
        <f t="shared" si="1"/>
        <v>212.04</v>
      </c>
    </row>
    <row r="19" spans="1:16">
      <c r="A19" s="45"/>
      <c r="B19" s="45" t="s">
        <v>14605</v>
      </c>
      <c r="C19" s="114" t="str">
        <f>VLOOKUP(B19,MERCADO!A:F,2,0)</f>
        <v>PORCA SEXTAVADO M12 A4</v>
      </c>
      <c r="D19" s="45" t="str">
        <f>VLOOKUP(B19,MERCADO!A:F,4,0)</f>
        <v>UN</v>
      </c>
      <c r="E19" s="47">
        <v>240</v>
      </c>
      <c r="F19" s="137">
        <f>VLOOKUP(B19,MERCADO!A:F,5,0)</f>
        <v>3.52</v>
      </c>
      <c r="G19" s="137"/>
      <c r="H19" s="137">
        <f t="shared" si="0"/>
        <v>3.52</v>
      </c>
      <c r="I19" s="136">
        <f t="shared" si="1"/>
        <v>844.8</v>
      </c>
    </row>
    <row r="20" spans="1:16">
      <c r="A20" s="45"/>
      <c r="B20" s="45" t="s">
        <v>14606</v>
      </c>
      <c r="C20" s="114" t="str">
        <f>VLOOKUP(B20,MERCADO!A:F,2,0)</f>
        <v>ARRUELA ABA LARGA M12 DIM 9021 A2</v>
      </c>
      <c r="D20" s="45" t="str">
        <f>VLOOKUP(B20,MERCADO!A:F,4,0)</f>
        <v>UN</v>
      </c>
      <c r="E20" s="47">
        <v>512</v>
      </c>
      <c r="F20" s="137">
        <f>VLOOKUP(B20,MERCADO!A:F,5,0)</f>
        <v>2.94</v>
      </c>
      <c r="G20" s="137"/>
      <c r="H20" s="137">
        <f t="shared" si="0"/>
        <v>2.94</v>
      </c>
      <c r="I20" s="136">
        <f t="shared" si="1"/>
        <v>1505.28</v>
      </c>
    </row>
    <row r="21" spans="1:16">
      <c r="A21" s="45"/>
      <c r="B21" s="45" t="s">
        <v>14607</v>
      </c>
      <c r="C21" s="114" t="str">
        <f>VLOOKUP(B21,MERCADO!A:F,2,0)</f>
        <v>ARRUELA DE PRESSÃO M12 A4</v>
      </c>
      <c r="D21" s="45" t="str">
        <f>VLOOKUP(B21,MERCADO!A:F,4,0)</f>
        <v>UN</v>
      </c>
      <c r="E21" s="47">
        <v>240</v>
      </c>
      <c r="F21" s="137">
        <f>VLOOKUP(B21,MERCADO!A:F,5,0)</f>
        <v>0.77</v>
      </c>
      <c r="G21" s="137"/>
      <c r="H21" s="137">
        <f t="shared" si="0"/>
        <v>0.77</v>
      </c>
      <c r="I21" s="136">
        <f t="shared" si="1"/>
        <v>184.8</v>
      </c>
    </row>
    <row r="22" spans="1:16">
      <c r="A22" s="45"/>
      <c r="B22" s="45" t="s">
        <v>14608</v>
      </c>
      <c r="C22" s="114" t="str">
        <f>VLOOKUP(B22,MERCADO!A:F,2,0)</f>
        <v>ARRUELA DE NEOPRENE Ø ½″ × 3 MM</v>
      </c>
      <c r="D22" s="45" t="str">
        <f>VLOOKUP(B22,MERCADO!A:F,4,0)</f>
        <v>UN</v>
      </c>
      <c r="E22" s="47">
        <v>88</v>
      </c>
      <c r="F22" s="137">
        <f>VLOOKUP(B22,MERCADO!A:F,5,0)</f>
        <v>1.19</v>
      </c>
      <c r="G22" s="137"/>
      <c r="H22" s="137">
        <f t="shared" si="0"/>
        <v>1.19</v>
      </c>
      <c r="I22" s="136">
        <f t="shared" si="1"/>
        <v>104.72</v>
      </c>
    </row>
    <row r="23" spans="1:16">
      <c r="A23" s="45"/>
      <c r="B23" s="45" t="s">
        <v>14609</v>
      </c>
      <c r="C23" s="114" t="str">
        <f>VLOOKUP(B23,MERCADO!A:F,2,0)</f>
        <v>CHAPA METÁLICA 5mm INOX 316 A4</v>
      </c>
      <c r="D23" s="45" t="str">
        <f>VLOOKUP(B23,MERCADO!A:F,4,0)</f>
        <v>UN</v>
      </c>
      <c r="E23" s="47">
        <v>1</v>
      </c>
      <c r="F23" s="137">
        <f>VLOOKUP(B23,MERCADO!A:F,5,0)</f>
        <v>2934.85</v>
      </c>
      <c r="G23" s="137"/>
      <c r="H23" s="137">
        <f t="shared" si="0"/>
        <v>2934.85</v>
      </c>
      <c r="I23" s="136">
        <f t="shared" si="1"/>
        <v>2934.85</v>
      </c>
    </row>
    <row r="24" spans="1:16">
      <c r="A24" s="45"/>
      <c r="B24" s="45" t="s">
        <v>14610</v>
      </c>
      <c r="C24" s="114" t="str">
        <f>VLOOKUP(B24,MERCADO!A:F,2,0)</f>
        <v>PREGO INOX 18X27MM</v>
      </c>
      <c r="D24" s="45" t="str">
        <f>VLOOKUP(B24,MERCADO!A:F,4,0)</f>
        <v>UN</v>
      </c>
      <c r="E24" s="47">
        <v>700</v>
      </c>
      <c r="F24" s="137">
        <f>VLOOKUP(B24,MERCADO!A:F,5,0)</f>
        <v>1.96</v>
      </c>
      <c r="G24" s="137"/>
      <c r="H24" s="137">
        <f t="shared" si="0"/>
        <v>1.96</v>
      </c>
      <c r="I24" s="136">
        <f t="shared" si="1"/>
        <v>1372</v>
      </c>
    </row>
    <row r="25" spans="1:16" ht="45">
      <c r="A25" s="45" t="s">
        <v>14564</v>
      </c>
      <c r="B25" s="45" t="s">
        <v>10074</v>
      </c>
      <c r="C25" s="114" t="s">
        <v>14654</v>
      </c>
      <c r="D25" s="45" t="str">
        <f>VLOOKUP(B25,'CDHU 199 - INSUMOS'!A:D,3,0)</f>
        <v>KG</v>
      </c>
      <c r="E25" s="47">
        <v>6</v>
      </c>
      <c r="F25" s="137">
        <f>VLOOKUP(B25,'CDHU 199 - INSUMOS'!A:D,4,0)</f>
        <v>58.42</v>
      </c>
      <c r="G25" s="137"/>
      <c r="H25" s="137">
        <f t="shared" si="0"/>
        <v>58.42</v>
      </c>
      <c r="I25" s="136">
        <f t="shared" si="1"/>
        <v>350.52</v>
      </c>
    </row>
    <row r="26" spans="1:16" ht="30">
      <c r="A26" s="45" t="s">
        <v>14563</v>
      </c>
      <c r="B26" s="45">
        <v>95140</v>
      </c>
      <c r="C26" s="114" t="s">
        <v>14556</v>
      </c>
      <c r="D26" s="45" t="s">
        <v>14555</v>
      </c>
      <c r="E26" s="47">
        <f>SUM(E8:E11)</f>
        <v>194</v>
      </c>
      <c r="F26" s="137"/>
      <c r="G26" s="137">
        <v>0.04</v>
      </c>
      <c r="H26" s="137">
        <f t="shared" si="0"/>
        <v>0.04</v>
      </c>
      <c r="I26" s="136">
        <f t="shared" si="1"/>
        <v>7.76</v>
      </c>
    </row>
    <row r="27" spans="1:16">
      <c r="L27" s="50"/>
      <c r="O27" s="288"/>
      <c r="P27" s="288"/>
    </row>
  </sheetData>
  <mergeCells count="2">
    <mergeCell ref="O27:P27"/>
    <mergeCell ref="B1:G5"/>
  </mergeCells>
  <phoneticPr fontId="3" type="noConversion"/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35"/>
  <sheetViews>
    <sheetView workbookViewId="0">
      <selection sqref="A1:F1"/>
    </sheetView>
  </sheetViews>
  <sheetFormatPr defaultColWidth="8.85546875" defaultRowHeight="15"/>
  <cols>
    <col min="1" max="1" width="17" style="26" customWidth="1"/>
    <col min="2" max="2" width="80.85546875" style="68" customWidth="1"/>
    <col min="3" max="3" width="9.85546875" style="34" customWidth="1"/>
    <col min="4" max="4" width="13.5703125" style="26" customWidth="1"/>
    <col min="5" max="16384" width="8.85546875" style="26"/>
  </cols>
  <sheetData>
    <row r="1" spans="1:4" ht="16.5">
      <c r="A1" s="289" t="s">
        <v>77</v>
      </c>
      <c r="B1" s="289"/>
      <c r="C1" s="289"/>
      <c r="D1" s="289"/>
    </row>
    <row r="2" spans="1:4" ht="16.5">
      <c r="A2" s="289" t="s">
        <v>78</v>
      </c>
      <c r="B2" s="289"/>
      <c r="C2" s="289"/>
      <c r="D2" s="289"/>
    </row>
    <row r="3" spans="1:4">
      <c r="A3" s="290" t="s">
        <v>8213</v>
      </c>
      <c r="B3" s="290"/>
      <c r="C3" s="290"/>
      <c r="D3" s="290"/>
    </row>
    <row r="4" spans="1:4" ht="15.75">
      <c r="A4" s="291" t="s">
        <v>8214</v>
      </c>
      <c r="B4" s="291"/>
      <c r="C4" s="291"/>
      <c r="D4" s="291"/>
    </row>
    <row r="5" spans="1:4">
      <c r="A5" s="51"/>
      <c r="B5" s="52"/>
      <c r="C5" s="53"/>
      <c r="D5" s="54" t="s">
        <v>14657</v>
      </c>
    </row>
    <row r="6" spans="1:4">
      <c r="A6" s="51"/>
      <c r="B6" s="55"/>
      <c r="C6" s="56" t="s">
        <v>81</v>
      </c>
      <c r="D6" s="57" t="s">
        <v>14658</v>
      </c>
    </row>
    <row r="7" spans="1:4">
      <c r="A7" s="51"/>
      <c r="B7" s="55"/>
      <c r="C7" s="58"/>
      <c r="D7" s="59"/>
    </row>
    <row r="8" spans="1:4">
      <c r="A8" s="60" t="s">
        <v>84</v>
      </c>
      <c r="B8" s="61" t="s">
        <v>8215</v>
      </c>
      <c r="C8" s="60" t="s">
        <v>8193</v>
      </c>
      <c r="D8" s="179" t="s">
        <v>8216</v>
      </c>
    </row>
    <row r="9" spans="1:4">
      <c r="A9" s="62" t="s">
        <v>8217</v>
      </c>
      <c r="B9" s="63" t="s">
        <v>8218</v>
      </c>
      <c r="C9" s="37" t="s">
        <v>95</v>
      </c>
      <c r="D9" s="64">
        <v>2.16</v>
      </c>
    </row>
    <row r="10" spans="1:4">
      <c r="A10" s="65" t="s">
        <v>8219</v>
      </c>
      <c r="B10" s="66" t="s">
        <v>8220</v>
      </c>
      <c r="C10" s="40" t="s">
        <v>95</v>
      </c>
      <c r="D10" s="67">
        <v>7.43</v>
      </c>
    </row>
    <row r="11" spans="1:4" ht="30">
      <c r="A11" s="65" t="s">
        <v>8221</v>
      </c>
      <c r="B11" s="66" t="s">
        <v>1536</v>
      </c>
      <c r="C11" s="40" t="s">
        <v>144</v>
      </c>
      <c r="D11" s="67">
        <v>29125.54</v>
      </c>
    </row>
    <row r="12" spans="1:4" ht="30">
      <c r="A12" s="65" t="s">
        <v>8222</v>
      </c>
      <c r="B12" s="66" t="s">
        <v>1209</v>
      </c>
      <c r="C12" s="40" t="s">
        <v>144</v>
      </c>
      <c r="D12" s="67">
        <v>12594.69</v>
      </c>
    </row>
    <row r="13" spans="1:4" ht="30">
      <c r="A13" s="65" t="s">
        <v>8223</v>
      </c>
      <c r="B13" s="66" t="s">
        <v>8224</v>
      </c>
      <c r="C13" s="40" t="s">
        <v>1212</v>
      </c>
      <c r="D13" s="67">
        <v>834.15</v>
      </c>
    </row>
    <row r="14" spans="1:4">
      <c r="A14" s="65" t="s">
        <v>8225</v>
      </c>
      <c r="B14" s="66" t="s">
        <v>8226</v>
      </c>
      <c r="C14" s="40" t="s">
        <v>95</v>
      </c>
      <c r="D14" s="67">
        <v>576.29</v>
      </c>
    </row>
    <row r="15" spans="1:4">
      <c r="A15" s="65" t="s">
        <v>8227</v>
      </c>
      <c r="B15" s="66" t="s">
        <v>1032</v>
      </c>
      <c r="C15" s="40" t="s">
        <v>1015</v>
      </c>
      <c r="D15" s="67">
        <v>47.55</v>
      </c>
    </row>
    <row r="16" spans="1:4">
      <c r="A16" s="65" t="s">
        <v>8228</v>
      </c>
      <c r="B16" s="66" t="s">
        <v>1034</v>
      </c>
      <c r="C16" s="40" t="s">
        <v>230</v>
      </c>
      <c r="D16" s="67">
        <v>30.72</v>
      </c>
    </row>
    <row r="17" spans="1:4">
      <c r="A17" s="65" t="s">
        <v>8229</v>
      </c>
      <c r="B17" s="66" t="s">
        <v>14386</v>
      </c>
      <c r="C17" s="40" t="s">
        <v>1015</v>
      </c>
      <c r="D17" s="67">
        <v>867.25</v>
      </c>
    </row>
    <row r="18" spans="1:4" ht="30">
      <c r="A18" s="65" t="s">
        <v>8230</v>
      </c>
      <c r="B18" s="66" t="s">
        <v>8231</v>
      </c>
      <c r="C18" s="40" t="s">
        <v>230</v>
      </c>
      <c r="D18" s="67">
        <v>97.99</v>
      </c>
    </row>
    <row r="19" spans="1:4" ht="30">
      <c r="A19" s="65" t="s">
        <v>8232</v>
      </c>
      <c r="B19" s="66" t="s">
        <v>8233</v>
      </c>
      <c r="C19" s="40" t="s">
        <v>230</v>
      </c>
      <c r="D19" s="67">
        <v>118.14</v>
      </c>
    </row>
    <row r="20" spans="1:4">
      <c r="A20" s="65" t="s">
        <v>8234</v>
      </c>
      <c r="B20" s="66" t="s">
        <v>8235</v>
      </c>
      <c r="C20" s="40" t="s">
        <v>1015</v>
      </c>
      <c r="D20" s="67">
        <v>206.31</v>
      </c>
    </row>
    <row r="21" spans="1:4" ht="30">
      <c r="A21" s="65" t="s">
        <v>8236</v>
      </c>
      <c r="B21" s="66" t="s">
        <v>8237</v>
      </c>
      <c r="C21" s="40" t="s">
        <v>230</v>
      </c>
      <c r="D21" s="67">
        <v>121.85</v>
      </c>
    </row>
    <row r="22" spans="1:4">
      <c r="A22" s="65" t="s">
        <v>8238</v>
      </c>
      <c r="B22" s="66" t="s">
        <v>8239</v>
      </c>
      <c r="C22" s="40" t="s">
        <v>230</v>
      </c>
      <c r="D22" s="67">
        <v>118.54</v>
      </c>
    </row>
    <row r="23" spans="1:4">
      <c r="A23" s="65" t="s">
        <v>8240</v>
      </c>
      <c r="B23" s="66" t="s">
        <v>7502</v>
      </c>
      <c r="C23" s="40" t="s">
        <v>485</v>
      </c>
      <c r="D23" s="67">
        <v>96.9</v>
      </c>
    </row>
    <row r="24" spans="1:4" ht="45">
      <c r="A24" s="65" t="s">
        <v>8241</v>
      </c>
      <c r="B24" s="66" t="s">
        <v>8242</v>
      </c>
      <c r="C24" s="40" t="s">
        <v>8243</v>
      </c>
      <c r="D24" s="67">
        <v>23.9</v>
      </c>
    </row>
    <row r="25" spans="1:4" ht="30">
      <c r="A25" s="65" t="s">
        <v>8244</v>
      </c>
      <c r="B25" s="66" t="s">
        <v>8245</v>
      </c>
      <c r="C25" s="40" t="s">
        <v>95</v>
      </c>
      <c r="D25" s="67">
        <v>150854.82999999999</v>
      </c>
    </row>
    <row r="26" spans="1:4" ht="30">
      <c r="A26" s="65" t="s">
        <v>8246</v>
      </c>
      <c r="B26" s="66" t="s">
        <v>8247</v>
      </c>
      <c r="C26" s="40" t="s">
        <v>397</v>
      </c>
      <c r="D26" s="67">
        <v>2.58</v>
      </c>
    </row>
    <row r="27" spans="1:4" ht="30">
      <c r="A27" s="65" t="s">
        <v>8248</v>
      </c>
      <c r="B27" s="66" t="s">
        <v>8249</v>
      </c>
      <c r="C27" s="40" t="s">
        <v>433</v>
      </c>
      <c r="D27" s="67">
        <v>2234.62</v>
      </c>
    </row>
    <row r="28" spans="1:4">
      <c r="A28" s="65" t="s">
        <v>8250</v>
      </c>
      <c r="B28" s="66" t="s">
        <v>8251</v>
      </c>
      <c r="C28" s="40" t="s">
        <v>397</v>
      </c>
      <c r="D28" s="67">
        <v>75.62</v>
      </c>
    </row>
    <row r="29" spans="1:4" ht="30">
      <c r="A29" s="65" t="s">
        <v>8252</v>
      </c>
      <c r="B29" s="66" t="s">
        <v>8253</v>
      </c>
      <c r="C29" s="40" t="s">
        <v>433</v>
      </c>
      <c r="D29" s="67">
        <v>12247.7</v>
      </c>
    </row>
    <row r="30" spans="1:4" ht="30">
      <c r="A30" s="65" t="s">
        <v>8254</v>
      </c>
      <c r="B30" s="66" t="s">
        <v>8255</v>
      </c>
      <c r="C30" s="40" t="s">
        <v>433</v>
      </c>
      <c r="D30" s="67">
        <v>20868.62</v>
      </c>
    </row>
    <row r="31" spans="1:4">
      <c r="A31" s="65" t="s">
        <v>8256</v>
      </c>
      <c r="B31" s="66" t="s">
        <v>8257</v>
      </c>
      <c r="C31" s="40" t="s">
        <v>230</v>
      </c>
      <c r="D31" s="67">
        <v>38.44</v>
      </c>
    </row>
    <row r="32" spans="1:4">
      <c r="A32" s="65" t="s">
        <v>8258</v>
      </c>
      <c r="B32" s="66" t="s">
        <v>8259</v>
      </c>
      <c r="C32" s="40" t="s">
        <v>914</v>
      </c>
      <c r="D32" s="67">
        <v>27.05</v>
      </c>
    </row>
    <row r="33" spans="1:4">
      <c r="A33" s="65" t="s">
        <v>8260</v>
      </c>
      <c r="B33" s="66" t="s">
        <v>8261</v>
      </c>
      <c r="C33" s="40" t="s">
        <v>95</v>
      </c>
      <c r="D33" s="67">
        <v>1066.6300000000001</v>
      </c>
    </row>
    <row r="34" spans="1:4">
      <c r="A34" s="65" t="s">
        <v>8262</v>
      </c>
      <c r="B34" s="66" t="s">
        <v>14387</v>
      </c>
      <c r="C34" s="40" t="s">
        <v>95</v>
      </c>
      <c r="D34" s="67">
        <v>347.31</v>
      </c>
    </row>
    <row r="35" spans="1:4" ht="30">
      <c r="A35" s="65" t="s">
        <v>8263</v>
      </c>
      <c r="B35" s="66" t="s">
        <v>202</v>
      </c>
      <c r="C35" s="40" t="s">
        <v>144</v>
      </c>
      <c r="D35" s="67">
        <v>6913.83</v>
      </c>
    </row>
    <row r="36" spans="1:4" ht="30">
      <c r="A36" s="65" t="s">
        <v>8264</v>
      </c>
      <c r="B36" s="66" t="s">
        <v>8265</v>
      </c>
      <c r="C36" s="40" t="s">
        <v>144</v>
      </c>
      <c r="D36" s="67">
        <v>1143.79</v>
      </c>
    </row>
    <row r="37" spans="1:4">
      <c r="A37" s="65" t="s">
        <v>8266</v>
      </c>
      <c r="B37" s="66" t="s">
        <v>200</v>
      </c>
      <c r="C37" s="40" t="s">
        <v>144</v>
      </c>
      <c r="D37" s="67">
        <v>1316.69</v>
      </c>
    </row>
    <row r="38" spans="1:4" ht="30">
      <c r="A38" s="65" t="s">
        <v>8267</v>
      </c>
      <c r="B38" s="66" t="s">
        <v>8268</v>
      </c>
      <c r="C38" s="40" t="s">
        <v>205</v>
      </c>
      <c r="D38" s="67">
        <v>81.73</v>
      </c>
    </row>
    <row r="39" spans="1:4" ht="30">
      <c r="A39" s="65" t="s">
        <v>8269</v>
      </c>
      <c r="B39" s="66" t="s">
        <v>8270</v>
      </c>
      <c r="C39" s="40" t="s">
        <v>205</v>
      </c>
      <c r="D39" s="67">
        <v>402.01</v>
      </c>
    </row>
    <row r="40" spans="1:4">
      <c r="A40" s="65" t="s">
        <v>8271</v>
      </c>
      <c r="B40" s="66" t="s">
        <v>8272</v>
      </c>
      <c r="C40" s="40" t="s">
        <v>205</v>
      </c>
      <c r="D40" s="67">
        <v>636.1</v>
      </c>
    </row>
    <row r="41" spans="1:4" ht="30">
      <c r="A41" s="65" t="s">
        <v>8273</v>
      </c>
      <c r="B41" s="66" t="s">
        <v>8274</v>
      </c>
      <c r="C41" s="40" t="s">
        <v>205</v>
      </c>
      <c r="D41" s="67">
        <v>103</v>
      </c>
    </row>
    <row r="42" spans="1:4" ht="30">
      <c r="A42" s="65" t="s">
        <v>8275</v>
      </c>
      <c r="B42" s="66" t="s">
        <v>8276</v>
      </c>
      <c r="C42" s="40" t="s">
        <v>205</v>
      </c>
      <c r="D42" s="67">
        <v>99.77</v>
      </c>
    </row>
    <row r="43" spans="1:4" ht="30">
      <c r="A43" s="65" t="s">
        <v>8277</v>
      </c>
      <c r="B43" s="66" t="s">
        <v>1428</v>
      </c>
      <c r="C43" s="40" t="s">
        <v>144</v>
      </c>
      <c r="D43" s="67">
        <v>28045.1</v>
      </c>
    </row>
    <row r="44" spans="1:4">
      <c r="A44" s="65" t="s">
        <v>8278</v>
      </c>
      <c r="B44" s="66" t="s">
        <v>1430</v>
      </c>
      <c r="C44" s="40" t="s">
        <v>205</v>
      </c>
      <c r="D44" s="67">
        <v>78.13</v>
      </c>
    </row>
    <row r="45" spans="1:4">
      <c r="A45" s="65" t="s">
        <v>8279</v>
      </c>
      <c r="B45" s="66" t="s">
        <v>8280</v>
      </c>
      <c r="C45" s="40" t="s">
        <v>205</v>
      </c>
      <c r="D45" s="67">
        <v>93.55</v>
      </c>
    </row>
    <row r="46" spans="1:4">
      <c r="A46" s="65" t="s">
        <v>8281</v>
      </c>
      <c r="B46" s="66" t="s">
        <v>1432</v>
      </c>
      <c r="C46" s="40" t="s">
        <v>205</v>
      </c>
      <c r="D46" s="67">
        <v>87.68</v>
      </c>
    </row>
    <row r="47" spans="1:4">
      <c r="A47" s="65" t="s">
        <v>8282</v>
      </c>
      <c r="B47" s="66" t="s">
        <v>8283</v>
      </c>
      <c r="C47" s="40" t="s">
        <v>205</v>
      </c>
      <c r="D47" s="67">
        <v>95.18</v>
      </c>
    </row>
    <row r="48" spans="1:4">
      <c r="A48" s="65" t="s">
        <v>8284</v>
      </c>
      <c r="B48" s="66" t="s">
        <v>1434</v>
      </c>
      <c r="C48" s="40" t="s">
        <v>205</v>
      </c>
      <c r="D48" s="67">
        <v>98.51</v>
      </c>
    </row>
    <row r="49" spans="1:4">
      <c r="A49" s="65" t="s">
        <v>8285</v>
      </c>
      <c r="B49" s="66" t="s">
        <v>8286</v>
      </c>
      <c r="C49" s="40" t="s">
        <v>205</v>
      </c>
      <c r="D49" s="67">
        <v>95.41</v>
      </c>
    </row>
    <row r="50" spans="1:4">
      <c r="A50" s="65" t="s">
        <v>8287</v>
      </c>
      <c r="B50" s="66" t="s">
        <v>1436</v>
      </c>
      <c r="C50" s="40" t="s">
        <v>205</v>
      </c>
      <c r="D50" s="67">
        <v>107.27</v>
      </c>
    </row>
    <row r="51" spans="1:4">
      <c r="A51" s="65" t="s">
        <v>8288</v>
      </c>
      <c r="B51" s="66" t="s">
        <v>8289</v>
      </c>
      <c r="C51" s="40" t="s">
        <v>205</v>
      </c>
      <c r="D51" s="67">
        <v>95.05</v>
      </c>
    </row>
    <row r="52" spans="1:4">
      <c r="A52" s="65" t="s">
        <v>8290</v>
      </c>
      <c r="B52" s="66" t="s">
        <v>1438</v>
      </c>
      <c r="C52" s="40" t="s">
        <v>205</v>
      </c>
      <c r="D52" s="67">
        <v>137.59</v>
      </c>
    </row>
    <row r="53" spans="1:4">
      <c r="A53" s="65" t="s">
        <v>8291</v>
      </c>
      <c r="B53" s="66" t="s">
        <v>8292</v>
      </c>
      <c r="C53" s="40" t="s">
        <v>205</v>
      </c>
      <c r="D53" s="67">
        <v>96.62</v>
      </c>
    </row>
    <row r="54" spans="1:4" ht="30">
      <c r="A54" s="65" t="s">
        <v>8293</v>
      </c>
      <c r="B54" s="66" t="s">
        <v>1442</v>
      </c>
      <c r="C54" s="40" t="s">
        <v>144</v>
      </c>
      <c r="D54" s="67">
        <v>2437.6799999999998</v>
      </c>
    </row>
    <row r="55" spans="1:4" ht="30">
      <c r="A55" s="65" t="s">
        <v>8294</v>
      </c>
      <c r="B55" s="66" t="s">
        <v>1454</v>
      </c>
      <c r="C55" s="40" t="s">
        <v>144</v>
      </c>
      <c r="D55" s="67">
        <v>3004.83</v>
      </c>
    </row>
    <row r="56" spans="1:4" ht="30">
      <c r="A56" s="65" t="s">
        <v>8295</v>
      </c>
      <c r="B56" s="66" t="s">
        <v>1466</v>
      </c>
      <c r="C56" s="40" t="s">
        <v>144</v>
      </c>
      <c r="D56" s="67">
        <v>30819.64</v>
      </c>
    </row>
    <row r="57" spans="1:4" ht="30">
      <c r="A57" s="65" t="s">
        <v>8296</v>
      </c>
      <c r="B57" s="66" t="s">
        <v>1504</v>
      </c>
      <c r="C57" s="40" t="s">
        <v>144</v>
      </c>
      <c r="D57" s="67">
        <v>2081.44</v>
      </c>
    </row>
    <row r="58" spans="1:4">
      <c r="A58" s="65" t="s">
        <v>8297</v>
      </c>
      <c r="B58" s="66" t="s">
        <v>1456</v>
      </c>
      <c r="C58" s="40" t="s">
        <v>205</v>
      </c>
      <c r="D58" s="67">
        <v>39.299999999999997</v>
      </c>
    </row>
    <row r="59" spans="1:4">
      <c r="A59" s="65" t="s">
        <v>8298</v>
      </c>
      <c r="B59" s="66" t="s">
        <v>1458</v>
      </c>
      <c r="C59" s="40" t="s">
        <v>205</v>
      </c>
      <c r="D59" s="67">
        <v>46.4</v>
      </c>
    </row>
    <row r="60" spans="1:4">
      <c r="A60" s="65" t="s">
        <v>8299</v>
      </c>
      <c r="B60" s="66" t="s">
        <v>1460</v>
      </c>
      <c r="C60" s="40" t="s">
        <v>205</v>
      </c>
      <c r="D60" s="67">
        <v>51.41</v>
      </c>
    </row>
    <row r="61" spans="1:4">
      <c r="A61" s="65" t="s">
        <v>8300</v>
      </c>
      <c r="B61" s="66" t="s">
        <v>8301</v>
      </c>
      <c r="C61" s="40" t="s">
        <v>655</v>
      </c>
      <c r="D61" s="67">
        <v>20.059999999999999</v>
      </c>
    </row>
    <row r="62" spans="1:4">
      <c r="A62" s="65" t="s">
        <v>8302</v>
      </c>
      <c r="B62" s="66" t="s">
        <v>8303</v>
      </c>
      <c r="C62" s="40" t="s">
        <v>205</v>
      </c>
      <c r="D62" s="67">
        <v>38.43</v>
      </c>
    </row>
    <row r="63" spans="1:4">
      <c r="A63" s="65" t="s">
        <v>8304</v>
      </c>
      <c r="B63" s="66" t="s">
        <v>8305</v>
      </c>
      <c r="C63" s="40" t="s">
        <v>205</v>
      </c>
      <c r="D63" s="67">
        <v>45.73</v>
      </c>
    </row>
    <row r="64" spans="1:4">
      <c r="A64" s="65" t="s">
        <v>8306</v>
      </c>
      <c r="B64" s="66" t="s">
        <v>8307</v>
      </c>
      <c r="C64" s="40" t="s">
        <v>205</v>
      </c>
      <c r="D64" s="67">
        <v>72.45</v>
      </c>
    </row>
    <row r="65" spans="1:4" ht="30">
      <c r="A65" s="65" t="s">
        <v>8308</v>
      </c>
      <c r="B65" s="66" t="s">
        <v>1516</v>
      </c>
      <c r="C65" s="40" t="s">
        <v>144</v>
      </c>
      <c r="D65" s="67">
        <v>41812.92</v>
      </c>
    </row>
    <row r="66" spans="1:4">
      <c r="A66" s="65" t="s">
        <v>8309</v>
      </c>
      <c r="B66" s="66" t="s">
        <v>1522</v>
      </c>
      <c r="C66" s="40" t="s">
        <v>205</v>
      </c>
      <c r="D66" s="67">
        <v>59.73</v>
      </c>
    </row>
    <row r="67" spans="1:4">
      <c r="A67" s="65" t="s">
        <v>8310</v>
      </c>
      <c r="B67" s="66" t="s">
        <v>1528</v>
      </c>
      <c r="C67" s="40" t="s">
        <v>205</v>
      </c>
      <c r="D67" s="67">
        <v>93.91</v>
      </c>
    </row>
    <row r="68" spans="1:4">
      <c r="A68" s="65" t="s">
        <v>8311</v>
      </c>
      <c r="B68" s="66" t="s">
        <v>1520</v>
      </c>
      <c r="C68" s="40" t="s">
        <v>205</v>
      </c>
      <c r="D68" s="67">
        <v>49.14</v>
      </c>
    </row>
    <row r="69" spans="1:4">
      <c r="A69" s="65" t="s">
        <v>8312</v>
      </c>
      <c r="B69" s="66" t="s">
        <v>1444</v>
      </c>
      <c r="C69" s="40" t="s">
        <v>205</v>
      </c>
      <c r="D69" s="67">
        <v>17.010000000000002</v>
      </c>
    </row>
    <row r="70" spans="1:4">
      <c r="A70" s="65" t="s">
        <v>8313</v>
      </c>
      <c r="B70" s="66" t="s">
        <v>1446</v>
      </c>
      <c r="C70" s="40" t="s">
        <v>205</v>
      </c>
      <c r="D70" s="67">
        <v>19.420000000000002</v>
      </c>
    </row>
    <row r="71" spans="1:4">
      <c r="A71" s="65" t="s">
        <v>8314</v>
      </c>
      <c r="B71" s="66" t="s">
        <v>1448</v>
      </c>
      <c r="C71" s="40" t="s">
        <v>205</v>
      </c>
      <c r="D71" s="67">
        <v>22.97</v>
      </c>
    </row>
    <row r="72" spans="1:4">
      <c r="A72" s="65" t="s">
        <v>8315</v>
      </c>
      <c r="B72" s="66" t="s">
        <v>1450</v>
      </c>
      <c r="C72" s="40" t="s">
        <v>205</v>
      </c>
      <c r="D72" s="67">
        <v>27.24</v>
      </c>
    </row>
    <row r="73" spans="1:4">
      <c r="A73" s="65" t="s">
        <v>8316</v>
      </c>
      <c r="B73" s="66" t="s">
        <v>1518</v>
      </c>
      <c r="C73" s="40" t="s">
        <v>205</v>
      </c>
      <c r="D73" s="67">
        <v>38.9</v>
      </c>
    </row>
    <row r="74" spans="1:4">
      <c r="A74" s="65" t="s">
        <v>8317</v>
      </c>
      <c r="B74" s="66" t="s">
        <v>1524</v>
      </c>
      <c r="C74" s="40" t="s">
        <v>205</v>
      </c>
      <c r="D74" s="67">
        <v>68.56</v>
      </c>
    </row>
    <row r="75" spans="1:4">
      <c r="A75" s="65" t="s">
        <v>8318</v>
      </c>
      <c r="B75" s="66" t="s">
        <v>1526</v>
      </c>
      <c r="C75" s="40" t="s">
        <v>205</v>
      </c>
      <c r="D75" s="67">
        <v>82.14</v>
      </c>
    </row>
    <row r="76" spans="1:4">
      <c r="A76" s="65" t="s">
        <v>8319</v>
      </c>
      <c r="B76" s="66" t="s">
        <v>1532</v>
      </c>
      <c r="C76" s="40" t="s">
        <v>205</v>
      </c>
      <c r="D76" s="67">
        <v>151.97999999999999</v>
      </c>
    </row>
    <row r="77" spans="1:4">
      <c r="A77" s="65" t="s">
        <v>8320</v>
      </c>
      <c r="B77" s="66" t="s">
        <v>1462</v>
      </c>
      <c r="C77" s="40" t="s">
        <v>205</v>
      </c>
      <c r="D77" s="67">
        <v>74.91</v>
      </c>
    </row>
    <row r="78" spans="1:4">
      <c r="A78" s="65" t="s">
        <v>8321</v>
      </c>
      <c r="B78" s="66" t="s">
        <v>1530</v>
      </c>
      <c r="C78" s="40" t="s">
        <v>205</v>
      </c>
      <c r="D78" s="67">
        <v>126.5</v>
      </c>
    </row>
    <row r="79" spans="1:4" ht="30">
      <c r="A79" s="65" t="s">
        <v>8322</v>
      </c>
      <c r="B79" s="66" t="s">
        <v>1488</v>
      </c>
      <c r="C79" s="40" t="s">
        <v>144</v>
      </c>
      <c r="D79" s="67">
        <v>30819.64</v>
      </c>
    </row>
    <row r="80" spans="1:4">
      <c r="A80" s="65" t="s">
        <v>8323</v>
      </c>
      <c r="B80" s="66" t="s">
        <v>8324</v>
      </c>
      <c r="C80" s="40" t="s">
        <v>205</v>
      </c>
      <c r="D80" s="67">
        <v>214.18</v>
      </c>
    </row>
    <row r="81" spans="1:4">
      <c r="A81" s="65" t="s">
        <v>8325</v>
      </c>
      <c r="B81" s="66" t="s">
        <v>8326</v>
      </c>
      <c r="C81" s="40" t="s">
        <v>205</v>
      </c>
      <c r="D81" s="67">
        <v>387.35</v>
      </c>
    </row>
    <row r="82" spans="1:4">
      <c r="A82" s="65" t="s">
        <v>8327</v>
      </c>
      <c r="B82" s="66" t="s">
        <v>8328</v>
      </c>
      <c r="C82" s="40" t="s">
        <v>205</v>
      </c>
      <c r="D82" s="67">
        <v>473.5</v>
      </c>
    </row>
    <row r="83" spans="1:4">
      <c r="A83" s="65" t="s">
        <v>8329</v>
      </c>
      <c r="B83" s="66" t="s">
        <v>8330</v>
      </c>
      <c r="C83" s="40" t="s">
        <v>205</v>
      </c>
      <c r="D83" s="67">
        <v>228.22</v>
      </c>
    </row>
    <row r="84" spans="1:4">
      <c r="A84" s="65" t="s">
        <v>8331</v>
      </c>
      <c r="B84" s="66" t="s">
        <v>8332</v>
      </c>
      <c r="C84" s="40" t="s">
        <v>205</v>
      </c>
      <c r="D84" s="67">
        <v>271.56</v>
      </c>
    </row>
    <row r="85" spans="1:4">
      <c r="A85" s="65" t="s">
        <v>8333</v>
      </c>
      <c r="B85" s="66" t="s">
        <v>8334</v>
      </c>
      <c r="C85" s="40" t="s">
        <v>205</v>
      </c>
      <c r="D85" s="67">
        <v>275.99</v>
      </c>
    </row>
    <row r="86" spans="1:4">
      <c r="A86" s="65" t="s">
        <v>8335</v>
      </c>
      <c r="B86" s="66" t="s">
        <v>8336</v>
      </c>
      <c r="C86" s="40" t="s">
        <v>205</v>
      </c>
      <c r="D86" s="67">
        <v>295.16000000000003</v>
      </c>
    </row>
    <row r="87" spans="1:4">
      <c r="A87" s="65" t="s">
        <v>8337</v>
      </c>
      <c r="B87" s="66" t="s">
        <v>8338</v>
      </c>
      <c r="C87" s="40" t="s">
        <v>205</v>
      </c>
      <c r="D87" s="67">
        <v>322.86</v>
      </c>
    </row>
    <row r="88" spans="1:4">
      <c r="A88" s="65" t="s">
        <v>8339</v>
      </c>
      <c r="B88" s="66" t="s">
        <v>8340</v>
      </c>
      <c r="C88" s="40" t="s">
        <v>205</v>
      </c>
      <c r="D88" s="67">
        <v>522.16999999999996</v>
      </c>
    </row>
    <row r="89" spans="1:4">
      <c r="A89" s="65" t="s">
        <v>8341</v>
      </c>
      <c r="B89" s="66" t="s">
        <v>8342</v>
      </c>
      <c r="C89" s="40" t="s">
        <v>205</v>
      </c>
      <c r="D89" s="67">
        <v>1193.19</v>
      </c>
    </row>
    <row r="90" spans="1:4">
      <c r="A90" s="65" t="s">
        <v>8343</v>
      </c>
      <c r="B90" s="66" t="s">
        <v>8344</v>
      </c>
      <c r="C90" s="40" t="s">
        <v>205</v>
      </c>
      <c r="D90" s="67">
        <v>1386.49</v>
      </c>
    </row>
    <row r="91" spans="1:4">
      <c r="A91" s="65" t="s">
        <v>8345</v>
      </c>
      <c r="B91" s="66" t="s">
        <v>8346</v>
      </c>
      <c r="C91" s="40" t="s">
        <v>205</v>
      </c>
      <c r="D91" s="67">
        <v>1611.16</v>
      </c>
    </row>
    <row r="92" spans="1:4" ht="30">
      <c r="A92" s="65" t="s">
        <v>8347</v>
      </c>
      <c r="B92" s="66" t="s">
        <v>8348</v>
      </c>
      <c r="C92" s="40" t="s">
        <v>230</v>
      </c>
      <c r="D92" s="67">
        <v>681.16</v>
      </c>
    </row>
    <row r="93" spans="1:4">
      <c r="A93" s="65" t="s">
        <v>8349</v>
      </c>
      <c r="B93" s="66" t="s">
        <v>1538</v>
      </c>
      <c r="C93" s="40" t="s">
        <v>205</v>
      </c>
      <c r="D93" s="67">
        <v>306.99</v>
      </c>
    </row>
    <row r="94" spans="1:4">
      <c r="A94" s="65" t="s">
        <v>8350</v>
      </c>
      <c r="B94" s="66" t="s">
        <v>1540</v>
      </c>
      <c r="C94" s="40" t="s">
        <v>205</v>
      </c>
      <c r="D94" s="67">
        <v>353.12</v>
      </c>
    </row>
    <row r="95" spans="1:4">
      <c r="A95" s="65" t="s">
        <v>8351</v>
      </c>
      <c r="B95" s="66" t="s">
        <v>1542</v>
      </c>
      <c r="C95" s="40" t="s">
        <v>205</v>
      </c>
      <c r="D95" s="67">
        <v>377.9</v>
      </c>
    </row>
    <row r="96" spans="1:4" ht="45">
      <c r="A96" s="65" t="s">
        <v>8352</v>
      </c>
      <c r="B96" s="66" t="s">
        <v>8353</v>
      </c>
      <c r="C96" s="40" t="s">
        <v>205</v>
      </c>
      <c r="D96" s="67">
        <v>2773.93</v>
      </c>
    </row>
    <row r="97" spans="1:4" ht="30">
      <c r="A97" s="65" t="s">
        <v>8354</v>
      </c>
      <c r="B97" s="66" t="s">
        <v>8355</v>
      </c>
      <c r="C97" s="40" t="s">
        <v>205</v>
      </c>
      <c r="D97" s="67">
        <v>1279.3499999999999</v>
      </c>
    </row>
    <row r="98" spans="1:4">
      <c r="A98" s="65" t="s">
        <v>8356</v>
      </c>
      <c r="B98" s="66" t="s">
        <v>405</v>
      </c>
      <c r="C98" s="40" t="s">
        <v>95</v>
      </c>
      <c r="D98" s="67">
        <v>3285.87</v>
      </c>
    </row>
    <row r="99" spans="1:4" ht="30">
      <c r="A99" s="65" t="s">
        <v>8357</v>
      </c>
      <c r="B99" s="66" t="s">
        <v>412</v>
      </c>
      <c r="C99" s="40" t="s">
        <v>230</v>
      </c>
      <c r="D99" s="67">
        <v>2939.49</v>
      </c>
    </row>
    <row r="100" spans="1:4" ht="30">
      <c r="A100" s="65" t="s">
        <v>8358</v>
      </c>
      <c r="B100" s="66" t="s">
        <v>8359</v>
      </c>
      <c r="C100" s="40" t="s">
        <v>397</v>
      </c>
      <c r="D100" s="67">
        <v>401.75</v>
      </c>
    </row>
    <row r="101" spans="1:4" ht="30">
      <c r="A101" s="65" t="s">
        <v>8360</v>
      </c>
      <c r="B101" s="66" t="s">
        <v>8361</v>
      </c>
      <c r="C101" s="40" t="s">
        <v>205</v>
      </c>
      <c r="D101" s="67">
        <v>1119.75</v>
      </c>
    </row>
    <row r="102" spans="1:4">
      <c r="A102" s="65" t="s">
        <v>8362</v>
      </c>
      <c r="B102" s="66" t="s">
        <v>8363</v>
      </c>
      <c r="C102" s="40" t="s">
        <v>397</v>
      </c>
      <c r="D102" s="67">
        <v>540.1</v>
      </c>
    </row>
    <row r="103" spans="1:4" ht="30">
      <c r="A103" s="65" t="s">
        <v>8364</v>
      </c>
      <c r="B103" s="66" t="s">
        <v>8365</v>
      </c>
      <c r="C103" s="40" t="s">
        <v>205</v>
      </c>
      <c r="D103" s="67">
        <v>1282.67</v>
      </c>
    </row>
    <row r="104" spans="1:4" ht="30">
      <c r="A104" s="65" t="s">
        <v>8366</v>
      </c>
      <c r="B104" s="66" t="s">
        <v>8367</v>
      </c>
      <c r="C104" s="40" t="s">
        <v>205</v>
      </c>
      <c r="D104" s="67">
        <v>1607.18</v>
      </c>
    </row>
    <row r="105" spans="1:4" ht="30">
      <c r="A105" s="65" t="s">
        <v>8368</v>
      </c>
      <c r="B105" s="66" t="s">
        <v>8369</v>
      </c>
      <c r="C105" s="40" t="s">
        <v>205</v>
      </c>
      <c r="D105" s="67">
        <v>2078.21</v>
      </c>
    </row>
    <row r="106" spans="1:4" ht="30">
      <c r="A106" s="65" t="s">
        <v>8370</v>
      </c>
      <c r="B106" s="66" t="s">
        <v>8371</v>
      </c>
      <c r="C106" s="40" t="s">
        <v>205</v>
      </c>
      <c r="D106" s="67">
        <v>504.07</v>
      </c>
    </row>
    <row r="107" spans="1:4" ht="30">
      <c r="A107" s="65" t="s">
        <v>8372</v>
      </c>
      <c r="B107" s="66" t="s">
        <v>8373</v>
      </c>
      <c r="C107" s="40" t="s">
        <v>205</v>
      </c>
      <c r="D107" s="67">
        <v>1216.9000000000001</v>
      </c>
    </row>
    <row r="108" spans="1:4" ht="30">
      <c r="A108" s="65" t="s">
        <v>8374</v>
      </c>
      <c r="B108" s="66" t="s">
        <v>8375</v>
      </c>
      <c r="C108" s="40" t="s">
        <v>205</v>
      </c>
      <c r="D108" s="67">
        <v>374.92</v>
      </c>
    </row>
    <row r="109" spans="1:4" ht="30">
      <c r="A109" s="65" t="s">
        <v>8376</v>
      </c>
      <c r="B109" s="66" t="s">
        <v>8377</v>
      </c>
      <c r="C109" s="40" t="s">
        <v>205</v>
      </c>
      <c r="D109" s="67">
        <v>488.03</v>
      </c>
    </row>
    <row r="110" spans="1:4" ht="30">
      <c r="A110" s="65" t="s">
        <v>8378</v>
      </c>
      <c r="B110" s="66" t="s">
        <v>8379</v>
      </c>
      <c r="C110" s="40" t="s">
        <v>205</v>
      </c>
      <c r="D110" s="67">
        <v>588.48</v>
      </c>
    </row>
    <row r="111" spans="1:4" ht="30">
      <c r="A111" s="65" t="s">
        <v>8380</v>
      </c>
      <c r="B111" s="66" t="s">
        <v>340</v>
      </c>
      <c r="C111" s="40" t="s">
        <v>205</v>
      </c>
      <c r="D111" s="67">
        <v>334.95</v>
      </c>
    </row>
    <row r="112" spans="1:4" ht="30">
      <c r="A112" s="65" t="s">
        <v>8381</v>
      </c>
      <c r="B112" s="66" t="s">
        <v>342</v>
      </c>
      <c r="C112" s="40" t="s">
        <v>205</v>
      </c>
      <c r="D112" s="67">
        <v>573.16</v>
      </c>
    </row>
    <row r="113" spans="1:4" ht="30">
      <c r="A113" s="65" t="s">
        <v>8382</v>
      </c>
      <c r="B113" s="66" t="s">
        <v>344</v>
      </c>
      <c r="C113" s="40" t="s">
        <v>205</v>
      </c>
      <c r="D113" s="67">
        <v>828.97</v>
      </c>
    </row>
    <row r="114" spans="1:4" ht="30">
      <c r="A114" s="65" t="s">
        <v>8383</v>
      </c>
      <c r="B114" s="66" t="s">
        <v>394</v>
      </c>
      <c r="C114" s="40" t="s">
        <v>144</v>
      </c>
      <c r="D114" s="67">
        <v>4102.1400000000003</v>
      </c>
    </row>
    <row r="115" spans="1:4" ht="30">
      <c r="A115" s="65" t="s">
        <v>8384</v>
      </c>
      <c r="B115" s="66" t="s">
        <v>304</v>
      </c>
      <c r="C115" s="40" t="s">
        <v>144</v>
      </c>
      <c r="D115" s="67">
        <v>8405.0300000000007</v>
      </c>
    </row>
    <row r="116" spans="1:4" ht="30">
      <c r="A116" s="65" t="s">
        <v>8385</v>
      </c>
      <c r="B116" s="66" t="s">
        <v>8386</v>
      </c>
      <c r="C116" s="40" t="s">
        <v>205</v>
      </c>
      <c r="D116" s="67">
        <v>1880.99</v>
      </c>
    </row>
    <row r="117" spans="1:4" ht="30">
      <c r="A117" s="65" t="s">
        <v>8387</v>
      </c>
      <c r="B117" s="66" t="s">
        <v>8388</v>
      </c>
      <c r="C117" s="40" t="s">
        <v>205</v>
      </c>
      <c r="D117" s="67">
        <v>2086.6</v>
      </c>
    </row>
    <row r="118" spans="1:4" ht="30">
      <c r="A118" s="65" t="s">
        <v>8389</v>
      </c>
      <c r="B118" s="66" t="s">
        <v>8390</v>
      </c>
      <c r="C118" s="40" t="s">
        <v>205</v>
      </c>
      <c r="D118" s="67">
        <v>2641.06</v>
      </c>
    </row>
    <row r="119" spans="1:4" ht="30">
      <c r="A119" s="65" t="s">
        <v>8391</v>
      </c>
      <c r="B119" s="66" t="s">
        <v>8392</v>
      </c>
      <c r="C119" s="40" t="s">
        <v>205</v>
      </c>
      <c r="D119" s="67">
        <v>639.69000000000005</v>
      </c>
    </row>
    <row r="120" spans="1:4" ht="30">
      <c r="A120" s="65" t="s">
        <v>8393</v>
      </c>
      <c r="B120" s="66" t="s">
        <v>8394</v>
      </c>
      <c r="C120" s="40" t="s">
        <v>205</v>
      </c>
      <c r="D120" s="67">
        <v>1006.43</v>
      </c>
    </row>
    <row r="121" spans="1:4" ht="30">
      <c r="A121" s="65" t="s">
        <v>8395</v>
      </c>
      <c r="B121" s="66" t="s">
        <v>8396</v>
      </c>
      <c r="C121" s="40" t="s">
        <v>205</v>
      </c>
      <c r="D121" s="67">
        <v>3208.1</v>
      </c>
    </row>
    <row r="122" spans="1:4" ht="30">
      <c r="A122" s="65" t="s">
        <v>8397</v>
      </c>
      <c r="B122" s="66" t="s">
        <v>346</v>
      </c>
      <c r="C122" s="40" t="s">
        <v>205</v>
      </c>
      <c r="D122" s="67">
        <v>2067.17</v>
      </c>
    </row>
    <row r="123" spans="1:4" ht="30">
      <c r="A123" s="65" t="s">
        <v>8398</v>
      </c>
      <c r="B123" s="66" t="s">
        <v>8399</v>
      </c>
      <c r="C123" s="40" t="s">
        <v>205</v>
      </c>
      <c r="D123" s="67">
        <v>2439.67</v>
      </c>
    </row>
    <row r="124" spans="1:4" ht="30">
      <c r="A124" s="65" t="s">
        <v>8400</v>
      </c>
      <c r="B124" s="66" t="s">
        <v>350</v>
      </c>
      <c r="C124" s="40" t="s">
        <v>205</v>
      </c>
      <c r="D124" s="67">
        <v>2973.84</v>
      </c>
    </row>
    <row r="125" spans="1:4" ht="30">
      <c r="A125" s="65" t="s">
        <v>8401</v>
      </c>
      <c r="B125" s="66" t="s">
        <v>8402</v>
      </c>
      <c r="C125" s="40" t="s">
        <v>205</v>
      </c>
      <c r="D125" s="67">
        <v>506.21</v>
      </c>
    </row>
    <row r="126" spans="1:4">
      <c r="A126" s="65" t="s">
        <v>8403</v>
      </c>
      <c r="B126" s="66" t="s">
        <v>8404</v>
      </c>
      <c r="C126" s="40" t="s">
        <v>230</v>
      </c>
      <c r="D126" s="67">
        <v>2314.98</v>
      </c>
    </row>
    <row r="127" spans="1:4" ht="30">
      <c r="A127" s="65" t="s">
        <v>8405</v>
      </c>
      <c r="B127" s="66" t="s">
        <v>8406</v>
      </c>
      <c r="C127" s="40" t="s">
        <v>205</v>
      </c>
      <c r="D127" s="67">
        <v>458.4</v>
      </c>
    </row>
    <row r="128" spans="1:4" ht="30">
      <c r="A128" s="65" t="s">
        <v>8407</v>
      </c>
      <c r="B128" s="66" t="s">
        <v>8408</v>
      </c>
      <c r="C128" s="40" t="s">
        <v>205</v>
      </c>
      <c r="D128" s="67">
        <v>883.66</v>
      </c>
    </row>
    <row r="129" spans="1:4" ht="30">
      <c r="A129" s="65" t="s">
        <v>8409</v>
      </c>
      <c r="B129" s="66" t="s">
        <v>8410</v>
      </c>
      <c r="C129" s="40" t="s">
        <v>205</v>
      </c>
      <c r="D129" s="67">
        <v>850.86</v>
      </c>
    </row>
    <row r="130" spans="1:4" ht="30">
      <c r="A130" s="65" t="s">
        <v>8411</v>
      </c>
      <c r="B130" s="66" t="s">
        <v>332</v>
      </c>
      <c r="C130" s="40" t="s">
        <v>205</v>
      </c>
      <c r="D130" s="67">
        <v>7114.31</v>
      </c>
    </row>
    <row r="131" spans="1:4" ht="30">
      <c r="A131" s="65" t="s">
        <v>8412</v>
      </c>
      <c r="B131" s="66" t="s">
        <v>308</v>
      </c>
      <c r="C131" s="40" t="s">
        <v>144</v>
      </c>
      <c r="D131" s="67">
        <v>13248.37</v>
      </c>
    </row>
    <row r="132" spans="1:4" ht="30">
      <c r="A132" s="65" t="s">
        <v>8413</v>
      </c>
      <c r="B132" s="66" t="s">
        <v>306</v>
      </c>
      <c r="C132" s="40" t="s">
        <v>144</v>
      </c>
      <c r="D132" s="67">
        <v>13337.51</v>
      </c>
    </row>
    <row r="133" spans="1:4" ht="30">
      <c r="A133" s="65" t="s">
        <v>8414</v>
      </c>
      <c r="B133" s="66" t="s">
        <v>8415</v>
      </c>
      <c r="C133" s="40" t="s">
        <v>205</v>
      </c>
      <c r="D133" s="67">
        <v>2629.6</v>
      </c>
    </row>
    <row r="134" spans="1:4" ht="30">
      <c r="A134" s="65" t="s">
        <v>8416</v>
      </c>
      <c r="B134" s="66" t="s">
        <v>348</v>
      </c>
      <c r="C134" s="40" t="s">
        <v>205</v>
      </c>
      <c r="D134" s="67">
        <v>2625.91</v>
      </c>
    </row>
    <row r="135" spans="1:4" ht="30">
      <c r="A135" s="65" t="s">
        <v>8417</v>
      </c>
      <c r="B135" s="66" t="s">
        <v>8418</v>
      </c>
      <c r="C135" s="40" t="s">
        <v>205</v>
      </c>
      <c r="D135" s="67">
        <v>2656.33</v>
      </c>
    </row>
    <row r="136" spans="1:4" ht="45">
      <c r="A136" s="65" t="s">
        <v>8419</v>
      </c>
      <c r="B136" s="66" t="s">
        <v>8420</v>
      </c>
      <c r="C136" s="40" t="s">
        <v>95</v>
      </c>
      <c r="D136" s="67">
        <v>4328.5600000000004</v>
      </c>
    </row>
    <row r="137" spans="1:4" ht="45">
      <c r="A137" s="65" t="s">
        <v>8421</v>
      </c>
      <c r="B137" s="66" t="s">
        <v>8422</v>
      </c>
      <c r="C137" s="40" t="s">
        <v>95</v>
      </c>
      <c r="D137" s="67">
        <v>4921.8500000000004</v>
      </c>
    </row>
    <row r="138" spans="1:4" ht="30">
      <c r="A138" s="65" t="s">
        <v>8423</v>
      </c>
      <c r="B138" s="66" t="s">
        <v>8424</v>
      </c>
      <c r="C138" s="40" t="s">
        <v>205</v>
      </c>
      <c r="D138" s="67">
        <v>708.2</v>
      </c>
    </row>
    <row r="139" spans="1:4" ht="30">
      <c r="A139" s="65" t="s">
        <v>8425</v>
      </c>
      <c r="B139" s="66" t="s">
        <v>8426</v>
      </c>
      <c r="C139" s="40" t="s">
        <v>205</v>
      </c>
      <c r="D139" s="67">
        <v>818.83</v>
      </c>
    </row>
    <row r="140" spans="1:4" ht="30">
      <c r="A140" s="65" t="s">
        <v>8427</v>
      </c>
      <c r="B140" s="66" t="s">
        <v>8428</v>
      </c>
      <c r="C140" s="40" t="s">
        <v>205</v>
      </c>
      <c r="D140" s="67">
        <v>1547.92</v>
      </c>
    </row>
    <row r="141" spans="1:4" ht="30">
      <c r="A141" s="65" t="s">
        <v>8429</v>
      </c>
      <c r="B141" s="66" t="s">
        <v>328</v>
      </c>
      <c r="C141" s="40" t="s">
        <v>205</v>
      </c>
      <c r="D141" s="67">
        <v>381.39</v>
      </c>
    </row>
    <row r="142" spans="1:4" ht="30">
      <c r="A142" s="65" t="s">
        <v>8430</v>
      </c>
      <c r="B142" s="66" t="s">
        <v>8431</v>
      </c>
      <c r="C142" s="40" t="s">
        <v>205</v>
      </c>
      <c r="D142" s="67">
        <v>1762.7</v>
      </c>
    </row>
    <row r="143" spans="1:4" ht="30">
      <c r="A143" s="65" t="s">
        <v>8432</v>
      </c>
      <c r="B143" s="66" t="s">
        <v>8433</v>
      </c>
      <c r="C143" s="40" t="s">
        <v>205</v>
      </c>
      <c r="D143" s="67">
        <v>853.06</v>
      </c>
    </row>
    <row r="144" spans="1:4" ht="30">
      <c r="A144" s="65" t="s">
        <v>8434</v>
      </c>
      <c r="B144" s="66" t="s">
        <v>8435</v>
      </c>
      <c r="C144" s="40" t="s">
        <v>205</v>
      </c>
      <c r="D144" s="67">
        <v>2771.81</v>
      </c>
    </row>
    <row r="145" spans="1:4" ht="30">
      <c r="A145" s="65" t="s">
        <v>8436</v>
      </c>
      <c r="B145" s="66" t="s">
        <v>8437</v>
      </c>
      <c r="C145" s="40" t="s">
        <v>95</v>
      </c>
      <c r="D145" s="67">
        <v>346.78</v>
      </c>
    </row>
    <row r="146" spans="1:4">
      <c r="A146" s="65" t="s">
        <v>8438</v>
      </c>
      <c r="B146" s="66" t="s">
        <v>8439</v>
      </c>
      <c r="C146" s="40" t="s">
        <v>397</v>
      </c>
      <c r="D146" s="67">
        <v>365.6</v>
      </c>
    </row>
    <row r="147" spans="1:4">
      <c r="A147" s="65" t="s">
        <v>8440</v>
      </c>
      <c r="B147" s="66" t="s">
        <v>8441</v>
      </c>
      <c r="C147" s="40" t="s">
        <v>397</v>
      </c>
      <c r="D147" s="67">
        <v>344.15</v>
      </c>
    </row>
    <row r="148" spans="1:4" ht="30">
      <c r="A148" s="65" t="s">
        <v>8442</v>
      </c>
      <c r="B148" s="66" t="s">
        <v>8443</v>
      </c>
      <c r="C148" s="40" t="s">
        <v>95</v>
      </c>
      <c r="D148" s="67">
        <v>1117.03</v>
      </c>
    </row>
    <row r="149" spans="1:4" ht="30">
      <c r="A149" s="65" t="s">
        <v>8444</v>
      </c>
      <c r="B149" s="66" t="s">
        <v>8445</v>
      </c>
      <c r="C149" s="40" t="s">
        <v>95</v>
      </c>
      <c r="D149" s="67">
        <v>15933.06</v>
      </c>
    </row>
    <row r="150" spans="1:4">
      <c r="A150" s="65" t="s">
        <v>8446</v>
      </c>
      <c r="B150" s="66" t="s">
        <v>8447</v>
      </c>
      <c r="C150" s="40" t="s">
        <v>230</v>
      </c>
      <c r="D150" s="67">
        <v>1779.8</v>
      </c>
    </row>
    <row r="151" spans="1:4">
      <c r="A151" s="65" t="s">
        <v>8448</v>
      </c>
      <c r="B151" s="66" t="s">
        <v>8449</v>
      </c>
      <c r="C151" s="40" t="s">
        <v>205</v>
      </c>
      <c r="D151" s="67">
        <v>216.18</v>
      </c>
    </row>
    <row r="152" spans="1:4">
      <c r="A152" s="65" t="s">
        <v>8450</v>
      </c>
      <c r="B152" s="66" t="s">
        <v>8451</v>
      </c>
      <c r="C152" s="40" t="s">
        <v>205</v>
      </c>
      <c r="D152" s="67">
        <v>90.85</v>
      </c>
    </row>
    <row r="153" spans="1:4">
      <c r="A153" s="65" t="s">
        <v>8452</v>
      </c>
      <c r="B153" s="66" t="s">
        <v>8453</v>
      </c>
      <c r="C153" s="40" t="s">
        <v>95</v>
      </c>
      <c r="D153" s="67">
        <v>454.93</v>
      </c>
    </row>
    <row r="154" spans="1:4" ht="30">
      <c r="A154" s="65" t="s">
        <v>8454</v>
      </c>
      <c r="B154" s="66" t="s">
        <v>8455</v>
      </c>
      <c r="C154" s="40" t="s">
        <v>95</v>
      </c>
      <c r="D154" s="67">
        <v>226.75</v>
      </c>
    </row>
    <row r="155" spans="1:4" ht="45">
      <c r="A155" s="65" t="s">
        <v>8456</v>
      </c>
      <c r="B155" s="66" t="s">
        <v>8457</v>
      </c>
      <c r="C155" s="40" t="s">
        <v>408</v>
      </c>
      <c r="D155" s="67">
        <v>23547.99</v>
      </c>
    </row>
    <row r="156" spans="1:4" ht="45">
      <c r="A156" s="65" t="s">
        <v>8458</v>
      </c>
      <c r="B156" s="66" t="s">
        <v>8459</v>
      </c>
      <c r="C156" s="40" t="s">
        <v>408</v>
      </c>
      <c r="D156" s="67">
        <v>8877.02</v>
      </c>
    </row>
    <row r="157" spans="1:4" ht="30">
      <c r="A157" s="65" t="s">
        <v>8460</v>
      </c>
      <c r="B157" s="66" t="s">
        <v>8461</v>
      </c>
      <c r="C157" s="40" t="s">
        <v>408</v>
      </c>
      <c r="D157" s="67">
        <v>6413.43</v>
      </c>
    </row>
    <row r="158" spans="1:4" ht="30">
      <c r="A158" s="65" t="s">
        <v>8462</v>
      </c>
      <c r="B158" s="66" t="s">
        <v>8463</v>
      </c>
      <c r="C158" s="40" t="s">
        <v>95</v>
      </c>
      <c r="D158" s="67">
        <v>2788.43</v>
      </c>
    </row>
    <row r="159" spans="1:4">
      <c r="A159" s="65" t="s">
        <v>8464</v>
      </c>
      <c r="B159" s="66" t="s">
        <v>8465</v>
      </c>
      <c r="C159" s="40" t="s">
        <v>8466</v>
      </c>
      <c r="D159" s="67">
        <v>1.47</v>
      </c>
    </row>
    <row r="160" spans="1:4" ht="30">
      <c r="A160" s="65" t="s">
        <v>8467</v>
      </c>
      <c r="B160" s="66" t="s">
        <v>8468</v>
      </c>
      <c r="C160" s="40" t="s">
        <v>433</v>
      </c>
      <c r="D160" s="67">
        <v>42.08</v>
      </c>
    </row>
    <row r="161" spans="1:4" ht="30">
      <c r="A161" s="65" t="s">
        <v>8469</v>
      </c>
      <c r="B161" s="66" t="s">
        <v>8470</v>
      </c>
      <c r="C161" s="40" t="s">
        <v>433</v>
      </c>
      <c r="D161" s="67">
        <v>958.07</v>
      </c>
    </row>
    <row r="162" spans="1:4" ht="30">
      <c r="A162" s="65" t="s">
        <v>8471</v>
      </c>
      <c r="B162" s="66" t="s">
        <v>8472</v>
      </c>
      <c r="C162" s="40" t="s">
        <v>433</v>
      </c>
      <c r="D162" s="67">
        <v>901.74</v>
      </c>
    </row>
    <row r="163" spans="1:4" ht="30">
      <c r="A163" s="65" t="s">
        <v>8473</v>
      </c>
      <c r="B163" s="66" t="s">
        <v>8474</v>
      </c>
      <c r="C163" s="40" t="s">
        <v>433</v>
      </c>
      <c r="D163" s="67">
        <v>1328.75</v>
      </c>
    </row>
    <row r="164" spans="1:4" ht="30">
      <c r="A164" s="65" t="s">
        <v>8475</v>
      </c>
      <c r="B164" s="66" t="s">
        <v>8476</v>
      </c>
      <c r="C164" s="40" t="s">
        <v>433</v>
      </c>
      <c r="D164" s="67">
        <v>882.28</v>
      </c>
    </row>
    <row r="165" spans="1:4" ht="45">
      <c r="A165" s="65" t="s">
        <v>8477</v>
      </c>
      <c r="B165" s="66" t="s">
        <v>8478</v>
      </c>
      <c r="C165" s="40" t="s">
        <v>433</v>
      </c>
      <c r="D165" s="67">
        <v>1440.67</v>
      </c>
    </row>
    <row r="166" spans="1:4" ht="30">
      <c r="A166" s="65" t="s">
        <v>8479</v>
      </c>
      <c r="B166" s="66" t="s">
        <v>14666</v>
      </c>
      <c r="C166" s="40" t="s">
        <v>408</v>
      </c>
      <c r="D166" s="67">
        <v>3048</v>
      </c>
    </row>
    <row r="167" spans="1:4">
      <c r="A167" s="65" t="s">
        <v>8480</v>
      </c>
      <c r="B167" s="66" t="s">
        <v>8481</v>
      </c>
      <c r="C167" s="40" t="s">
        <v>95</v>
      </c>
      <c r="D167" s="67">
        <v>60.8</v>
      </c>
    </row>
    <row r="168" spans="1:4">
      <c r="A168" s="65" t="s">
        <v>8482</v>
      </c>
      <c r="B168" s="66" t="s">
        <v>8483</v>
      </c>
      <c r="C168" s="40" t="s">
        <v>95</v>
      </c>
      <c r="D168" s="67">
        <v>2.99</v>
      </c>
    </row>
    <row r="169" spans="1:4" ht="30">
      <c r="A169" s="65" t="s">
        <v>8484</v>
      </c>
      <c r="B169" s="66" t="s">
        <v>8485</v>
      </c>
      <c r="C169" s="40" t="s">
        <v>433</v>
      </c>
      <c r="D169" s="67">
        <v>1251.8</v>
      </c>
    </row>
    <row r="170" spans="1:4">
      <c r="A170" s="65" t="s">
        <v>8195</v>
      </c>
      <c r="B170" s="66" t="s">
        <v>8196</v>
      </c>
      <c r="C170" s="40" t="s">
        <v>397</v>
      </c>
      <c r="D170" s="67">
        <v>9.9499999999999993</v>
      </c>
    </row>
    <row r="171" spans="1:4">
      <c r="A171" s="65" t="s">
        <v>8486</v>
      </c>
      <c r="B171" s="66" t="s">
        <v>8487</v>
      </c>
      <c r="C171" s="40" t="s">
        <v>397</v>
      </c>
      <c r="D171" s="67">
        <v>12.11</v>
      </c>
    </row>
    <row r="172" spans="1:4">
      <c r="A172" s="65" t="s">
        <v>8488</v>
      </c>
      <c r="B172" s="66" t="s">
        <v>8489</v>
      </c>
      <c r="C172" s="40" t="s">
        <v>397</v>
      </c>
      <c r="D172" s="67">
        <v>12.11</v>
      </c>
    </row>
    <row r="173" spans="1:4">
      <c r="A173" s="65" t="s">
        <v>8490</v>
      </c>
      <c r="B173" s="66" t="s">
        <v>8491</v>
      </c>
      <c r="C173" s="40" t="s">
        <v>397</v>
      </c>
      <c r="D173" s="67">
        <v>12.11</v>
      </c>
    </row>
    <row r="174" spans="1:4">
      <c r="A174" s="65" t="s">
        <v>8492</v>
      </c>
      <c r="B174" s="66" t="s">
        <v>8493</v>
      </c>
      <c r="C174" s="40" t="s">
        <v>397</v>
      </c>
      <c r="D174" s="67">
        <v>9.9499999999999993</v>
      </c>
    </row>
    <row r="175" spans="1:4">
      <c r="A175" s="65" t="s">
        <v>8494</v>
      </c>
      <c r="B175" s="66" t="s">
        <v>8495</v>
      </c>
      <c r="C175" s="40" t="s">
        <v>397</v>
      </c>
      <c r="D175" s="67">
        <v>14.51</v>
      </c>
    </row>
    <row r="176" spans="1:4">
      <c r="A176" s="65" t="s">
        <v>8496</v>
      </c>
      <c r="B176" s="66" t="s">
        <v>8497</v>
      </c>
      <c r="C176" s="40" t="s">
        <v>397</v>
      </c>
      <c r="D176" s="67">
        <v>9.9499999999999993</v>
      </c>
    </row>
    <row r="177" spans="1:4">
      <c r="A177" s="65" t="s">
        <v>8498</v>
      </c>
      <c r="B177" s="66" t="s">
        <v>8499</v>
      </c>
      <c r="C177" s="40" t="s">
        <v>397</v>
      </c>
      <c r="D177" s="67">
        <v>31.66</v>
      </c>
    </row>
    <row r="178" spans="1:4">
      <c r="A178" s="65" t="s">
        <v>8500</v>
      </c>
      <c r="B178" s="66" t="s">
        <v>8501</v>
      </c>
      <c r="C178" s="40" t="s">
        <v>397</v>
      </c>
      <c r="D178" s="67">
        <v>14.51</v>
      </c>
    </row>
    <row r="179" spans="1:4">
      <c r="A179" s="65" t="s">
        <v>8502</v>
      </c>
      <c r="B179" s="66" t="s">
        <v>8503</v>
      </c>
      <c r="C179" s="40" t="s">
        <v>397</v>
      </c>
      <c r="D179" s="67">
        <v>9.9499999999999993</v>
      </c>
    </row>
    <row r="180" spans="1:4">
      <c r="A180" s="65" t="s">
        <v>8504</v>
      </c>
      <c r="B180" s="66" t="s">
        <v>8505</v>
      </c>
      <c r="C180" s="40" t="s">
        <v>397</v>
      </c>
      <c r="D180" s="67">
        <v>12.11</v>
      </c>
    </row>
    <row r="181" spans="1:4">
      <c r="A181" s="65" t="s">
        <v>8506</v>
      </c>
      <c r="B181" s="66" t="s">
        <v>8507</v>
      </c>
      <c r="C181" s="40" t="s">
        <v>397</v>
      </c>
      <c r="D181" s="67">
        <v>9.9499999999999993</v>
      </c>
    </row>
    <row r="182" spans="1:4">
      <c r="A182" s="65" t="s">
        <v>8508</v>
      </c>
      <c r="B182" s="66" t="s">
        <v>8509</v>
      </c>
      <c r="C182" s="40" t="s">
        <v>397</v>
      </c>
      <c r="D182" s="67">
        <v>12.11</v>
      </c>
    </row>
    <row r="183" spans="1:4">
      <c r="A183" s="65" t="s">
        <v>8510</v>
      </c>
      <c r="B183" s="66" t="s">
        <v>8511</v>
      </c>
      <c r="C183" s="40" t="s">
        <v>397</v>
      </c>
      <c r="D183" s="67">
        <v>14.51</v>
      </c>
    </row>
    <row r="184" spans="1:4">
      <c r="A184" s="65" t="s">
        <v>8512</v>
      </c>
      <c r="B184" s="66" t="s">
        <v>8513</v>
      </c>
      <c r="C184" s="40" t="s">
        <v>397</v>
      </c>
      <c r="D184" s="67">
        <v>12.11</v>
      </c>
    </row>
    <row r="185" spans="1:4">
      <c r="A185" s="65" t="s">
        <v>8197</v>
      </c>
      <c r="B185" s="66" t="s">
        <v>8198</v>
      </c>
      <c r="C185" s="40" t="s">
        <v>397</v>
      </c>
      <c r="D185" s="67">
        <v>18.48</v>
      </c>
    </row>
    <row r="186" spans="1:4">
      <c r="A186" s="65" t="s">
        <v>8209</v>
      </c>
      <c r="B186" s="66" t="s">
        <v>8210</v>
      </c>
      <c r="C186" s="40" t="s">
        <v>397</v>
      </c>
      <c r="D186" s="67">
        <v>12.11</v>
      </c>
    </row>
    <row r="187" spans="1:4">
      <c r="A187" s="65" t="s">
        <v>8514</v>
      </c>
      <c r="B187" s="66" t="s">
        <v>8515</v>
      </c>
      <c r="C187" s="40" t="s">
        <v>397</v>
      </c>
      <c r="D187" s="67">
        <v>14.51</v>
      </c>
    </row>
    <row r="188" spans="1:4">
      <c r="A188" s="65" t="s">
        <v>8516</v>
      </c>
      <c r="B188" s="66" t="s">
        <v>8517</v>
      </c>
      <c r="C188" s="40" t="s">
        <v>397</v>
      </c>
      <c r="D188" s="67">
        <v>9.9499999999999993</v>
      </c>
    </row>
    <row r="189" spans="1:4">
      <c r="A189" s="65" t="s">
        <v>8518</v>
      </c>
      <c r="B189" s="66" t="s">
        <v>8519</v>
      </c>
      <c r="C189" s="40" t="s">
        <v>397</v>
      </c>
      <c r="D189" s="67">
        <v>14.51</v>
      </c>
    </row>
    <row r="190" spans="1:4">
      <c r="A190" s="65" t="s">
        <v>8520</v>
      </c>
      <c r="B190" s="66" t="s">
        <v>8521</v>
      </c>
      <c r="C190" s="40" t="s">
        <v>397</v>
      </c>
      <c r="D190" s="67">
        <v>18.8</v>
      </c>
    </row>
    <row r="191" spans="1:4">
      <c r="A191" s="65" t="s">
        <v>8522</v>
      </c>
      <c r="B191" s="66" t="s">
        <v>8523</v>
      </c>
      <c r="C191" s="40" t="s">
        <v>397</v>
      </c>
      <c r="D191" s="67">
        <v>15.8</v>
      </c>
    </row>
    <row r="192" spans="1:4">
      <c r="A192" s="65" t="s">
        <v>8524</v>
      </c>
      <c r="B192" s="66" t="s">
        <v>8525</v>
      </c>
      <c r="C192" s="40" t="s">
        <v>397</v>
      </c>
      <c r="D192" s="67">
        <v>9.9499999999999993</v>
      </c>
    </row>
    <row r="193" spans="1:4">
      <c r="A193" s="65" t="s">
        <v>8205</v>
      </c>
      <c r="B193" s="66" t="s">
        <v>8206</v>
      </c>
      <c r="C193" s="40" t="s">
        <v>397</v>
      </c>
      <c r="D193" s="67">
        <v>9.9499999999999993</v>
      </c>
    </row>
    <row r="194" spans="1:4">
      <c r="A194" s="65" t="s">
        <v>8526</v>
      </c>
      <c r="B194" s="66" t="s">
        <v>8527</v>
      </c>
      <c r="C194" s="40" t="s">
        <v>397</v>
      </c>
      <c r="D194" s="67">
        <v>14.51</v>
      </c>
    </row>
    <row r="195" spans="1:4">
      <c r="A195" s="65" t="s">
        <v>8528</v>
      </c>
      <c r="B195" s="66" t="s">
        <v>8529</v>
      </c>
      <c r="C195" s="40" t="s">
        <v>397</v>
      </c>
      <c r="D195" s="67">
        <v>9.9499999999999993</v>
      </c>
    </row>
    <row r="196" spans="1:4">
      <c r="A196" s="65" t="s">
        <v>8530</v>
      </c>
      <c r="B196" s="66" t="s">
        <v>8531</v>
      </c>
      <c r="C196" s="40" t="s">
        <v>397</v>
      </c>
      <c r="D196" s="67">
        <v>20.92</v>
      </c>
    </row>
    <row r="197" spans="1:4">
      <c r="A197" s="65" t="s">
        <v>8532</v>
      </c>
      <c r="B197" s="66" t="s">
        <v>8533</v>
      </c>
      <c r="C197" s="40" t="s">
        <v>397</v>
      </c>
      <c r="D197" s="67">
        <v>14.51</v>
      </c>
    </row>
    <row r="198" spans="1:4">
      <c r="A198" s="65" t="s">
        <v>8534</v>
      </c>
      <c r="B198" s="66" t="s">
        <v>8535</v>
      </c>
      <c r="C198" s="40" t="s">
        <v>397</v>
      </c>
      <c r="D198" s="67">
        <v>18.649999999999999</v>
      </c>
    </row>
    <row r="199" spans="1:4">
      <c r="A199" s="65" t="s">
        <v>8536</v>
      </c>
      <c r="B199" s="66" t="s">
        <v>8537</v>
      </c>
      <c r="C199" s="40" t="s">
        <v>397</v>
      </c>
      <c r="D199" s="67">
        <v>9.9499999999999993</v>
      </c>
    </row>
    <row r="200" spans="1:4">
      <c r="A200" s="65" t="s">
        <v>8538</v>
      </c>
      <c r="B200" s="66" t="s">
        <v>8539</v>
      </c>
      <c r="C200" s="40" t="s">
        <v>397</v>
      </c>
      <c r="D200" s="67">
        <v>24.93</v>
      </c>
    </row>
    <row r="201" spans="1:4">
      <c r="A201" s="65" t="s">
        <v>8540</v>
      </c>
      <c r="B201" s="66" t="s">
        <v>8541</v>
      </c>
      <c r="C201" s="40" t="s">
        <v>397</v>
      </c>
      <c r="D201" s="67">
        <v>17.97</v>
      </c>
    </row>
    <row r="202" spans="1:4">
      <c r="A202" s="65" t="s">
        <v>8542</v>
      </c>
      <c r="B202" s="66" t="s">
        <v>8543</v>
      </c>
      <c r="C202" s="40" t="s">
        <v>397</v>
      </c>
      <c r="D202" s="67">
        <v>17.95</v>
      </c>
    </row>
    <row r="203" spans="1:4">
      <c r="A203" s="65" t="s">
        <v>8544</v>
      </c>
      <c r="B203" s="66" t="s">
        <v>8545</v>
      </c>
      <c r="C203" s="40" t="s">
        <v>397</v>
      </c>
      <c r="D203" s="67">
        <v>34.619999999999997</v>
      </c>
    </row>
    <row r="204" spans="1:4">
      <c r="A204" s="65" t="s">
        <v>8546</v>
      </c>
      <c r="B204" s="66" t="s">
        <v>8547</v>
      </c>
      <c r="C204" s="40" t="s">
        <v>397</v>
      </c>
      <c r="D204" s="67">
        <v>165.81</v>
      </c>
    </row>
    <row r="205" spans="1:4">
      <c r="A205" s="65" t="s">
        <v>8548</v>
      </c>
      <c r="B205" s="66" t="s">
        <v>8549</v>
      </c>
      <c r="C205" s="40" t="s">
        <v>397</v>
      </c>
      <c r="D205" s="67">
        <v>55.36</v>
      </c>
    </row>
    <row r="206" spans="1:4">
      <c r="A206" s="65" t="s">
        <v>8550</v>
      </c>
      <c r="B206" s="66" t="s">
        <v>8551</v>
      </c>
      <c r="C206" s="40" t="s">
        <v>397</v>
      </c>
      <c r="D206" s="67">
        <v>66.930000000000007</v>
      </c>
    </row>
    <row r="207" spans="1:4">
      <c r="A207" s="65" t="s">
        <v>8552</v>
      </c>
      <c r="B207" s="66" t="s">
        <v>8553</v>
      </c>
      <c r="C207" s="40" t="s">
        <v>397</v>
      </c>
      <c r="D207" s="67">
        <v>58.3</v>
      </c>
    </row>
    <row r="208" spans="1:4">
      <c r="A208" s="65" t="s">
        <v>8554</v>
      </c>
      <c r="B208" s="66" t="s">
        <v>8555</v>
      </c>
      <c r="C208" s="40" t="s">
        <v>397</v>
      </c>
      <c r="D208" s="67">
        <v>62.19</v>
      </c>
    </row>
    <row r="209" spans="1:4">
      <c r="A209" s="65" t="s">
        <v>8556</v>
      </c>
      <c r="B209" s="66" t="s">
        <v>8557</v>
      </c>
      <c r="C209" s="40" t="s">
        <v>397</v>
      </c>
      <c r="D209" s="67">
        <v>52.49</v>
      </c>
    </row>
    <row r="210" spans="1:4">
      <c r="A210" s="65" t="s">
        <v>8203</v>
      </c>
      <c r="B210" s="66" t="s">
        <v>8558</v>
      </c>
      <c r="C210" s="40" t="s">
        <v>397</v>
      </c>
      <c r="D210" s="67">
        <v>97.74</v>
      </c>
    </row>
    <row r="211" spans="1:4">
      <c r="A211" s="65" t="s">
        <v>8204</v>
      </c>
      <c r="B211" s="66" t="s">
        <v>8559</v>
      </c>
      <c r="C211" s="40" t="s">
        <v>397</v>
      </c>
      <c r="D211" s="67">
        <v>98.13</v>
      </c>
    </row>
    <row r="212" spans="1:4">
      <c r="A212" s="65" t="s">
        <v>8560</v>
      </c>
      <c r="B212" s="66" t="s">
        <v>8561</v>
      </c>
      <c r="C212" s="40" t="s">
        <v>397</v>
      </c>
      <c r="D212" s="67">
        <v>124.48</v>
      </c>
    </row>
    <row r="213" spans="1:4">
      <c r="A213" s="65" t="s">
        <v>8562</v>
      </c>
      <c r="B213" s="66" t="s">
        <v>8563</v>
      </c>
      <c r="C213" s="40" t="s">
        <v>397</v>
      </c>
      <c r="D213" s="67">
        <v>53.93</v>
      </c>
    </row>
    <row r="214" spans="1:4">
      <c r="A214" s="65" t="s">
        <v>8564</v>
      </c>
      <c r="B214" s="66" t="s">
        <v>8565</v>
      </c>
      <c r="C214" s="40" t="s">
        <v>397</v>
      </c>
      <c r="D214" s="67">
        <v>24.97</v>
      </c>
    </row>
    <row r="215" spans="1:4">
      <c r="A215" s="65" t="s">
        <v>8566</v>
      </c>
      <c r="B215" s="66" t="s">
        <v>8567</v>
      </c>
      <c r="C215" s="40" t="s">
        <v>655</v>
      </c>
      <c r="D215" s="67">
        <v>0.62</v>
      </c>
    </row>
    <row r="216" spans="1:4">
      <c r="A216" s="65" t="s">
        <v>8568</v>
      </c>
      <c r="B216" s="66" t="s">
        <v>8569</v>
      </c>
      <c r="C216" s="40" t="s">
        <v>655</v>
      </c>
      <c r="D216" s="67">
        <v>2.81</v>
      </c>
    </row>
    <row r="217" spans="1:4">
      <c r="A217" s="65" t="s">
        <v>8570</v>
      </c>
      <c r="B217" s="66" t="s">
        <v>8571</v>
      </c>
      <c r="C217" s="40" t="s">
        <v>655</v>
      </c>
      <c r="D217" s="67">
        <v>2.4700000000000002</v>
      </c>
    </row>
    <row r="218" spans="1:4" ht="30">
      <c r="A218" s="65" t="s">
        <v>8572</v>
      </c>
      <c r="B218" s="66" t="s">
        <v>8573</v>
      </c>
      <c r="C218" s="40" t="s">
        <v>655</v>
      </c>
      <c r="D218" s="67">
        <v>43.43</v>
      </c>
    </row>
    <row r="219" spans="1:4" ht="30">
      <c r="A219" s="65" t="s">
        <v>8574</v>
      </c>
      <c r="B219" s="66" t="s">
        <v>8575</v>
      </c>
      <c r="C219" s="40" t="s">
        <v>655</v>
      </c>
      <c r="D219" s="67">
        <v>16.649999999999999</v>
      </c>
    </row>
    <row r="220" spans="1:4" ht="30">
      <c r="A220" s="65" t="s">
        <v>8576</v>
      </c>
      <c r="B220" s="66" t="s">
        <v>8577</v>
      </c>
      <c r="C220" s="40" t="s">
        <v>655</v>
      </c>
      <c r="D220" s="67">
        <v>33.159999999999997</v>
      </c>
    </row>
    <row r="221" spans="1:4">
      <c r="A221" s="65" t="s">
        <v>8578</v>
      </c>
      <c r="B221" s="66" t="s">
        <v>8579</v>
      </c>
      <c r="C221" s="40" t="s">
        <v>655</v>
      </c>
      <c r="D221" s="67">
        <v>6.88</v>
      </c>
    </row>
    <row r="222" spans="1:4">
      <c r="A222" s="65" t="s">
        <v>8580</v>
      </c>
      <c r="B222" s="66" t="s">
        <v>8581</v>
      </c>
      <c r="C222" s="40" t="s">
        <v>655</v>
      </c>
      <c r="D222" s="67">
        <v>42.33</v>
      </c>
    </row>
    <row r="223" spans="1:4" ht="30">
      <c r="A223" s="65" t="s">
        <v>8582</v>
      </c>
      <c r="B223" s="66" t="s">
        <v>8583</v>
      </c>
      <c r="C223" s="40" t="s">
        <v>655</v>
      </c>
      <c r="D223" s="67">
        <v>4.38</v>
      </c>
    </row>
    <row r="224" spans="1:4" ht="30">
      <c r="A224" s="65" t="s">
        <v>8584</v>
      </c>
      <c r="B224" s="66" t="s">
        <v>8585</v>
      </c>
      <c r="C224" s="40" t="s">
        <v>655</v>
      </c>
      <c r="D224" s="67">
        <v>2.88</v>
      </c>
    </row>
    <row r="225" spans="1:4" ht="30">
      <c r="A225" s="65" t="s">
        <v>8586</v>
      </c>
      <c r="B225" s="66" t="s">
        <v>8587</v>
      </c>
      <c r="C225" s="40" t="s">
        <v>655</v>
      </c>
      <c r="D225" s="67">
        <v>11.28</v>
      </c>
    </row>
    <row r="226" spans="1:4" ht="30">
      <c r="A226" s="65" t="s">
        <v>8588</v>
      </c>
      <c r="B226" s="66" t="s">
        <v>8589</v>
      </c>
      <c r="C226" s="40" t="s">
        <v>655</v>
      </c>
      <c r="D226" s="67">
        <v>7.37</v>
      </c>
    </row>
    <row r="227" spans="1:4" ht="45">
      <c r="A227" s="65" t="s">
        <v>8590</v>
      </c>
      <c r="B227" s="66" t="s">
        <v>8591</v>
      </c>
      <c r="C227" s="40" t="s">
        <v>655</v>
      </c>
      <c r="D227" s="67">
        <v>35.520000000000003</v>
      </c>
    </row>
    <row r="228" spans="1:4" ht="30">
      <c r="A228" s="65" t="s">
        <v>8592</v>
      </c>
      <c r="B228" s="66" t="s">
        <v>8593</v>
      </c>
      <c r="C228" s="40" t="s">
        <v>655</v>
      </c>
      <c r="D228" s="67">
        <v>0.86</v>
      </c>
    </row>
    <row r="229" spans="1:4" ht="45">
      <c r="A229" s="65" t="s">
        <v>8211</v>
      </c>
      <c r="B229" s="66" t="s">
        <v>8212</v>
      </c>
      <c r="C229" s="40" t="s">
        <v>655</v>
      </c>
      <c r="D229" s="67">
        <v>1.74</v>
      </c>
    </row>
    <row r="230" spans="1:4" ht="30">
      <c r="A230" s="65" t="s">
        <v>8594</v>
      </c>
      <c r="B230" s="66" t="s">
        <v>8595</v>
      </c>
      <c r="C230" s="40" t="s">
        <v>655</v>
      </c>
      <c r="D230" s="67">
        <v>8.59</v>
      </c>
    </row>
    <row r="231" spans="1:4" ht="45">
      <c r="A231" s="65" t="s">
        <v>8596</v>
      </c>
      <c r="B231" s="66" t="s">
        <v>8597</v>
      </c>
      <c r="C231" s="40" t="s">
        <v>655</v>
      </c>
      <c r="D231" s="67">
        <v>33.69</v>
      </c>
    </row>
    <row r="232" spans="1:4" ht="30">
      <c r="A232" s="65" t="s">
        <v>8598</v>
      </c>
      <c r="B232" s="66" t="s">
        <v>8599</v>
      </c>
      <c r="C232" s="40" t="s">
        <v>655</v>
      </c>
      <c r="D232" s="67">
        <v>10.49</v>
      </c>
    </row>
    <row r="233" spans="1:4" ht="45">
      <c r="A233" s="65" t="s">
        <v>8600</v>
      </c>
      <c r="B233" s="66" t="s">
        <v>8601</v>
      </c>
      <c r="C233" s="40" t="s">
        <v>655</v>
      </c>
      <c r="D233" s="67">
        <v>32.659999999999997</v>
      </c>
    </row>
    <row r="234" spans="1:4">
      <c r="A234" s="65" t="s">
        <v>8602</v>
      </c>
      <c r="B234" s="66" t="s">
        <v>8603</v>
      </c>
      <c r="C234" s="40" t="s">
        <v>655</v>
      </c>
      <c r="D234" s="67">
        <v>4.1100000000000003</v>
      </c>
    </row>
    <row r="235" spans="1:4" ht="30">
      <c r="A235" s="65" t="s">
        <v>8604</v>
      </c>
      <c r="B235" s="66" t="s">
        <v>8605</v>
      </c>
      <c r="C235" s="40" t="s">
        <v>655</v>
      </c>
      <c r="D235" s="67">
        <v>1.1499999999999999</v>
      </c>
    </row>
    <row r="236" spans="1:4" ht="30">
      <c r="A236" s="65" t="s">
        <v>8606</v>
      </c>
      <c r="B236" s="66" t="s">
        <v>8607</v>
      </c>
      <c r="C236" s="40" t="s">
        <v>655</v>
      </c>
      <c r="D236" s="67">
        <v>3.87</v>
      </c>
    </row>
    <row r="237" spans="1:4" ht="30">
      <c r="A237" s="65" t="s">
        <v>8608</v>
      </c>
      <c r="B237" s="66" t="s">
        <v>8609</v>
      </c>
      <c r="C237" s="40" t="s">
        <v>655</v>
      </c>
      <c r="D237" s="67">
        <v>63.6</v>
      </c>
    </row>
    <row r="238" spans="1:4" ht="30">
      <c r="A238" s="65" t="s">
        <v>8610</v>
      </c>
      <c r="B238" s="66" t="s">
        <v>14388</v>
      </c>
      <c r="C238" s="40" t="s">
        <v>655</v>
      </c>
      <c r="D238" s="67">
        <v>1.85</v>
      </c>
    </row>
    <row r="239" spans="1:4" ht="30">
      <c r="A239" s="65" t="s">
        <v>8611</v>
      </c>
      <c r="B239" s="66" t="s">
        <v>8612</v>
      </c>
      <c r="C239" s="40" t="s">
        <v>655</v>
      </c>
      <c r="D239" s="67">
        <v>7.84</v>
      </c>
    </row>
    <row r="240" spans="1:4">
      <c r="A240" s="65" t="s">
        <v>8613</v>
      </c>
      <c r="B240" s="66" t="s">
        <v>8614</v>
      </c>
      <c r="C240" s="40" t="s">
        <v>655</v>
      </c>
      <c r="D240" s="67">
        <v>0.88</v>
      </c>
    </row>
    <row r="241" spans="1:4">
      <c r="A241" s="65" t="s">
        <v>8615</v>
      </c>
      <c r="B241" s="66" t="s">
        <v>8616</v>
      </c>
      <c r="C241" s="40" t="s">
        <v>655</v>
      </c>
      <c r="D241" s="67">
        <v>1.04</v>
      </c>
    </row>
    <row r="242" spans="1:4">
      <c r="A242" s="65" t="s">
        <v>8617</v>
      </c>
      <c r="B242" s="66" t="s">
        <v>8618</v>
      </c>
      <c r="C242" s="40" t="s">
        <v>655</v>
      </c>
      <c r="D242" s="67">
        <v>2.2799999999999998</v>
      </c>
    </row>
    <row r="243" spans="1:4">
      <c r="A243" s="65" t="s">
        <v>8619</v>
      </c>
      <c r="B243" s="66" t="s">
        <v>8620</v>
      </c>
      <c r="C243" s="40" t="s">
        <v>230</v>
      </c>
      <c r="D243" s="67">
        <v>170.49</v>
      </c>
    </row>
    <row r="244" spans="1:4">
      <c r="A244" s="65" t="s">
        <v>8621</v>
      </c>
      <c r="B244" s="66" t="s">
        <v>8622</v>
      </c>
      <c r="C244" s="40" t="s">
        <v>230</v>
      </c>
      <c r="D244" s="67">
        <v>175.01</v>
      </c>
    </row>
    <row r="245" spans="1:4">
      <c r="A245" s="65" t="s">
        <v>8623</v>
      </c>
      <c r="B245" s="66" t="s">
        <v>8624</v>
      </c>
      <c r="C245" s="40" t="s">
        <v>230</v>
      </c>
      <c r="D245" s="67">
        <v>154.97</v>
      </c>
    </row>
    <row r="246" spans="1:4">
      <c r="A246" s="65" t="s">
        <v>8625</v>
      </c>
      <c r="B246" s="66" t="s">
        <v>8626</v>
      </c>
      <c r="C246" s="40" t="s">
        <v>230</v>
      </c>
      <c r="D246" s="67">
        <v>154.97</v>
      </c>
    </row>
    <row r="247" spans="1:4">
      <c r="A247" s="65" t="s">
        <v>8627</v>
      </c>
      <c r="B247" s="66" t="s">
        <v>8628</v>
      </c>
      <c r="C247" s="40" t="s">
        <v>230</v>
      </c>
      <c r="D247" s="67">
        <v>160.94999999999999</v>
      </c>
    </row>
    <row r="248" spans="1:4">
      <c r="A248" s="65" t="s">
        <v>8629</v>
      </c>
      <c r="B248" s="66" t="s">
        <v>8630</v>
      </c>
      <c r="C248" s="40" t="s">
        <v>230</v>
      </c>
      <c r="D248" s="67">
        <v>185.41</v>
      </c>
    </row>
    <row r="249" spans="1:4">
      <c r="A249" s="65" t="s">
        <v>8631</v>
      </c>
      <c r="B249" s="66" t="s">
        <v>8632</v>
      </c>
      <c r="C249" s="40" t="s">
        <v>230</v>
      </c>
      <c r="D249" s="67">
        <v>156.22999999999999</v>
      </c>
    </row>
    <row r="250" spans="1:4">
      <c r="A250" s="65" t="s">
        <v>8633</v>
      </c>
      <c r="B250" s="66" t="s">
        <v>8634</v>
      </c>
      <c r="C250" s="40" t="s">
        <v>230</v>
      </c>
      <c r="D250" s="67">
        <v>154.97</v>
      </c>
    </row>
    <row r="251" spans="1:4">
      <c r="A251" s="65" t="s">
        <v>8635</v>
      </c>
      <c r="B251" s="66" t="s">
        <v>8636</v>
      </c>
      <c r="C251" s="40" t="s">
        <v>230</v>
      </c>
      <c r="D251" s="67">
        <v>177.76</v>
      </c>
    </row>
    <row r="252" spans="1:4">
      <c r="A252" s="65" t="s">
        <v>8637</v>
      </c>
      <c r="B252" s="66" t="s">
        <v>8638</v>
      </c>
      <c r="C252" s="40" t="s">
        <v>230</v>
      </c>
      <c r="D252" s="67">
        <v>178.9</v>
      </c>
    </row>
    <row r="253" spans="1:4">
      <c r="A253" s="65" t="s">
        <v>8639</v>
      </c>
      <c r="B253" s="66" t="s">
        <v>8640</v>
      </c>
      <c r="C253" s="40" t="s">
        <v>230</v>
      </c>
      <c r="D253" s="67">
        <v>163.43</v>
      </c>
    </row>
    <row r="254" spans="1:4">
      <c r="A254" s="65" t="s">
        <v>8641</v>
      </c>
      <c r="B254" s="66" t="s">
        <v>8642</v>
      </c>
      <c r="C254" s="40" t="s">
        <v>230</v>
      </c>
      <c r="D254" s="67">
        <v>159.41999999999999</v>
      </c>
    </row>
    <row r="255" spans="1:4">
      <c r="A255" s="65" t="s">
        <v>8643</v>
      </c>
      <c r="B255" s="66" t="s">
        <v>8644</v>
      </c>
      <c r="C255" s="40" t="s">
        <v>655</v>
      </c>
      <c r="D255" s="67">
        <v>7.22</v>
      </c>
    </row>
    <row r="256" spans="1:4">
      <c r="A256" s="65" t="s">
        <v>8645</v>
      </c>
      <c r="B256" s="66" t="s">
        <v>8646</v>
      </c>
      <c r="C256" s="40" t="s">
        <v>655</v>
      </c>
      <c r="D256" s="67">
        <v>6.21</v>
      </c>
    </row>
    <row r="257" spans="1:4">
      <c r="A257" s="65" t="s">
        <v>8647</v>
      </c>
      <c r="B257" s="66" t="s">
        <v>8648</v>
      </c>
      <c r="C257" s="40" t="s">
        <v>655</v>
      </c>
      <c r="D257" s="67">
        <v>6.53</v>
      </c>
    </row>
    <row r="258" spans="1:4">
      <c r="A258" s="65" t="s">
        <v>8649</v>
      </c>
      <c r="B258" s="66" t="s">
        <v>8650</v>
      </c>
      <c r="C258" s="40" t="s">
        <v>655</v>
      </c>
      <c r="D258" s="67">
        <v>7.88</v>
      </c>
    </row>
    <row r="259" spans="1:4" ht="30">
      <c r="A259" s="65" t="s">
        <v>8651</v>
      </c>
      <c r="B259" s="66" t="s">
        <v>8652</v>
      </c>
      <c r="C259" s="40" t="s">
        <v>147</v>
      </c>
      <c r="D259" s="67">
        <v>7.79</v>
      </c>
    </row>
    <row r="260" spans="1:4">
      <c r="A260" s="65" t="s">
        <v>8653</v>
      </c>
      <c r="B260" s="66" t="s">
        <v>8654</v>
      </c>
      <c r="C260" s="40" t="s">
        <v>95</v>
      </c>
      <c r="D260" s="67">
        <v>17.78</v>
      </c>
    </row>
    <row r="261" spans="1:4" ht="60">
      <c r="A261" s="65" t="s">
        <v>8655</v>
      </c>
      <c r="B261" s="66" t="s">
        <v>8656</v>
      </c>
      <c r="C261" s="40" t="s">
        <v>205</v>
      </c>
      <c r="D261" s="67">
        <v>16.399999999999999</v>
      </c>
    </row>
    <row r="262" spans="1:4" ht="45">
      <c r="A262" s="65" t="s">
        <v>8657</v>
      </c>
      <c r="B262" s="66" t="s">
        <v>8658</v>
      </c>
      <c r="C262" s="40" t="s">
        <v>95</v>
      </c>
      <c r="D262" s="67">
        <v>3.28</v>
      </c>
    </row>
    <row r="263" spans="1:4">
      <c r="A263" s="65" t="s">
        <v>8659</v>
      </c>
      <c r="B263" s="66" t="s">
        <v>8660</v>
      </c>
      <c r="C263" s="40" t="s">
        <v>230</v>
      </c>
      <c r="D263" s="67">
        <v>643.33000000000004</v>
      </c>
    </row>
    <row r="264" spans="1:4" ht="30">
      <c r="A264" s="65" t="s">
        <v>8661</v>
      </c>
      <c r="B264" s="66" t="s">
        <v>8662</v>
      </c>
      <c r="C264" s="40" t="s">
        <v>655</v>
      </c>
      <c r="D264" s="67">
        <v>142.28</v>
      </c>
    </row>
    <row r="265" spans="1:4">
      <c r="A265" s="65" t="s">
        <v>8663</v>
      </c>
      <c r="B265" s="66" t="s">
        <v>8664</v>
      </c>
      <c r="C265" s="40" t="s">
        <v>95</v>
      </c>
      <c r="D265" s="67">
        <v>26.01</v>
      </c>
    </row>
    <row r="266" spans="1:4">
      <c r="A266" s="65" t="s">
        <v>14667</v>
      </c>
      <c r="B266" s="66" t="s">
        <v>14085</v>
      </c>
      <c r="C266" s="40" t="s">
        <v>147</v>
      </c>
      <c r="D266" s="67">
        <v>1.38</v>
      </c>
    </row>
    <row r="267" spans="1:4">
      <c r="A267" s="65" t="s">
        <v>8665</v>
      </c>
      <c r="B267" s="66" t="s">
        <v>8666</v>
      </c>
      <c r="C267" s="40" t="s">
        <v>95</v>
      </c>
      <c r="D267" s="67">
        <v>31.66</v>
      </c>
    </row>
    <row r="268" spans="1:4">
      <c r="A268" s="65" t="s">
        <v>8667</v>
      </c>
      <c r="B268" s="66" t="s">
        <v>8668</v>
      </c>
      <c r="C268" s="40" t="s">
        <v>3913</v>
      </c>
      <c r="D268" s="67">
        <v>466.79</v>
      </c>
    </row>
    <row r="269" spans="1:4">
      <c r="A269" s="65" t="s">
        <v>8669</v>
      </c>
      <c r="B269" s="66" t="s">
        <v>3929</v>
      </c>
      <c r="C269" s="40" t="s">
        <v>3913</v>
      </c>
      <c r="D269" s="67">
        <v>40.17</v>
      </c>
    </row>
    <row r="270" spans="1:4">
      <c r="A270" s="65" t="s">
        <v>8670</v>
      </c>
      <c r="B270" s="66" t="s">
        <v>8671</v>
      </c>
      <c r="C270" s="40" t="s">
        <v>95</v>
      </c>
      <c r="D270" s="67">
        <v>70.290000000000006</v>
      </c>
    </row>
    <row r="271" spans="1:4">
      <c r="A271" s="65" t="s">
        <v>8672</v>
      </c>
      <c r="B271" s="66" t="s">
        <v>8673</v>
      </c>
      <c r="C271" s="40" t="s">
        <v>3913</v>
      </c>
      <c r="D271" s="67">
        <v>611.69000000000005</v>
      </c>
    </row>
    <row r="272" spans="1:4">
      <c r="A272" s="65" t="s">
        <v>8674</v>
      </c>
      <c r="B272" s="66" t="s">
        <v>8675</v>
      </c>
      <c r="C272" s="40" t="s">
        <v>205</v>
      </c>
      <c r="D272" s="67">
        <v>6.77</v>
      </c>
    </row>
    <row r="273" spans="1:4">
      <c r="A273" s="65" t="s">
        <v>8676</v>
      </c>
      <c r="B273" s="66" t="s">
        <v>8677</v>
      </c>
      <c r="C273" s="40" t="s">
        <v>205</v>
      </c>
      <c r="D273" s="67">
        <v>0.18</v>
      </c>
    </row>
    <row r="274" spans="1:4" ht="30">
      <c r="A274" s="65" t="s">
        <v>8678</v>
      </c>
      <c r="B274" s="66" t="s">
        <v>8679</v>
      </c>
      <c r="C274" s="40" t="s">
        <v>205</v>
      </c>
      <c r="D274" s="67">
        <v>16.690000000000001</v>
      </c>
    </row>
    <row r="275" spans="1:4">
      <c r="A275" s="65" t="s">
        <v>8680</v>
      </c>
      <c r="B275" s="66" t="s">
        <v>8681</v>
      </c>
      <c r="C275" s="40" t="s">
        <v>95</v>
      </c>
      <c r="D275" s="67">
        <v>17.489999999999998</v>
      </c>
    </row>
    <row r="276" spans="1:4" ht="45">
      <c r="A276" s="65" t="s">
        <v>8682</v>
      </c>
      <c r="B276" s="66" t="s">
        <v>8683</v>
      </c>
      <c r="C276" s="40" t="s">
        <v>655</v>
      </c>
      <c r="D276" s="67">
        <v>8.02</v>
      </c>
    </row>
    <row r="277" spans="1:4">
      <c r="A277" s="65" t="s">
        <v>8684</v>
      </c>
      <c r="B277" s="66" t="s">
        <v>8685</v>
      </c>
      <c r="C277" s="40" t="s">
        <v>914</v>
      </c>
      <c r="D277" s="67">
        <v>6.07</v>
      </c>
    </row>
    <row r="278" spans="1:4">
      <c r="A278" s="65" t="s">
        <v>8686</v>
      </c>
      <c r="B278" s="66" t="s">
        <v>8687</v>
      </c>
      <c r="C278" s="40" t="s">
        <v>8688</v>
      </c>
      <c r="D278" s="67">
        <v>35.92</v>
      </c>
    </row>
    <row r="279" spans="1:4" ht="30">
      <c r="A279" s="65" t="s">
        <v>8689</v>
      </c>
      <c r="B279" s="66" t="s">
        <v>8690</v>
      </c>
      <c r="C279" s="40" t="s">
        <v>655</v>
      </c>
      <c r="D279" s="67">
        <v>17.54</v>
      </c>
    </row>
    <row r="280" spans="1:4">
      <c r="A280" s="65" t="s">
        <v>8691</v>
      </c>
      <c r="B280" s="66" t="s">
        <v>8692</v>
      </c>
      <c r="C280" s="40" t="s">
        <v>95</v>
      </c>
      <c r="D280" s="67">
        <v>26.64</v>
      </c>
    </row>
    <row r="281" spans="1:4">
      <c r="A281" s="65" t="s">
        <v>8693</v>
      </c>
      <c r="B281" s="66" t="s">
        <v>8694</v>
      </c>
      <c r="C281" s="40" t="s">
        <v>655</v>
      </c>
      <c r="D281" s="67">
        <v>23.82</v>
      </c>
    </row>
    <row r="282" spans="1:4">
      <c r="A282" s="65" t="s">
        <v>8695</v>
      </c>
      <c r="B282" s="66" t="s">
        <v>8696</v>
      </c>
      <c r="C282" s="40" t="s">
        <v>655</v>
      </c>
      <c r="D282" s="67">
        <v>69.53</v>
      </c>
    </row>
    <row r="283" spans="1:4">
      <c r="A283" s="65" t="s">
        <v>8697</v>
      </c>
      <c r="B283" s="66" t="s">
        <v>8698</v>
      </c>
      <c r="C283" s="40" t="s">
        <v>655</v>
      </c>
      <c r="D283" s="67">
        <v>32.049999999999997</v>
      </c>
    </row>
    <row r="284" spans="1:4">
      <c r="A284" s="65" t="s">
        <v>8699</v>
      </c>
      <c r="B284" s="66" t="s">
        <v>8700</v>
      </c>
      <c r="C284" s="40" t="s">
        <v>655</v>
      </c>
      <c r="D284" s="67">
        <v>77.53</v>
      </c>
    </row>
    <row r="285" spans="1:4">
      <c r="A285" s="65" t="s">
        <v>8701</v>
      </c>
      <c r="B285" s="66" t="s">
        <v>8702</v>
      </c>
      <c r="C285" s="40" t="s">
        <v>205</v>
      </c>
      <c r="D285" s="67">
        <v>270.63</v>
      </c>
    </row>
    <row r="286" spans="1:4">
      <c r="A286" s="65" t="s">
        <v>8703</v>
      </c>
      <c r="B286" s="66" t="s">
        <v>8704</v>
      </c>
      <c r="C286" s="40" t="s">
        <v>205</v>
      </c>
      <c r="D286" s="67">
        <v>275.62</v>
      </c>
    </row>
    <row r="287" spans="1:4">
      <c r="A287" s="65" t="s">
        <v>8705</v>
      </c>
      <c r="B287" s="66" t="s">
        <v>8706</v>
      </c>
      <c r="C287" s="40" t="s">
        <v>205</v>
      </c>
      <c r="D287" s="67">
        <v>371.62</v>
      </c>
    </row>
    <row r="288" spans="1:4" ht="30">
      <c r="A288" s="65" t="s">
        <v>8707</v>
      </c>
      <c r="B288" s="66" t="s">
        <v>8708</v>
      </c>
      <c r="C288" s="40" t="s">
        <v>95</v>
      </c>
      <c r="D288" s="67">
        <v>13.4</v>
      </c>
    </row>
    <row r="289" spans="1:4" ht="30">
      <c r="A289" s="65" t="s">
        <v>8709</v>
      </c>
      <c r="B289" s="66" t="s">
        <v>8710</v>
      </c>
      <c r="C289" s="40" t="s">
        <v>95</v>
      </c>
      <c r="D289" s="67">
        <v>24.99</v>
      </c>
    </row>
    <row r="290" spans="1:4" ht="30">
      <c r="A290" s="65" t="s">
        <v>8711</v>
      </c>
      <c r="B290" s="66" t="s">
        <v>8712</v>
      </c>
      <c r="C290" s="40" t="s">
        <v>95</v>
      </c>
      <c r="D290" s="67">
        <v>27.2</v>
      </c>
    </row>
    <row r="291" spans="1:4" ht="30">
      <c r="A291" s="65" t="s">
        <v>8713</v>
      </c>
      <c r="B291" s="66" t="s">
        <v>8714</v>
      </c>
      <c r="C291" s="40" t="s">
        <v>95</v>
      </c>
      <c r="D291" s="67">
        <v>29.76</v>
      </c>
    </row>
    <row r="292" spans="1:4" ht="30">
      <c r="A292" s="65" t="s">
        <v>8715</v>
      </c>
      <c r="B292" s="66" t="s">
        <v>8716</v>
      </c>
      <c r="C292" s="40" t="s">
        <v>95</v>
      </c>
      <c r="D292" s="67">
        <v>15.46</v>
      </c>
    </row>
    <row r="293" spans="1:4" ht="30">
      <c r="A293" s="65" t="s">
        <v>8717</v>
      </c>
      <c r="B293" s="66" t="s">
        <v>8718</v>
      </c>
      <c r="C293" s="40" t="s">
        <v>95</v>
      </c>
      <c r="D293" s="67">
        <v>16.18</v>
      </c>
    </row>
    <row r="294" spans="1:4" ht="30">
      <c r="A294" s="65" t="s">
        <v>8719</v>
      </c>
      <c r="B294" s="66" t="s">
        <v>8720</v>
      </c>
      <c r="C294" s="40" t="s">
        <v>95</v>
      </c>
      <c r="D294" s="67">
        <v>20.62</v>
      </c>
    </row>
    <row r="295" spans="1:4" ht="30">
      <c r="A295" s="65" t="s">
        <v>8721</v>
      </c>
      <c r="B295" s="66" t="s">
        <v>8722</v>
      </c>
      <c r="C295" s="40" t="s">
        <v>95</v>
      </c>
      <c r="D295" s="67">
        <v>22.12</v>
      </c>
    </row>
    <row r="296" spans="1:4" ht="30">
      <c r="A296" s="65" t="s">
        <v>8723</v>
      </c>
      <c r="B296" s="66" t="s">
        <v>8724</v>
      </c>
      <c r="C296" s="40" t="s">
        <v>95</v>
      </c>
      <c r="D296" s="67">
        <v>26.83</v>
      </c>
    </row>
    <row r="297" spans="1:4" ht="30">
      <c r="A297" s="65" t="s">
        <v>8725</v>
      </c>
      <c r="B297" s="66" t="s">
        <v>8726</v>
      </c>
      <c r="C297" s="40" t="s">
        <v>95</v>
      </c>
      <c r="D297" s="67">
        <v>31.86</v>
      </c>
    </row>
    <row r="298" spans="1:4" ht="30">
      <c r="A298" s="65" t="s">
        <v>8727</v>
      </c>
      <c r="B298" s="66" t="s">
        <v>8728</v>
      </c>
      <c r="C298" s="40" t="s">
        <v>95</v>
      </c>
      <c r="D298" s="67">
        <v>36.270000000000003</v>
      </c>
    </row>
    <row r="299" spans="1:4" ht="30">
      <c r="A299" s="65" t="s">
        <v>8729</v>
      </c>
      <c r="B299" s="66" t="s">
        <v>8730</v>
      </c>
      <c r="C299" s="40" t="s">
        <v>205</v>
      </c>
      <c r="D299" s="67">
        <v>12637.88</v>
      </c>
    </row>
    <row r="300" spans="1:4" ht="30">
      <c r="A300" s="65" t="s">
        <v>8731</v>
      </c>
      <c r="B300" s="66" t="s">
        <v>8732</v>
      </c>
      <c r="C300" s="40" t="s">
        <v>205</v>
      </c>
      <c r="D300" s="67">
        <v>7647.09</v>
      </c>
    </row>
    <row r="301" spans="1:4">
      <c r="A301" s="65" t="s">
        <v>8733</v>
      </c>
      <c r="B301" s="66" t="s">
        <v>8734</v>
      </c>
      <c r="C301" s="40" t="s">
        <v>205</v>
      </c>
      <c r="D301" s="67">
        <v>381.68</v>
      </c>
    </row>
    <row r="302" spans="1:4">
      <c r="A302" s="65" t="s">
        <v>8735</v>
      </c>
      <c r="B302" s="66" t="s">
        <v>8736</v>
      </c>
      <c r="C302" s="40" t="s">
        <v>205</v>
      </c>
      <c r="D302" s="67">
        <v>270.66000000000003</v>
      </c>
    </row>
    <row r="303" spans="1:4">
      <c r="A303" s="65" t="s">
        <v>8737</v>
      </c>
      <c r="B303" s="66" t="s">
        <v>8738</v>
      </c>
      <c r="C303" s="40" t="s">
        <v>205</v>
      </c>
      <c r="D303" s="67">
        <v>407.06</v>
      </c>
    </row>
    <row r="304" spans="1:4">
      <c r="A304" s="65" t="s">
        <v>8739</v>
      </c>
      <c r="B304" s="66" t="s">
        <v>8740</v>
      </c>
      <c r="C304" s="40" t="s">
        <v>205</v>
      </c>
      <c r="D304" s="67">
        <v>449.64</v>
      </c>
    </row>
    <row r="305" spans="1:4" ht="30">
      <c r="A305" s="65" t="s">
        <v>8741</v>
      </c>
      <c r="B305" s="66" t="s">
        <v>217</v>
      </c>
      <c r="C305" s="40" t="s">
        <v>144</v>
      </c>
      <c r="D305" s="67">
        <v>411.99</v>
      </c>
    </row>
    <row r="306" spans="1:4" ht="30">
      <c r="A306" s="65" t="s">
        <v>8742</v>
      </c>
      <c r="B306" s="66" t="s">
        <v>8743</v>
      </c>
      <c r="C306" s="40" t="s">
        <v>147</v>
      </c>
      <c r="D306" s="67">
        <v>131.93</v>
      </c>
    </row>
    <row r="307" spans="1:4">
      <c r="A307" s="65" t="s">
        <v>8744</v>
      </c>
      <c r="B307" s="66" t="s">
        <v>8745</v>
      </c>
      <c r="C307" s="40" t="s">
        <v>205</v>
      </c>
      <c r="D307" s="67">
        <v>222.88</v>
      </c>
    </row>
    <row r="308" spans="1:4" ht="30">
      <c r="A308" s="65" t="s">
        <v>8746</v>
      </c>
      <c r="B308" s="66" t="s">
        <v>8747</v>
      </c>
      <c r="C308" s="40" t="s">
        <v>144</v>
      </c>
      <c r="D308" s="67">
        <v>241.21</v>
      </c>
    </row>
    <row r="309" spans="1:4">
      <c r="A309" s="65" t="s">
        <v>8748</v>
      </c>
      <c r="B309" s="66" t="s">
        <v>8749</v>
      </c>
      <c r="C309" s="40" t="s">
        <v>205</v>
      </c>
      <c r="D309" s="67">
        <v>400.55</v>
      </c>
    </row>
    <row r="310" spans="1:4">
      <c r="A310" s="65" t="s">
        <v>8750</v>
      </c>
      <c r="B310" s="66" t="s">
        <v>8751</v>
      </c>
      <c r="C310" s="40" t="s">
        <v>205</v>
      </c>
      <c r="D310" s="67">
        <v>428.91</v>
      </c>
    </row>
    <row r="311" spans="1:4">
      <c r="A311" s="65" t="s">
        <v>8752</v>
      </c>
      <c r="B311" s="66" t="s">
        <v>8753</v>
      </c>
      <c r="C311" s="40" t="s">
        <v>205</v>
      </c>
      <c r="D311" s="67">
        <v>582.54</v>
      </c>
    </row>
    <row r="312" spans="1:4" ht="30">
      <c r="A312" s="65" t="s">
        <v>8754</v>
      </c>
      <c r="B312" s="66" t="s">
        <v>8755</v>
      </c>
      <c r="C312" s="40" t="s">
        <v>205</v>
      </c>
      <c r="D312" s="67">
        <v>11.72</v>
      </c>
    </row>
    <row r="313" spans="1:4" ht="30">
      <c r="A313" s="65" t="s">
        <v>8756</v>
      </c>
      <c r="B313" s="66" t="s">
        <v>8757</v>
      </c>
      <c r="C313" s="40" t="s">
        <v>147</v>
      </c>
      <c r="D313" s="67">
        <v>15.98</v>
      </c>
    </row>
    <row r="314" spans="1:4">
      <c r="A314" s="65" t="s">
        <v>14389</v>
      </c>
      <c r="B314" s="66" t="s">
        <v>14390</v>
      </c>
      <c r="C314" s="40" t="s">
        <v>95</v>
      </c>
      <c r="D314" s="67">
        <v>117.91</v>
      </c>
    </row>
    <row r="315" spans="1:4" ht="30">
      <c r="A315" s="65" t="s">
        <v>8758</v>
      </c>
      <c r="B315" s="66" t="s">
        <v>8759</v>
      </c>
      <c r="C315" s="40" t="s">
        <v>147</v>
      </c>
      <c r="D315" s="67">
        <v>110.58</v>
      </c>
    </row>
    <row r="316" spans="1:4" ht="45">
      <c r="A316" s="65" t="s">
        <v>8760</v>
      </c>
      <c r="B316" s="66" t="s">
        <v>8761</v>
      </c>
      <c r="C316" s="40" t="s">
        <v>147</v>
      </c>
      <c r="D316" s="67">
        <v>118.39</v>
      </c>
    </row>
    <row r="317" spans="1:4">
      <c r="A317" s="65" t="s">
        <v>8762</v>
      </c>
      <c r="B317" s="66" t="s">
        <v>8763</v>
      </c>
      <c r="C317" s="40" t="s">
        <v>230</v>
      </c>
      <c r="D317" s="67">
        <v>443.94</v>
      </c>
    </row>
    <row r="318" spans="1:4" ht="30">
      <c r="A318" s="65" t="s">
        <v>8764</v>
      </c>
      <c r="B318" s="66" t="s">
        <v>8765</v>
      </c>
      <c r="C318" s="40" t="s">
        <v>230</v>
      </c>
      <c r="D318" s="67">
        <v>535.35</v>
      </c>
    </row>
    <row r="319" spans="1:4">
      <c r="A319" s="65" t="s">
        <v>8766</v>
      </c>
      <c r="B319" s="66" t="s">
        <v>8767</v>
      </c>
      <c r="C319" s="40" t="s">
        <v>230</v>
      </c>
      <c r="D319" s="67">
        <v>465.76</v>
      </c>
    </row>
    <row r="320" spans="1:4">
      <c r="A320" s="65" t="s">
        <v>8768</v>
      </c>
      <c r="B320" s="66" t="s">
        <v>8769</v>
      </c>
      <c r="C320" s="40" t="s">
        <v>230</v>
      </c>
      <c r="D320" s="67">
        <v>488.29</v>
      </c>
    </row>
    <row r="321" spans="1:4">
      <c r="A321" s="65" t="s">
        <v>8770</v>
      </c>
      <c r="B321" s="66" t="s">
        <v>8771</v>
      </c>
      <c r="C321" s="40" t="s">
        <v>230</v>
      </c>
      <c r="D321" s="67">
        <v>536.67999999999995</v>
      </c>
    </row>
    <row r="322" spans="1:4">
      <c r="A322" s="65" t="s">
        <v>8772</v>
      </c>
      <c r="B322" s="66" t="s">
        <v>8773</v>
      </c>
      <c r="C322" s="40" t="s">
        <v>230</v>
      </c>
      <c r="D322" s="67">
        <v>511.91</v>
      </c>
    </row>
    <row r="323" spans="1:4">
      <c r="A323" s="65" t="s">
        <v>8774</v>
      </c>
      <c r="B323" s="66" t="s">
        <v>8775</v>
      </c>
      <c r="C323" s="40" t="s">
        <v>230</v>
      </c>
      <c r="D323" s="67">
        <v>629.46</v>
      </c>
    </row>
    <row r="324" spans="1:4">
      <c r="A324" s="65" t="s">
        <v>8776</v>
      </c>
      <c r="B324" s="66" t="s">
        <v>8777</v>
      </c>
      <c r="C324" s="40" t="s">
        <v>230</v>
      </c>
      <c r="D324" s="67">
        <v>562.64</v>
      </c>
    </row>
    <row r="325" spans="1:4">
      <c r="A325" s="65" t="s">
        <v>8778</v>
      </c>
      <c r="B325" s="66" t="s">
        <v>8779</v>
      </c>
      <c r="C325" s="40" t="s">
        <v>230</v>
      </c>
      <c r="D325" s="67">
        <v>531.73</v>
      </c>
    </row>
    <row r="326" spans="1:4">
      <c r="A326" s="65" t="s">
        <v>8780</v>
      </c>
      <c r="B326" s="66" t="s">
        <v>8781</v>
      </c>
      <c r="C326" s="40" t="s">
        <v>230</v>
      </c>
      <c r="D326" s="67">
        <v>552.03</v>
      </c>
    </row>
    <row r="327" spans="1:4">
      <c r="A327" s="65" t="s">
        <v>8782</v>
      </c>
      <c r="B327" s="66" t="s">
        <v>8783</v>
      </c>
      <c r="C327" s="40" t="s">
        <v>230</v>
      </c>
      <c r="D327" s="67">
        <v>600.61</v>
      </c>
    </row>
    <row r="328" spans="1:4">
      <c r="A328" s="65" t="s">
        <v>8784</v>
      </c>
      <c r="B328" s="66" t="s">
        <v>8785</v>
      </c>
      <c r="C328" s="40" t="s">
        <v>230</v>
      </c>
      <c r="D328" s="67">
        <v>575.75</v>
      </c>
    </row>
    <row r="329" spans="1:4">
      <c r="A329" s="65" t="s">
        <v>8786</v>
      </c>
      <c r="B329" s="66" t="s">
        <v>8787</v>
      </c>
      <c r="C329" s="40" t="s">
        <v>230</v>
      </c>
      <c r="D329" s="67">
        <v>564.88</v>
      </c>
    </row>
    <row r="330" spans="1:4">
      <c r="A330" s="65" t="s">
        <v>8788</v>
      </c>
      <c r="B330" s="66" t="s">
        <v>8789</v>
      </c>
      <c r="C330" s="40" t="s">
        <v>230</v>
      </c>
      <c r="D330" s="67">
        <v>586.79</v>
      </c>
    </row>
    <row r="331" spans="1:4">
      <c r="A331" s="65" t="s">
        <v>8790</v>
      </c>
      <c r="B331" s="66" t="s">
        <v>8791</v>
      </c>
      <c r="C331" s="40" t="s">
        <v>230</v>
      </c>
      <c r="D331" s="67">
        <v>582</v>
      </c>
    </row>
    <row r="332" spans="1:4">
      <c r="A332" s="65" t="s">
        <v>8792</v>
      </c>
      <c r="B332" s="66" t="s">
        <v>8793</v>
      </c>
      <c r="C332" s="40" t="s">
        <v>230</v>
      </c>
      <c r="D332" s="67">
        <v>604</v>
      </c>
    </row>
    <row r="333" spans="1:4">
      <c r="A333" s="65" t="s">
        <v>8794</v>
      </c>
      <c r="B333" s="66" t="s">
        <v>8795</v>
      </c>
      <c r="C333" s="40" t="s">
        <v>230</v>
      </c>
      <c r="D333" s="67">
        <v>577.30999999999995</v>
      </c>
    </row>
    <row r="334" spans="1:4">
      <c r="A334" s="65" t="s">
        <v>8796</v>
      </c>
      <c r="B334" s="66" t="s">
        <v>8797</v>
      </c>
      <c r="C334" s="40" t="s">
        <v>230</v>
      </c>
      <c r="D334" s="67">
        <v>61.85</v>
      </c>
    </row>
    <row r="335" spans="1:4">
      <c r="A335" s="65" t="s">
        <v>8798</v>
      </c>
      <c r="B335" s="66" t="s">
        <v>8799</v>
      </c>
      <c r="C335" s="40" t="s">
        <v>230</v>
      </c>
      <c r="D335" s="67">
        <v>1142.57</v>
      </c>
    </row>
    <row r="336" spans="1:4" ht="30">
      <c r="A336" s="65" t="s">
        <v>8800</v>
      </c>
      <c r="B336" s="66" t="s">
        <v>8801</v>
      </c>
      <c r="C336" s="40" t="s">
        <v>147</v>
      </c>
      <c r="D336" s="67">
        <v>68.28</v>
      </c>
    </row>
    <row r="337" spans="1:4" ht="30">
      <c r="A337" s="65" t="s">
        <v>8802</v>
      </c>
      <c r="B337" s="66" t="s">
        <v>8803</v>
      </c>
      <c r="C337" s="40" t="s">
        <v>147</v>
      </c>
      <c r="D337" s="67">
        <v>88.08</v>
      </c>
    </row>
    <row r="338" spans="1:4" ht="30">
      <c r="A338" s="65" t="s">
        <v>8804</v>
      </c>
      <c r="B338" s="66" t="s">
        <v>8805</v>
      </c>
      <c r="C338" s="40" t="s">
        <v>147</v>
      </c>
      <c r="D338" s="67">
        <v>122.79</v>
      </c>
    </row>
    <row r="339" spans="1:4" ht="30">
      <c r="A339" s="65" t="s">
        <v>8806</v>
      </c>
      <c r="B339" s="66" t="s">
        <v>8807</v>
      </c>
      <c r="C339" s="40" t="s">
        <v>147</v>
      </c>
      <c r="D339" s="67">
        <v>137.27000000000001</v>
      </c>
    </row>
    <row r="340" spans="1:4" ht="30">
      <c r="A340" s="65" t="s">
        <v>8808</v>
      </c>
      <c r="B340" s="66" t="s">
        <v>8809</v>
      </c>
      <c r="C340" s="40" t="s">
        <v>147</v>
      </c>
      <c r="D340" s="67">
        <v>142.04</v>
      </c>
    </row>
    <row r="341" spans="1:4" ht="30">
      <c r="A341" s="65" t="s">
        <v>8810</v>
      </c>
      <c r="B341" s="66" t="s">
        <v>8811</v>
      </c>
      <c r="C341" s="40" t="s">
        <v>147</v>
      </c>
      <c r="D341" s="67">
        <v>91</v>
      </c>
    </row>
    <row r="342" spans="1:4" ht="30">
      <c r="A342" s="65" t="s">
        <v>8812</v>
      </c>
      <c r="B342" s="66" t="s">
        <v>8813</v>
      </c>
      <c r="C342" s="40" t="s">
        <v>147</v>
      </c>
      <c r="D342" s="67">
        <v>113.28</v>
      </c>
    </row>
    <row r="343" spans="1:4" ht="30">
      <c r="A343" s="65" t="s">
        <v>8814</v>
      </c>
      <c r="B343" s="66" t="s">
        <v>8815</v>
      </c>
      <c r="C343" s="40" t="s">
        <v>147</v>
      </c>
      <c r="D343" s="67">
        <v>86.84</v>
      </c>
    </row>
    <row r="344" spans="1:4" ht="30">
      <c r="A344" s="65" t="s">
        <v>8816</v>
      </c>
      <c r="B344" s="66" t="s">
        <v>8817</v>
      </c>
      <c r="C344" s="40" t="s">
        <v>147</v>
      </c>
      <c r="D344" s="67">
        <v>182.9</v>
      </c>
    </row>
    <row r="345" spans="1:4" ht="30">
      <c r="A345" s="65" t="s">
        <v>8818</v>
      </c>
      <c r="B345" s="66" t="s">
        <v>8819</v>
      </c>
      <c r="C345" s="40" t="s">
        <v>147</v>
      </c>
      <c r="D345" s="67">
        <v>115.53</v>
      </c>
    </row>
    <row r="346" spans="1:4" ht="30">
      <c r="A346" s="65" t="s">
        <v>8820</v>
      </c>
      <c r="B346" s="66" t="s">
        <v>8821</v>
      </c>
      <c r="C346" s="40" t="s">
        <v>147</v>
      </c>
      <c r="D346" s="67">
        <v>102.99</v>
      </c>
    </row>
    <row r="347" spans="1:4" ht="30">
      <c r="A347" s="65" t="s">
        <v>8822</v>
      </c>
      <c r="B347" s="66" t="s">
        <v>8823</v>
      </c>
      <c r="C347" s="40" t="s">
        <v>147</v>
      </c>
      <c r="D347" s="67">
        <v>126.51</v>
      </c>
    </row>
    <row r="348" spans="1:4" ht="30">
      <c r="A348" s="65" t="s">
        <v>8824</v>
      </c>
      <c r="B348" s="66" t="s">
        <v>8825</v>
      </c>
      <c r="C348" s="40" t="s">
        <v>147</v>
      </c>
      <c r="D348" s="67">
        <v>47.88</v>
      </c>
    </row>
    <row r="349" spans="1:4" ht="30">
      <c r="A349" s="65" t="s">
        <v>8826</v>
      </c>
      <c r="B349" s="66" t="s">
        <v>8827</v>
      </c>
      <c r="C349" s="40" t="s">
        <v>147</v>
      </c>
      <c r="D349" s="67">
        <v>54.28</v>
      </c>
    </row>
    <row r="350" spans="1:4" ht="30">
      <c r="A350" s="65" t="s">
        <v>8828</v>
      </c>
      <c r="B350" s="66" t="s">
        <v>8829</v>
      </c>
      <c r="C350" s="40" t="s">
        <v>147</v>
      </c>
      <c r="D350" s="67">
        <v>82.25</v>
      </c>
    </row>
    <row r="351" spans="1:4" ht="30">
      <c r="A351" s="65" t="s">
        <v>8830</v>
      </c>
      <c r="B351" s="66" t="s">
        <v>8831</v>
      </c>
      <c r="C351" s="40" t="s">
        <v>147</v>
      </c>
      <c r="D351" s="67">
        <v>90.68</v>
      </c>
    </row>
    <row r="352" spans="1:4" ht="30">
      <c r="A352" s="65" t="s">
        <v>8832</v>
      </c>
      <c r="B352" s="66" t="s">
        <v>8833</v>
      </c>
      <c r="C352" s="40" t="s">
        <v>147</v>
      </c>
      <c r="D352" s="67">
        <v>112.9</v>
      </c>
    </row>
    <row r="353" spans="1:4" ht="30">
      <c r="A353" s="65" t="s">
        <v>8834</v>
      </c>
      <c r="B353" s="66" t="s">
        <v>8835</v>
      </c>
      <c r="C353" s="40" t="s">
        <v>147</v>
      </c>
      <c r="D353" s="67">
        <v>126.47</v>
      </c>
    </row>
    <row r="354" spans="1:4" ht="30">
      <c r="A354" s="65" t="s">
        <v>8836</v>
      </c>
      <c r="B354" s="66" t="s">
        <v>8837</v>
      </c>
      <c r="C354" s="40" t="s">
        <v>147</v>
      </c>
      <c r="D354" s="67">
        <v>87.31</v>
      </c>
    </row>
    <row r="355" spans="1:4" ht="30">
      <c r="A355" s="65" t="s">
        <v>8838</v>
      </c>
      <c r="B355" s="66" t="s">
        <v>8839</v>
      </c>
      <c r="C355" s="40" t="s">
        <v>147</v>
      </c>
      <c r="D355" s="67">
        <v>90.77</v>
      </c>
    </row>
    <row r="356" spans="1:4" ht="30">
      <c r="A356" s="65" t="s">
        <v>8840</v>
      </c>
      <c r="B356" s="66" t="s">
        <v>8841</v>
      </c>
      <c r="C356" s="40" t="s">
        <v>95</v>
      </c>
      <c r="D356" s="67">
        <v>14.29</v>
      </c>
    </row>
    <row r="357" spans="1:4" ht="30">
      <c r="A357" s="65" t="s">
        <v>8842</v>
      </c>
      <c r="B357" s="66" t="s">
        <v>8843</v>
      </c>
      <c r="C357" s="40" t="s">
        <v>95</v>
      </c>
      <c r="D357" s="67">
        <v>16.53</v>
      </c>
    </row>
    <row r="358" spans="1:4" ht="30">
      <c r="A358" s="65" t="s">
        <v>8844</v>
      </c>
      <c r="B358" s="66" t="s">
        <v>8845</v>
      </c>
      <c r="C358" s="40" t="s">
        <v>95</v>
      </c>
      <c r="D358" s="67">
        <v>17.510000000000002</v>
      </c>
    </row>
    <row r="359" spans="1:4">
      <c r="A359" s="65" t="s">
        <v>8846</v>
      </c>
      <c r="B359" s="66" t="s">
        <v>8847</v>
      </c>
      <c r="C359" s="40" t="s">
        <v>95</v>
      </c>
      <c r="D359" s="67">
        <v>3.39</v>
      </c>
    </row>
    <row r="360" spans="1:4">
      <c r="A360" s="65" t="s">
        <v>8848</v>
      </c>
      <c r="B360" s="66" t="s">
        <v>8849</v>
      </c>
      <c r="C360" s="40" t="s">
        <v>95</v>
      </c>
      <c r="D360" s="67">
        <v>4.28</v>
      </c>
    </row>
    <row r="361" spans="1:4">
      <c r="A361" s="65" t="s">
        <v>8850</v>
      </c>
      <c r="B361" s="66" t="s">
        <v>8851</v>
      </c>
      <c r="C361" s="40" t="s">
        <v>95</v>
      </c>
      <c r="D361" s="67">
        <v>5.58</v>
      </c>
    </row>
    <row r="362" spans="1:4">
      <c r="A362" s="65" t="s">
        <v>8852</v>
      </c>
      <c r="B362" s="66" t="s">
        <v>8853</v>
      </c>
      <c r="C362" s="40" t="s">
        <v>95</v>
      </c>
      <c r="D362" s="67">
        <v>5.2</v>
      </c>
    </row>
    <row r="363" spans="1:4">
      <c r="A363" s="65" t="s">
        <v>8854</v>
      </c>
      <c r="B363" s="66" t="s">
        <v>8855</v>
      </c>
      <c r="C363" s="40" t="s">
        <v>95</v>
      </c>
      <c r="D363" s="67">
        <v>6.01</v>
      </c>
    </row>
    <row r="364" spans="1:4">
      <c r="A364" s="65" t="s">
        <v>8856</v>
      </c>
      <c r="B364" s="66" t="s">
        <v>8857</v>
      </c>
      <c r="C364" s="40" t="s">
        <v>95</v>
      </c>
      <c r="D364" s="67">
        <v>5.53</v>
      </c>
    </row>
    <row r="365" spans="1:4">
      <c r="A365" s="65" t="s">
        <v>8858</v>
      </c>
      <c r="B365" s="66" t="s">
        <v>8859</v>
      </c>
      <c r="C365" s="40" t="s">
        <v>95</v>
      </c>
      <c r="D365" s="67">
        <v>7.37</v>
      </c>
    </row>
    <row r="366" spans="1:4" ht="30">
      <c r="A366" s="65" t="s">
        <v>8860</v>
      </c>
      <c r="B366" s="66" t="s">
        <v>8861</v>
      </c>
      <c r="C366" s="40" t="s">
        <v>95</v>
      </c>
      <c r="D366" s="67">
        <v>43.19</v>
      </c>
    </row>
    <row r="367" spans="1:4" ht="30">
      <c r="A367" s="65" t="s">
        <v>8862</v>
      </c>
      <c r="B367" s="66" t="s">
        <v>8863</v>
      </c>
      <c r="C367" s="40" t="s">
        <v>95</v>
      </c>
      <c r="D367" s="67">
        <v>21.61</v>
      </c>
    </row>
    <row r="368" spans="1:4" ht="30">
      <c r="A368" s="65" t="s">
        <v>8864</v>
      </c>
      <c r="B368" s="66" t="s">
        <v>8865</v>
      </c>
      <c r="C368" s="40" t="s">
        <v>95</v>
      </c>
      <c r="D368" s="67">
        <v>83.66</v>
      </c>
    </row>
    <row r="369" spans="1:4" ht="30">
      <c r="A369" s="65" t="s">
        <v>8866</v>
      </c>
      <c r="B369" s="66" t="s">
        <v>8867</v>
      </c>
      <c r="C369" s="40" t="s">
        <v>95</v>
      </c>
      <c r="D369" s="67">
        <v>21.79</v>
      </c>
    </row>
    <row r="370" spans="1:4" ht="30">
      <c r="A370" s="65" t="s">
        <v>8868</v>
      </c>
      <c r="B370" s="66" t="s">
        <v>8869</v>
      </c>
      <c r="C370" s="40" t="s">
        <v>95</v>
      </c>
      <c r="D370" s="67">
        <v>523.34</v>
      </c>
    </row>
    <row r="371" spans="1:4" ht="30">
      <c r="A371" s="65" t="s">
        <v>8870</v>
      </c>
      <c r="B371" s="66" t="s">
        <v>8871</v>
      </c>
      <c r="C371" s="40" t="s">
        <v>95</v>
      </c>
      <c r="D371" s="67">
        <v>604.95000000000005</v>
      </c>
    </row>
    <row r="372" spans="1:4" ht="45">
      <c r="A372" s="65" t="s">
        <v>8872</v>
      </c>
      <c r="B372" s="66" t="s">
        <v>8873</v>
      </c>
      <c r="C372" s="40" t="s">
        <v>95</v>
      </c>
      <c r="D372" s="67">
        <v>849.49</v>
      </c>
    </row>
    <row r="373" spans="1:4">
      <c r="A373" s="65" t="s">
        <v>8874</v>
      </c>
      <c r="B373" s="66" t="s">
        <v>8875</v>
      </c>
      <c r="C373" s="40" t="s">
        <v>95</v>
      </c>
      <c r="D373" s="67">
        <v>77.75</v>
      </c>
    </row>
    <row r="374" spans="1:4">
      <c r="A374" s="65" t="s">
        <v>8876</v>
      </c>
      <c r="B374" s="66" t="s">
        <v>8877</v>
      </c>
      <c r="C374" s="40" t="s">
        <v>95</v>
      </c>
      <c r="D374" s="67">
        <v>55.06</v>
      </c>
    </row>
    <row r="375" spans="1:4">
      <c r="A375" s="65" t="s">
        <v>8878</v>
      </c>
      <c r="B375" s="66" t="s">
        <v>8879</v>
      </c>
      <c r="C375" s="40" t="s">
        <v>95</v>
      </c>
      <c r="D375" s="67">
        <v>74.2</v>
      </c>
    </row>
    <row r="376" spans="1:4" ht="30">
      <c r="A376" s="65" t="s">
        <v>8880</v>
      </c>
      <c r="B376" s="66" t="s">
        <v>8881</v>
      </c>
      <c r="C376" s="40" t="s">
        <v>147</v>
      </c>
      <c r="D376" s="67">
        <v>72.64</v>
      </c>
    </row>
    <row r="377" spans="1:4" ht="30">
      <c r="A377" s="65" t="s">
        <v>8882</v>
      </c>
      <c r="B377" s="66" t="s">
        <v>8883</v>
      </c>
      <c r="C377" s="40" t="s">
        <v>147</v>
      </c>
      <c r="D377" s="67">
        <v>80.290000000000006</v>
      </c>
    </row>
    <row r="378" spans="1:4" ht="30">
      <c r="A378" s="65" t="s">
        <v>8884</v>
      </c>
      <c r="B378" s="66" t="s">
        <v>8885</v>
      </c>
      <c r="C378" s="40" t="s">
        <v>147</v>
      </c>
      <c r="D378" s="67">
        <v>83.42</v>
      </c>
    </row>
    <row r="379" spans="1:4" ht="30">
      <c r="A379" s="65" t="s">
        <v>8886</v>
      </c>
      <c r="B379" s="66" t="s">
        <v>8887</v>
      </c>
      <c r="C379" s="40" t="s">
        <v>147</v>
      </c>
      <c r="D379" s="67">
        <v>114.84</v>
      </c>
    </row>
    <row r="380" spans="1:4">
      <c r="A380" s="65" t="s">
        <v>8888</v>
      </c>
      <c r="B380" s="66" t="s">
        <v>8889</v>
      </c>
      <c r="C380" s="40" t="s">
        <v>147</v>
      </c>
      <c r="D380" s="67">
        <v>94.6</v>
      </c>
    </row>
    <row r="381" spans="1:4">
      <c r="A381" s="65" t="s">
        <v>8890</v>
      </c>
      <c r="B381" s="66" t="s">
        <v>8891</v>
      </c>
      <c r="C381" s="40" t="s">
        <v>147</v>
      </c>
      <c r="D381" s="67">
        <v>110.1</v>
      </c>
    </row>
    <row r="382" spans="1:4">
      <c r="A382" s="65" t="s">
        <v>8892</v>
      </c>
      <c r="B382" s="66" t="s">
        <v>8893</v>
      </c>
      <c r="C382" s="40" t="s">
        <v>147</v>
      </c>
      <c r="D382" s="67">
        <v>136.43</v>
      </c>
    </row>
    <row r="383" spans="1:4">
      <c r="A383" s="65" t="s">
        <v>8894</v>
      </c>
      <c r="B383" s="66" t="s">
        <v>8895</v>
      </c>
      <c r="C383" s="40" t="s">
        <v>147</v>
      </c>
      <c r="D383" s="67">
        <v>170.36</v>
      </c>
    </row>
    <row r="384" spans="1:4">
      <c r="A384" s="65" t="s">
        <v>8896</v>
      </c>
      <c r="B384" s="66" t="s">
        <v>8897</v>
      </c>
      <c r="C384" s="40" t="s">
        <v>95</v>
      </c>
      <c r="D384" s="67">
        <v>57.76</v>
      </c>
    </row>
    <row r="385" spans="1:4">
      <c r="A385" s="65" t="s">
        <v>8898</v>
      </c>
      <c r="B385" s="66" t="s">
        <v>8899</v>
      </c>
      <c r="C385" s="40" t="s">
        <v>95</v>
      </c>
      <c r="D385" s="67">
        <v>146.15</v>
      </c>
    </row>
    <row r="386" spans="1:4" ht="30">
      <c r="A386" s="65" t="s">
        <v>8900</v>
      </c>
      <c r="B386" s="66" t="s">
        <v>8901</v>
      </c>
      <c r="C386" s="40" t="s">
        <v>205</v>
      </c>
      <c r="D386" s="67">
        <v>69.760000000000005</v>
      </c>
    </row>
    <row r="387" spans="1:4" ht="30">
      <c r="A387" s="65" t="s">
        <v>8902</v>
      </c>
      <c r="B387" s="66" t="s">
        <v>8903</v>
      </c>
      <c r="C387" s="40" t="s">
        <v>147</v>
      </c>
      <c r="D387" s="67">
        <v>80.39</v>
      </c>
    </row>
    <row r="388" spans="1:4">
      <c r="A388" s="65" t="s">
        <v>8904</v>
      </c>
      <c r="B388" s="66" t="s">
        <v>8905</v>
      </c>
      <c r="C388" s="40" t="s">
        <v>205</v>
      </c>
      <c r="D388" s="67">
        <v>34.979999999999997</v>
      </c>
    </row>
    <row r="389" spans="1:4">
      <c r="A389" s="65" t="s">
        <v>8906</v>
      </c>
      <c r="B389" s="66" t="s">
        <v>8907</v>
      </c>
      <c r="C389" s="40" t="s">
        <v>205</v>
      </c>
      <c r="D389" s="67">
        <v>38.08</v>
      </c>
    </row>
    <row r="390" spans="1:4" ht="30">
      <c r="A390" s="65" t="s">
        <v>8908</v>
      </c>
      <c r="B390" s="66" t="s">
        <v>8909</v>
      </c>
      <c r="C390" s="40" t="s">
        <v>147</v>
      </c>
      <c r="D390" s="67">
        <v>96.85</v>
      </c>
    </row>
    <row r="391" spans="1:4" ht="30">
      <c r="A391" s="65" t="s">
        <v>8910</v>
      </c>
      <c r="B391" s="66" t="s">
        <v>8911</v>
      </c>
      <c r="C391" s="40" t="s">
        <v>147</v>
      </c>
      <c r="D391" s="67">
        <v>165.47</v>
      </c>
    </row>
    <row r="392" spans="1:4">
      <c r="A392" s="65" t="s">
        <v>8912</v>
      </c>
      <c r="B392" s="66" t="s">
        <v>8913</v>
      </c>
      <c r="C392" s="40" t="s">
        <v>147</v>
      </c>
      <c r="D392" s="67">
        <v>130.31</v>
      </c>
    </row>
    <row r="393" spans="1:4">
      <c r="A393" s="65" t="s">
        <v>8914</v>
      </c>
      <c r="B393" s="66" t="s">
        <v>8915</v>
      </c>
      <c r="C393" s="40" t="s">
        <v>205</v>
      </c>
      <c r="D393" s="67">
        <v>24.19</v>
      </c>
    </row>
    <row r="394" spans="1:4">
      <c r="A394" s="65" t="s">
        <v>8916</v>
      </c>
      <c r="B394" s="66" t="s">
        <v>8917</v>
      </c>
      <c r="C394" s="40" t="s">
        <v>205</v>
      </c>
      <c r="D394" s="67">
        <v>59.25</v>
      </c>
    </row>
    <row r="395" spans="1:4" ht="30">
      <c r="A395" s="65" t="s">
        <v>8918</v>
      </c>
      <c r="B395" s="66" t="s">
        <v>8919</v>
      </c>
      <c r="C395" s="40" t="s">
        <v>205</v>
      </c>
      <c r="D395" s="67">
        <v>12.75</v>
      </c>
    </row>
    <row r="396" spans="1:4" ht="30">
      <c r="A396" s="65" t="s">
        <v>8199</v>
      </c>
      <c r="B396" s="66" t="s">
        <v>8200</v>
      </c>
      <c r="C396" s="40" t="s">
        <v>230</v>
      </c>
      <c r="D396" s="67">
        <v>4240.82</v>
      </c>
    </row>
    <row r="397" spans="1:4">
      <c r="A397" s="65" t="s">
        <v>8920</v>
      </c>
      <c r="B397" s="66" t="s">
        <v>8921</v>
      </c>
      <c r="C397" s="40" t="s">
        <v>205</v>
      </c>
      <c r="D397" s="67">
        <v>25.9</v>
      </c>
    </row>
    <row r="398" spans="1:4">
      <c r="A398" s="65" t="s">
        <v>8922</v>
      </c>
      <c r="B398" s="66" t="s">
        <v>8923</v>
      </c>
      <c r="C398" s="40" t="s">
        <v>205</v>
      </c>
      <c r="D398" s="67">
        <v>4.7300000000000004</v>
      </c>
    </row>
    <row r="399" spans="1:4">
      <c r="A399" s="65" t="s">
        <v>8924</v>
      </c>
      <c r="B399" s="66" t="s">
        <v>8925</v>
      </c>
      <c r="C399" s="40" t="s">
        <v>205</v>
      </c>
      <c r="D399" s="67">
        <v>7.74</v>
      </c>
    </row>
    <row r="400" spans="1:4">
      <c r="A400" s="65" t="s">
        <v>8926</v>
      </c>
      <c r="B400" s="66" t="s">
        <v>8927</v>
      </c>
      <c r="C400" s="40" t="s">
        <v>205</v>
      </c>
      <c r="D400" s="67">
        <v>5.78</v>
      </c>
    </row>
    <row r="401" spans="1:4">
      <c r="A401" s="65" t="s">
        <v>8928</v>
      </c>
      <c r="B401" s="66" t="s">
        <v>8929</v>
      </c>
      <c r="C401" s="40" t="s">
        <v>147</v>
      </c>
      <c r="D401" s="67">
        <v>111.18</v>
      </c>
    </row>
    <row r="402" spans="1:4">
      <c r="A402" s="65" t="s">
        <v>8930</v>
      </c>
      <c r="B402" s="66" t="s">
        <v>8931</v>
      </c>
      <c r="C402" s="40" t="s">
        <v>230</v>
      </c>
      <c r="D402" s="67">
        <v>4761.5</v>
      </c>
    </row>
    <row r="403" spans="1:4">
      <c r="A403" s="65" t="s">
        <v>8932</v>
      </c>
      <c r="B403" s="66" t="s">
        <v>8933</v>
      </c>
      <c r="C403" s="40" t="s">
        <v>205</v>
      </c>
      <c r="D403" s="67">
        <v>42.72</v>
      </c>
    </row>
    <row r="404" spans="1:4" ht="30">
      <c r="A404" s="65" t="s">
        <v>8934</v>
      </c>
      <c r="B404" s="66" t="s">
        <v>8935</v>
      </c>
      <c r="C404" s="40" t="s">
        <v>205</v>
      </c>
      <c r="D404" s="67">
        <v>3.34</v>
      </c>
    </row>
    <row r="405" spans="1:4">
      <c r="A405" s="65" t="s">
        <v>8936</v>
      </c>
      <c r="B405" s="66" t="s">
        <v>8937</v>
      </c>
      <c r="C405" s="40" t="s">
        <v>205</v>
      </c>
      <c r="D405" s="67">
        <v>4.13</v>
      </c>
    </row>
    <row r="406" spans="1:4">
      <c r="A406" s="65" t="s">
        <v>8938</v>
      </c>
      <c r="B406" s="66" t="s">
        <v>8939</v>
      </c>
      <c r="C406" s="40" t="s">
        <v>95</v>
      </c>
      <c r="D406" s="67">
        <v>103.88</v>
      </c>
    </row>
    <row r="407" spans="1:4">
      <c r="A407" s="65" t="s">
        <v>8940</v>
      </c>
      <c r="B407" s="66" t="s">
        <v>8941</v>
      </c>
      <c r="C407" s="40" t="s">
        <v>95</v>
      </c>
      <c r="D407" s="67">
        <v>124.2</v>
      </c>
    </row>
    <row r="408" spans="1:4" ht="30">
      <c r="A408" s="65" t="s">
        <v>8942</v>
      </c>
      <c r="B408" s="66" t="s">
        <v>8943</v>
      </c>
      <c r="C408" s="40" t="s">
        <v>205</v>
      </c>
      <c r="D408" s="67">
        <v>18.78</v>
      </c>
    </row>
    <row r="409" spans="1:4" ht="30">
      <c r="A409" s="65" t="s">
        <v>8944</v>
      </c>
      <c r="B409" s="66" t="s">
        <v>8945</v>
      </c>
      <c r="C409" s="40" t="s">
        <v>205</v>
      </c>
      <c r="D409" s="67">
        <v>43.17</v>
      </c>
    </row>
    <row r="410" spans="1:4">
      <c r="A410" s="65" t="s">
        <v>8946</v>
      </c>
      <c r="B410" s="66" t="s">
        <v>8947</v>
      </c>
      <c r="C410" s="40" t="s">
        <v>147</v>
      </c>
      <c r="D410" s="67">
        <v>14.92</v>
      </c>
    </row>
    <row r="411" spans="1:4">
      <c r="A411" s="65" t="s">
        <v>8948</v>
      </c>
      <c r="B411" s="66" t="s">
        <v>8949</v>
      </c>
      <c r="C411" s="40" t="s">
        <v>147</v>
      </c>
      <c r="D411" s="67">
        <v>23.63</v>
      </c>
    </row>
    <row r="412" spans="1:4">
      <c r="A412" s="65" t="s">
        <v>8950</v>
      </c>
      <c r="B412" s="66" t="s">
        <v>8951</v>
      </c>
      <c r="C412" s="40" t="s">
        <v>147</v>
      </c>
      <c r="D412" s="67">
        <v>28.25</v>
      </c>
    </row>
    <row r="413" spans="1:4">
      <c r="A413" s="65" t="s">
        <v>8952</v>
      </c>
      <c r="B413" s="66" t="s">
        <v>8953</v>
      </c>
      <c r="C413" s="40" t="s">
        <v>147</v>
      </c>
      <c r="D413" s="67">
        <v>39.08</v>
      </c>
    </row>
    <row r="414" spans="1:4">
      <c r="A414" s="65" t="s">
        <v>8954</v>
      </c>
      <c r="B414" s="66" t="s">
        <v>8955</v>
      </c>
      <c r="C414" s="40" t="s">
        <v>147</v>
      </c>
      <c r="D414" s="67">
        <v>56.79</v>
      </c>
    </row>
    <row r="415" spans="1:4">
      <c r="A415" s="65" t="s">
        <v>8956</v>
      </c>
      <c r="B415" s="66" t="s">
        <v>8957</v>
      </c>
      <c r="C415" s="40" t="s">
        <v>147</v>
      </c>
      <c r="D415" s="67">
        <v>117.51</v>
      </c>
    </row>
    <row r="416" spans="1:4">
      <c r="A416" s="65" t="s">
        <v>8958</v>
      </c>
      <c r="B416" s="66" t="s">
        <v>8959</v>
      </c>
      <c r="C416" s="40" t="s">
        <v>147</v>
      </c>
      <c r="D416" s="67">
        <v>34.31</v>
      </c>
    </row>
    <row r="417" spans="1:4" ht="30">
      <c r="A417" s="65" t="s">
        <v>8960</v>
      </c>
      <c r="B417" s="66" t="s">
        <v>1279</v>
      </c>
      <c r="C417" s="40" t="s">
        <v>1177</v>
      </c>
      <c r="D417" s="67">
        <v>336.06</v>
      </c>
    </row>
    <row r="418" spans="1:4" ht="30">
      <c r="A418" s="65" t="s">
        <v>8961</v>
      </c>
      <c r="B418" s="66" t="s">
        <v>8962</v>
      </c>
      <c r="C418" s="40" t="s">
        <v>205</v>
      </c>
      <c r="D418" s="67">
        <v>6.31</v>
      </c>
    </row>
    <row r="419" spans="1:4" ht="30">
      <c r="A419" s="65" t="s">
        <v>8963</v>
      </c>
      <c r="B419" s="66" t="s">
        <v>8964</v>
      </c>
      <c r="C419" s="40" t="s">
        <v>147</v>
      </c>
      <c r="D419" s="67">
        <v>421.95</v>
      </c>
    </row>
    <row r="420" spans="1:4">
      <c r="A420" s="65" t="s">
        <v>8965</v>
      </c>
      <c r="B420" s="66" t="s">
        <v>8966</v>
      </c>
      <c r="C420" s="40" t="s">
        <v>147</v>
      </c>
      <c r="D420" s="67">
        <v>943.74</v>
      </c>
    </row>
    <row r="421" spans="1:4" ht="45">
      <c r="A421" s="65" t="s">
        <v>8967</v>
      </c>
      <c r="B421" s="66" t="s">
        <v>8968</v>
      </c>
      <c r="C421" s="40" t="s">
        <v>95</v>
      </c>
      <c r="D421" s="67">
        <v>620.98</v>
      </c>
    </row>
    <row r="422" spans="1:4" ht="45">
      <c r="A422" s="65" t="s">
        <v>8969</v>
      </c>
      <c r="B422" s="66" t="s">
        <v>8970</v>
      </c>
      <c r="C422" s="40" t="s">
        <v>95</v>
      </c>
      <c r="D422" s="67">
        <v>620.98</v>
      </c>
    </row>
    <row r="423" spans="1:4" ht="45">
      <c r="A423" s="65" t="s">
        <v>8971</v>
      </c>
      <c r="B423" s="66" t="s">
        <v>8972</v>
      </c>
      <c r="C423" s="40" t="s">
        <v>95</v>
      </c>
      <c r="D423" s="67">
        <v>638.44000000000005</v>
      </c>
    </row>
    <row r="424" spans="1:4" ht="45">
      <c r="A424" s="65" t="s">
        <v>8973</v>
      </c>
      <c r="B424" s="66" t="s">
        <v>8974</v>
      </c>
      <c r="C424" s="40" t="s">
        <v>95</v>
      </c>
      <c r="D424" s="67">
        <v>620.98</v>
      </c>
    </row>
    <row r="425" spans="1:4" ht="45">
      <c r="A425" s="65" t="s">
        <v>8975</v>
      </c>
      <c r="B425" s="66" t="s">
        <v>8976</v>
      </c>
      <c r="C425" s="40" t="s">
        <v>95</v>
      </c>
      <c r="D425" s="67">
        <v>771.42</v>
      </c>
    </row>
    <row r="426" spans="1:4" ht="45">
      <c r="A426" s="65" t="s">
        <v>8977</v>
      </c>
      <c r="B426" s="66" t="s">
        <v>8978</v>
      </c>
      <c r="C426" s="40" t="s">
        <v>95</v>
      </c>
      <c r="D426" s="67">
        <v>808.46</v>
      </c>
    </row>
    <row r="427" spans="1:4" ht="45">
      <c r="A427" s="65" t="s">
        <v>8979</v>
      </c>
      <c r="B427" s="66" t="s">
        <v>8980</v>
      </c>
      <c r="C427" s="40" t="s">
        <v>95</v>
      </c>
      <c r="D427" s="67">
        <v>903.68</v>
      </c>
    </row>
    <row r="428" spans="1:4">
      <c r="A428" s="65" t="s">
        <v>8981</v>
      </c>
      <c r="B428" s="66" t="s">
        <v>8982</v>
      </c>
      <c r="C428" s="40" t="s">
        <v>147</v>
      </c>
      <c r="D428" s="67">
        <v>130</v>
      </c>
    </row>
    <row r="429" spans="1:4">
      <c r="A429" s="65" t="s">
        <v>8983</v>
      </c>
      <c r="B429" s="66" t="s">
        <v>8984</v>
      </c>
      <c r="C429" s="40" t="s">
        <v>95</v>
      </c>
      <c r="D429" s="67">
        <v>242.78</v>
      </c>
    </row>
    <row r="430" spans="1:4">
      <c r="A430" s="65" t="s">
        <v>8985</v>
      </c>
      <c r="B430" s="66" t="s">
        <v>8986</v>
      </c>
      <c r="C430" s="40" t="s">
        <v>95</v>
      </c>
      <c r="D430" s="67">
        <v>250.97</v>
      </c>
    </row>
    <row r="431" spans="1:4">
      <c r="A431" s="65" t="s">
        <v>8987</v>
      </c>
      <c r="B431" s="66" t="s">
        <v>8988</v>
      </c>
      <c r="C431" s="40" t="s">
        <v>95</v>
      </c>
      <c r="D431" s="67">
        <v>283.27</v>
      </c>
    </row>
    <row r="432" spans="1:4">
      <c r="A432" s="65" t="s">
        <v>8989</v>
      </c>
      <c r="B432" s="66" t="s">
        <v>8990</v>
      </c>
      <c r="C432" s="40" t="s">
        <v>95</v>
      </c>
      <c r="D432" s="67">
        <v>192.81</v>
      </c>
    </row>
    <row r="433" spans="1:4">
      <c r="A433" s="65" t="s">
        <v>8991</v>
      </c>
      <c r="B433" s="66" t="s">
        <v>8992</v>
      </c>
      <c r="C433" s="40" t="s">
        <v>95</v>
      </c>
      <c r="D433" s="67">
        <v>324.83</v>
      </c>
    </row>
    <row r="434" spans="1:4">
      <c r="A434" s="65" t="s">
        <v>8993</v>
      </c>
      <c r="B434" s="66" t="s">
        <v>8994</v>
      </c>
      <c r="C434" s="40" t="s">
        <v>95</v>
      </c>
      <c r="D434" s="67">
        <v>32.58</v>
      </c>
    </row>
    <row r="435" spans="1:4">
      <c r="A435" s="65" t="s">
        <v>8995</v>
      </c>
      <c r="B435" s="66" t="s">
        <v>8996</v>
      </c>
      <c r="C435" s="40" t="s">
        <v>95</v>
      </c>
      <c r="D435" s="67">
        <v>957.5</v>
      </c>
    </row>
    <row r="436" spans="1:4">
      <c r="A436" s="65" t="s">
        <v>8997</v>
      </c>
      <c r="B436" s="66" t="s">
        <v>8998</v>
      </c>
      <c r="C436" s="40" t="s">
        <v>95</v>
      </c>
      <c r="D436" s="67">
        <v>1021.77</v>
      </c>
    </row>
    <row r="437" spans="1:4">
      <c r="A437" s="65" t="s">
        <v>8999</v>
      </c>
      <c r="B437" s="66" t="s">
        <v>9000</v>
      </c>
      <c r="C437" s="40" t="s">
        <v>95</v>
      </c>
      <c r="D437" s="67">
        <v>1141.67</v>
      </c>
    </row>
    <row r="438" spans="1:4">
      <c r="A438" s="65" t="s">
        <v>9001</v>
      </c>
      <c r="B438" s="66" t="s">
        <v>9002</v>
      </c>
      <c r="C438" s="40" t="s">
        <v>95</v>
      </c>
      <c r="D438" s="67">
        <v>1138.46</v>
      </c>
    </row>
    <row r="439" spans="1:4">
      <c r="A439" s="65" t="s">
        <v>9003</v>
      </c>
      <c r="B439" s="66" t="s">
        <v>2649</v>
      </c>
      <c r="C439" s="40" t="s">
        <v>147</v>
      </c>
      <c r="D439" s="67">
        <v>602.36</v>
      </c>
    </row>
    <row r="440" spans="1:4">
      <c r="A440" s="65" t="s">
        <v>9004</v>
      </c>
      <c r="B440" s="66" t="s">
        <v>9005</v>
      </c>
      <c r="C440" s="40" t="s">
        <v>95</v>
      </c>
      <c r="D440" s="67">
        <v>231.92</v>
      </c>
    </row>
    <row r="441" spans="1:4">
      <c r="A441" s="65" t="s">
        <v>9006</v>
      </c>
      <c r="B441" s="66" t="s">
        <v>9007</v>
      </c>
      <c r="C441" s="40" t="s">
        <v>95</v>
      </c>
      <c r="D441" s="67">
        <v>232.13</v>
      </c>
    </row>
    <row r="442" spans="1:4">
      <c r="A442" s="65" t="s">
        <v>9008</v>
      </c>
      <c r="B442" s="66" t="s">
        <v>9009</v>
      </c>
      <c r="C442" s="40" t="s">
        <v>95</v>
      </c>
      <c r="D442" s="67">
        <v>238.91</v>
      </c>
    </row>
    <row r="443" spans="1:4">
      <c r="A443" s="65" t="s">
        <v>9010</v>
      </c>
      <c r="B443" s="66" t="s">
        <v>9011</v>
      </c>
      <c r="C443" s="40" t="s">
        <v>95</v>
      </c>
      <c r="D443" s="67">
        <v>263.85000000000002</v>
      </c>
    </row>
    <row r="444" spans="1:4">
      <c r="A444" s="65" t="s">
        <v>9012</v>
      </c>
      <c r="B444" s="66" t="s">
        <v>9013</v>
      </c>
      <c r="C444" s="40" t="s">
        <v>95</v>
      </c>
      <c r="D444" s="67">
        <v>1096.58</v>
      </c>
    </row>
    <row r="445" spans="1:4">
      <c r="A445" s="65" t="s">
        <v>9014</v>
      </c>
      <c r="B445" s="66" t="s">
        <v>9015</v>
      </c>
      <c r="C445" s="40" t="s">
        <v>95</v>
      </c>
      <c r="D445" s="67">
        <v>1101.3499999999999</v>
      </c>
    </row>
    <row r="446" spans="1:4">
      <c r="A446" s="65" t="s">
        <v>9016</v>
      </c>
      <c r="B446" s="66" t="s">
        <v>9017</v>
      </c>
      <c r="C446" s="40" t="s">
        <v>95</v>
      </c>
      <c r="D446" s="67">
        <v>1203.9000000000001</v>
      </c>
    </row>
    <row r="447" spans="1:4">
      <c r="A447" s="65" t="s">
        <v>9018</v>
      </c>
      <c r="B447" s="66" t="s">
        <v>9019</v>
      </c>
      <c r="C447" s="40" t="s">
        <v>95</v>
      </c>
      <c r="D447" s="67">
        <v>1083.54</v>
      </c>
    </row>
    <row r="448" spans="1:4">
      <c r="A448" s="65" t="s">
        <v>9020</v>
      </c>
      <c r="B448" s="66" t="s">
        <v>9021</v>
      </c>
      <c r="C448" s="40" t="s">
        <v>95</v>
      </c>
      <c r="D448" s="67">
        <v>424.01</v>
      </c>
    </row>
    <row r="449" spans="1:4">
      <c r="A449" s="65" t="s">
        <v>9022</v>
      </c>
      <c r="B449" s="66" t="s">
        <v>9023</v>
      </c>
      <c r="C449" s="40" t="s">
        <v>147</v>
      </c>
      <c r="D449" s="67">
        <v>95.83</v>
      </c>
    </row>
    <row r="450" spans="1:4" ht="30">
      <c r="A450" s="65" t="s">
        <v>9024</v>
      </c>
      <c r="B450" s="66" t="s">
        <v>9025</v>
      </c>
      <c r="C450" s="40" t="s">
        <v>205</v>
      </c>
      <c r="D450" s="67">
        <v>12.48</v>
      </c>
    </row>
    <row r="451" spans="1:4" ht="30">
      <c r="A451" s="65" t="s">
        <v>9026</v>
      </c>
      <c r="B451" s="66" t="s">
        <v>9027</v>
      </c>
      <c r="C451" s="40" t="s">
        <v>205</v>
      </c>
      <c r="D451" s="67">
        <v>280.73</v>
      </c>
    </row>
    <row r="452" spans="1:4">
      <c r="A452" s="65" t="s">
        <v>9028</v>
      </c>
      <c r="B452" s="66" t="s">
        <v>9029</v>
      </c>
      <c r="C452" s="40" t="s">
        <v>147</v>
      </c>
      <c r="D452" s="67">
        <v>38.14</v>
      </c>
    </row>
    <row r="453" spans="1:4" ht="30">
      <c r="A453" s="65" t="s">
        <v>9030</v>
      </c>
      <c r="B453" s="66" t="s">
        <v>9031</v>
      </c>
      <c r="C453" s="40" t="s">
        <v>147</v>
      </c>
      <c r="D453" s="67">
        <v>80.2</v>
      </c>
    </row>
    <row r="454" spans="1:4">
      <c r="A454" s="65" t="s">
        <v>9032</v>
      </c>
      <c r="B454" s="66" t="s">
        <v>9033</v>
      </c>
      <c r="C454" s="40" t="s">
        <v>147</v>
      </c>
      <c r="D454" s="67">
        <v>346.93</v>
      </c>
    </row>
    <row r="455" spans="1:4" ht="30">
      <c r="A455" s="65" t="s">
        <v>9034</v>
      </c>
      <c r="B455" s="66" t="s">
        <v>9035</v>
      </c>
      <c r="C455" s="40" t="s">
        <v>147</v>
      </c>
      <c r="D455" s="67">
        <v>550.78</v>
      </c>
    </row>
    <row r="456" spans="1:4" ht="30">
      <c r="A456" s="65" t="s">
        <v>9036</v>
      </c>
      <c r="B456" s="66" t="s">
        <v>9037</v>
      </c>
      <c r="C456" s="40" t="s">
        <v>205</v>
      </c>
      <c r="D456" s="67">
        <v>4.0199999999999996</v>
      </c>
    </row>
    <row r="457" spans="1:4">
      <c r="A457" s="65" t="s">
        <v>9038</v>
      </c>
      <c r="B457" s="66" t="s">
        <v>2527</v>
      </c>
      <c r="C457" s="40" t="s">
        <v>147</v>
      </c>
      <c r="D457" s="67">
        <v>271.45</v>
      </c>
    </row>
    <row r="458" spans="1:4" ht="30">
      <c r="A458" s="65" t="s">
        <v>9039</v>
      </c>
      <c r="B458" s="66" t="s">
        <v>9040</v>
      </c>
      <c r="C458" s="40" t="s">
        <v>147</v>
      </c>
      <c r="D458" s="67">
        <v>209.79</v>
      </c>
    </row>
    <row r="459" spans="1:4" ht="30">
      <c r="A459" s="65" t="s">
        <v>9041</v>
      </c>
      <c r="B459" s="66" t="s">
        <v>9042</v>
      </c>
      <c r="C459" s="40" t="s">
        <v>147</v>
      </c>
      <c r="D459" s="67">
        <v>828.13</v>
      </c>
    </row>
    <row r="460" spans="1:4" ht="30">
      <c r="A460" s="65" t="s">
        <v>9043</v>
      </c>
      <c r="B460" s="66" t="s">
        <v>9044</v>
      </c>
      <c r="C460" s="40" t="s">
        <v>147</v>
      </c>
      <c r="D460" s="67">
        <v>192.59</v>
      </c>
    </row>
    <row r="461" spans="1:4">
      <c r="A461" s="65" t="s">
        <v>9045</v>
      </c>
      <c r="B461" s="66" t="s">
        <v>9046</v>
      </c>
      <c r="C461" s="40" t="s">
        <v>147</v>
      </c>
      <c r="D461" s="67">
        <v>192.11</v>
      </c>
    </row>
    <row r="462" spans="1:4" ht="30">
      <c r="A462" s="65" t="s">
        <v>9047</v>
      </c>
      <c r="B462" s="66" t="s">
        <v>9048</v>
      </c>
      <c r="C462" s="40" t="s">
        <v>147</v>
      </c>
      <c r="D462" s="67">
        <v>1670.53</v>
      </c>
    </row>
    <row r="463" spans="1:4" ht="30">
      <c r="A463" s="65" t="s">
        <v>9049</v>
      </c>
      <c r="B463" s="66" t="s">
        <v>9050</v>
      </c>
      <c r="C463" s="40" t="s">
        <v>147</v>
      </c>
      <c r="D463" s="67">
        <v>910.05</v>
      </c>
    </row>
    <row r="464" spans="1:4" ht="30">
      <c r="A464" s="65" t="s">
        <v>9051</v>
      </c>
      <c r="B464" s="66" t="s">
        <v>9052</v>
      </c>
      <c r="C464" s="40" t="s">
        <v>147</v>
      </c>
      <c r="D464" s="67">
        <v>1434.61</v>
      </c>
    </row>
    <row r="465" spans="1:4">
      <c r="A465" s="65" t="s">
        <v>9053</v>
      </c>
      <c r="B465" s="66" t="s">
        <v>9054</v>
      </c>
      <c r="C465" s="40" t="s">
        <v>655</v>
      </c>
      <c r="D465" s="67">
        <v>4.46</v>
      </c>
    </row>
    <row r="466" spans="1:4">
      <c r="A466" s="65" t="s">
        <v>9055</v>
      </c>
      <c r="B466" s="66" t="s">
        <v>9056</v>
      </c>
      <c r="C466" s="40" t="s">
        <v>655</v>
      </c>
      <c r="D466" s="67">
        <v>4.47</v>
      </c>
    </row>
    <row r="467" spans="1:4" ht="30">
      <c r="A467" s="65" t="s">
        <v>9057</v>
      </c>
      <c r="B467" s="66" t="s">
        <v>9058</v>
      </c>
      <c r="C467" s="40" t="s">
        <v>914</v>
      </c>
      <c r="D467" s="67">
        <v>81.760000000000005</v>
      </c>
    </row>
    <row r="468" spans="1:4" ht="30">
      <c r="A468" s="65" t="s">
        <v>9059</v>
      </c>
      <c r="B468" s="66" t="s">
        <v>9060</v>
      </c>
      <c r="C468" s="40" t="s">
        <v>914</v>
      </c>
      <c r="D468" s="67">
        <v>110.11</v>
      </c>
    </row>
    <row r="469" spans="1:4">
      <c r="A469" s="65" t="s">
        <v>9061</v>
      </c>
      <c r="B469" s="66" t="s">
        <v>9062</v>
      </c>
      <c r="C469" s="40" t="s">
        <v>655</v>
      </c>
      <c r="D469" s="67">
        <v>11.14</v>
      </c>
    </row>
    <row r="470" spans="1:4">
      <c r="A470" s="65" t="s">
        <v>9063</v>
      </c>
      <c r="B470" s="66" t="s">
        <v>9064</v>
      </c>
      <c r="C470" s="40" t="s">
        <v>655</v>
      </c>
      <c r="D470" s="67">
        <v>13.23</v>
      </c>
    </row>
    <row r="471" spans="1:4">
      <c r="A471" s="65" t="s">
        <v>9065</v>
      </c>
      <c r="B471" s="66" t="s">
        <v>9066</v>
      </c>
      <c r="C471" s="40" t="s">
        <v>655</v>
      </c>
      <c r="D471" s="67">
        <v>17.54</v>
      </c>
    </row>
    <row r="472" spans="1:4">
      <c r="A472" s="65" t="s">
        <v>9067</v>
      </c>
      <c r="B472" s="66" t="s">
        <v>9068</v>
      </c>
      <c r="C472" s="40" t="s">
        <v>205</v>
      </c>
      <c r="D472" s="67">
        <v>0.79</v>
      </c>
    </row>
    <row r="473" spans="1:4">
      <c r="A473" s="65" t="s">
        <v>9069</v>
      </c>
      <c r="B473" s="66" t="s">
        <v>9070</v>
      </c>
      <c r="C473" s="40" t="s">
        <v>655</v>
      </c>
      <c r="D473" s="67">
        <v>15.6</v>
      </c>
    </row>
    <row r="474" spans="1:4">
      <c r="A474" s="65" t="s">
        <v>9071</v>
      </c>
      <c r="B474" s="66" t="s">
        <v>9072</v>
      </c>
      <c r="C474" s="40" t="s">
        <v>655</v>
      </c>
      <c r="D474" s="67">
        <v>14.13</v>
      </c>
    </row>
    <row r="475" spans="1:4">
      <c r="A475" s="65" t="s">
        <v>9073</v>
      </c>
      <c r="B475" s="66" t="s">
        <v>9074</v>
      </c>
      <c r="C475" s="40" t="s">
        <v>95</v>
      </c>
      <c r="D475" s="67">
        <v>3.24</v>
      </c>
    </row>
    <row r="476" spans="1:4">
      <c r="A476" s="65" t="s">
        <v>9075</v>
      </c>
      <c r="B476" s="66" t="s">
        <v>9076</v>
      </c>
      <c r="C476" s="40" t="s">
        <v>95</v>
      </c>
      <c r="D476" s="67">
        <v>3.99</v>
      </c>
    </row>
    <row r="477" spans="1:4">
      <c r="A477" s="65" t="s">
        <v>9077</v>
      </c>
      <c r="B477" s="66" t="s">
        <v>9078</v>
      </c>
      <c r="C477" s="40" t="s">
        <v>95</v>
      </c>
      <c r="D477" s="67">
        <v>7.86</v>
      </c>
    </row>
    <row r="478" spans="1:4">
      <c r="A478" s="65" t="s">
        <v>9079</v>
      </c>
      <c r="B478" s="66" t="s">
        <v>9080</v>
      </c>
      <c r="C478" s="40" t="s">
        <v>95</v>
      </c>
      <c r="D478" s="67">
        <v>0.46</v>
      </c>
    </row>
    <row r="479" spans="1:4">
      <c r="A479" s="65" t="s">
        <v>9081</v>
      </c>
      <c r="B479" s="66" t="s">
        <v>9082</v>
      </c>
      <c r="C479" s="40" t="s">
        <v>95</v>
      </c>
      <c r="D479" s="67">
        <v>1.57</v>
      </c>
    </row>
    <row r="480" spans="1:4">
      <c r="A480" s="65" t="s">
        <v>9083</v>
      </c>
      <c r="B480" s="66" t="s">
        <v>9084</v>
      </c>
      <c r="C480" s="40" t="s">
        <v>205</v>
      </c>
      <c r="D480" s="67">
        <v>7.93</v>
      </c>
    </row>
    <row r="481" spans="1:4">
      <c r="A481" s="65" t="s">
        <v>9085</v>
      </c>
      <c r="B481" s="66" t="s">
        <v>9086</v>
      </c>
      <c r="C481" s="40" t="s">
        <v>205</v>
      </c>
      <c r="D481" s="67">
        <v>2.78</v>
      </c>
    </row>
    <row r="482" spans="1:4" ht="30">
      <c r="A482" s="65" t="s">
        <v>9087</v>
      </c>
      <c r="B482" s="66" t="s">
        <v>9088</v>
      </c>
      <c r="C482" s="40" t="s">
        <v>95</v>
      </c>
      <c r="D482" s="67">
        <v>0.3</v>
      </c>
    </row>
    <row r="483" spans="1:4">
      <c r="A483" s="65" t="s">
        <v>9089</v>
      </c>
      <c r="B483" s="66" t="s">
        <v>9090</v>
      </c>
      <c r="C483" s="40" t="s">
        <v>95</v>
      </c>
      <c r="D483" s="67">
        <v>5.25</v>
      </c>
    </row>
    <row r="484" spans="1:4">
      <c r="A484" s="65" t="s">
        <v>9091</v>
      </c>
      <c r="B484" s="66" t="s">
        <v>9092</v>
      </c>
      <c r="C484" s="40" t="s">
        <v>95</v>
      </c>
      <c r="D484" s="67">
        <v>0.73</v>
      </c>
    </row>
    <row r="485" spans="1:4">
      <c r="A485" s="65" t="s">
        <v>9093</v>
      </c>
      <c r="B485" s="66" t="s">
        <v>9094</v>
      </c>
      <c r="C485" s="40" t="s">
        <v>95</v>
      </c>
      <c r="D485" s="67">
        <v>7.67</v>
      </c>
    </row>
    <row r="486" spans="1:4" ht="30">
      <c r="A486" s="65" t="s">
        <v>9095</v>
      </c>
      <c r="B486" s="66" t="s">
        <v>9096</v>
      </c>
      <c r="C486" s="40" t="s">
        <v>408</v>
      </c>
      <c r="D486" s="67">
        <v>18.329999999999998</v>
      </c>
    </row>
    <row r="487" spans="1:4">
      <c r="A487" s="65" t="s">
        <v>9097</v>
      </c>
      <c r="B487" s="66" t="s">
        <v>9098</v>
      </c>
      <c r="C487" s="40" t="s">
        <v>655</v>
      </c>
      <c r="D487" s="67">
        <v>45.21</v>
      </c>
    </row>
    <row r="488" spans="1:4">
      <c r="A488" s="65" t="s">
        <v>9099</v>
      </c>
      <c r="B488" s="66" t="s">
        <v>9100</v>
      </c>
      <c r="C488" s="40" t="s">
        <v>95</v>
      </c>
      <c r="D488" s="67">
        <v>2.4300000000000002</v>
      </c>
    </row>
    <row r="489" spans="1:4">
      <c r="A489" s="65" t="s">
        <v>9101</v>
      </c>
      <c r="B489" s="66" t="s">
        <v>9102</v>
      </c>
      <c r="C489" s="40" t="s">
        <v>95</v>
      </c>
      <c r="D489" s="67">
        <v>6.22</v>
      </c>
    </row>
    <row r="490" spans="1:4">
      <c r="A490" s="65" t="s">
        <v>9103</v>
      </c>
      <c r="B490" s="66" t="s">
        <v>9104</v>
      </c>
      <c r="C490" s="40" t="s">
        <v>95</v>
      </c>
      <c r="D490" s="67">
        <v>2.2799999999999998</v>
      </c>
    </row>
    <row r="491" spans="1:4">
      <c r="A491" s="65" t="s">
        <v>9105</v>
      </c>
      <c r="B491" s="66" t="s">
        <v>9106</v>
      </c>
      <c r="C491" s="40" t="s">
        <v>95</v>
      </c>
      <c r="D491" s="67">
        <v>8.8800000000000008</v>
      </c>
    </row>
    <row r="492" spans="1:4">
      <c r="A492" s="65" t="s">
        <v>9107</v>
      </c>
      <c r="B492" s="66" t="s">
        <v>9108</v>
      </c>
      <c r="C492" s="40" t="s">
        <v>95</v>
      </c>
      <c r="D492" s="67">
        <v>10.4</v>
      </c>
    </row>
    <row r="493" spans="1:4">
      <c r="A493" s="65" t="s">
        <v>9109</v>
      </c>
      <c r="B493" s="66" t="s">
        <v>9110</v>
      </c>
      <c r="C493" s="40" t="s">
        <v>95</v>
      </c>
      <c r="D493" s="67">
        <v>10.7</v>
      </c>
    </row>
    <row r="494" spans="1:4">
      <c r="A494" s="65" t="s">
        <v>9111</v>
      </c>
      <c r="B494" s="66" t="s">
        <v>9112</v>
      </c>
      <c r="C494" s="40" t="s">
        <v>95</v>
      </c>
      <c r="D494" s="67">
        <v>25.42</v>
      </c>
    </row>
    <row r="495" spans="1:4">
      <c r="A495" s="65" t="s">
        <v>9113</v>
      </c>
      <c r="B495" s="66" t="s">
        <v>9114</v>
      </c>
      <c r="C495" s="40" t="s">
        <v>95</v>
      </c>
      <c r="D495" s="67">
        <v>28.06</v>
      </c>
    </row>
    <row r="496" spans="1:4">
      <c r="A496" s="65" t="s">
        <v>9115</v>
      </c>
      <c r="B496" s="66" t="s">
        <v>9116</v>
      </c>
      <c r="C496" s="40" t="s">
        <v>95</v>
      </c>
      <c r="D496" s="67">
        <v>63.89</v>
      </c>
    </row>
    <row r="497" spans="1:4">
      <c r="A497" s="65" t="s">
        <v>9117</v>
      </c>
      <c r="B497" s="66" t="s">
        <v>9118</v>
      </c>
      <c r="C497" s="40" t="s">
        <v>3913</v>
      </c>
      <c r="D497" s="67">
        <v>15.17</v>
      </c>
    </row>
    <row r="498" spans="1:4" ht="30">
      <c r="A498" s="65" t="s">
        <v>9119</v>
      </c>
      <c r="B498" s="66" t="s">
        <v>9120</v>
      </c>
      <c r="C498" s="40" t="s">
        <v>95</v>
      </c>
      <c r="D498" s="67">
        <v>0.78</v>
      </c>
    </row>
    <row r="499" spans="1:4" ht="30">
      <c r="A499" s="65" t="s">
        <v>9121</v>
      </c>
      <c r="B499" s="66" t="s">
        <v>9122</v>
      </c>
      <c r="C499" s="40" t="s">
        <v>95</v>
      </c>
      <c r="D499" s="67">
        <v>0.43</v>
      </c>
    </row>
    <row r="500" spans="1:4" ht="30">
      <c r="A500" s="65" t="s">
        <v>9123</v>
      </c>
      <c r="B500" s="66" t="s">
        <v>9124</v>
      </c>
      <c r="C500" s="40" t="s">
        <v>95</v>
      </c>
      <c r="D500" s="67">
        <v>0.34</v>
      </c>
    </row>
    <row r="501" spans="1:4" ht="30">
      <c r="A501" s="65" t="s">
        <v>9125</v>
      </c>
      <c r="B501" s="66" t="s">
        <v>9126</v>
      </c>
      <c r="C501" s="40" t="s">
        <v>655</v>
      </c>
      <c r="D501" s="67">
        <v>30.26</v>
      </c>
    </row>
    <row r="502" spans="1:4">
      <c r="A502" s="65" t="s">
        <v>9127</v>
      </c>
      <c r="B502" s="66" t="s">
        <v>1790</v>
      </c>
      <c r="C502" s="40" t="s">
        <v>655</v>
      </c>
      <c r="D502" s="67">
        <v>31.03</v>
      </c>
    </row>
    <row r="503" spans="1:4" ht="30">
      <c r="A503" s="65" t="s">
        <v>9128</v>
      </c>
      <c r="B503" s="66" t="s">
        <v>1792</v>
      </c>
      <c r="C503" s="40" t="s">
        <v>655</v>
      </c>
      <c r="D503" s="67">
        <v>34</v>
      </c>
    </row>
    <row r="504" spans="1:4">
      <c r="A504" s="65" t="s">
        <v>9129</v>
      </c>
      <c r="B504" s="66" t="s">
        <v>9130</v>
      </c>
      <c r="C504" s="40" t="s">
        <v>205</v>
      </c>
      <c r="D504" s="67">
        <v>65.760000000000005</v>
      </c>
    </row>
    <row r="505" spans="1:4">
      <c r="A505" s="65" t="s">
        <v>9131</v>
      </c>
      <c r="B505" s="66" t="s">
        <v>9132</v>
      </c>
      <c r="C505" s="40" t="s">
        <v>655</v>
      </c>
      <c r="D505" s="67">
        <v>28.55</v>
      </c>
    </row>
    <row r="506" spans="1:4" ht="30">
      <c r="A506" s="65" t="s">
        <v>9133</v>
      </c>
      <c r="B506" s="66" t="s">
        <v>9134</v>
      </c>
      <c r="C506" s="40" t="s">
        <v>147</v>
      </c>
      <c r="D506" s="67">
        <v>494.1</v>
      </c>
    </row>
    <row r="507" spans="1:4">
      <c r="A507" s="65" t="s">
        <v>9135</v>
      </c>
      <c r="B507" s="66" t="s">
        <v>9136</v>
      </c>
      <c r="C507" s="40" t="s">
        <v>205</v>
      </c>
      <c r="D507" s="67">
        <v>10.31</v>
      </c>
    </row>
    <row r="508" spans="1:4">
      <c r="A508" s="65" t="s">
        <v>9137</v>
      </c>
      <c r="B508" s="66" t="s">
        <v>9138</v>
      </c>
      <c r="C508" s="40" t="s">
        <v>655</v>
      </c>
      <c r="D508" s="67">
        <v>9.93</v>
      </c>
    </row>
    <row r="509" spans="1:4">
      <c r="A509" s="65" t="s">
        <v>9139</v>
      </c>
      <c r="B509" s="66" t="s">
        <v>9140</v>
      </c>
      <c r="C509" s="40" t="s">
        <v>655</v>
      </c>
      <c r="D509" s="67">
        <v>8.67</v>
      </c>
    </row>
    <row r="510" spans="1:4">
      <c r="A510" s="65" t="s">
        <v>9141</v>
      </c>
      <c r="B510" s="66" t="s">
        <v>9142</v>
      </c>
      <c r="C510" s="40" t="s">
        <v>655</v>
      </c>
      <c r="D510" s="67">
        <v>13.02</v>
      </c>
    </row>
    <row r="511" spans="1:4" ht="30">
      <c r="A511" s="65" t="s">
        <v>9143</v>
      </c>
      <c r="B511" s="66" t="s">
        <v>9144</v>
      </c>
      <c r="C511" s="40" t="s">
        <v>95</v>
      </c>
      <c r="D511" s="67">
        <v>28.24</v>
      </c>
    </row>
    <row r="512" spans="1:4">
      <c r="A512" s="65" t="s">
        <v>9145</v>
      </c>
      <c r="B512" s="66" t="s">
        <v>14391</v>
      </c>
      <c r="C512" s="40" t="s">
        <v>95</v>
      </c>
      <c r="D512" s="67">
        <v>1030.73</v>
      </c>
    </row>
    <row r="513" spans="1:4">
      <c r="A513" s="65" t="s">
        <v>9146</v>
      </c>
      <c r="B513" s="66" t="s">
        <v>9147</v>
      </c>
      <c r="C513" s="40" t="s">
        <v>655</v>
      </c>
      <c r="D513" s="67">
        <v>9.89</v>
      </c>
    </row>
    <row r="514" spans="1:4">
      <c r="A514" s="65" t="s">
        <v>9148</v>
      </c>
      <c r="B514" s="66" t="s">
        <v>9149</v>
      </c>
      <c r="C514" s="40" t="s">
        <v>95</v>
      </c>
      <c r="D514" s="67">
        <v>55.83</v>
      </c>
    </row>
    <row r="515" spans="1:4">
      <c r="A515" s="65" t="s">
        <v>9150</v>
      </c>
      <c r="B515" s="66" t="s">
        <v>9151</v>
      </c>
      <c r="C515" s="40" t="s">
        <v>95</v>
      </c>
      <c r="D515" s="67">
        <v>1.02</v>
      </c>
    </row>
    <row r="516" spans="1:4">
      <c r="A516" s="65" t="s">
        <v>9152</v>
      </c>
      <c r="B516" s="66" t="s">
        <v>9153</v>
      </c>
      <c r="C516" s="40" t="s">
        <v>95</v>
      </c>
      <c r="D516" s="67">
        <v>1.18</v>
      </c>
    </row>
    <row r="517" spans="1:4">
      <c r="A517" s="65" t="s">
        <v>9154</v>
      </c>
      <c r="B517" s="66" t="s">
        <v>9155</v>
      </c>
      <c r="C517" s="40" t="s">
        <v>95</v>
      </c>
      <c r="D517" s="67">
        <v>1.68</v>
      </c>
    </row>
    <row r="518" spans="1:4">
      <c r="A518" s="65" t="s">
        <v>9156</v>
      </c>
      <c r="B518" s="66" t="s">
        <v>9157</v>
      </c>
      <c r="C518" s="40" t="s">
        <v>95</v>
      </c>
      <c r="D518" s="67">
        <v>1.82</v>
      </c>
    </row>
    <row r="519" spans="1:4">
      <c r="A519" s="65" t="s">
        <v>9158</v>
      </c>
      <c r="B519" s="66" t="s">
        <v>9159</v>
      </c>
      <c r="C519" s="40" t="s">
        <v>95</v>
      </c>
      <c r="D519" s="67">
        <v>2.99</v>
      </c>
    </row>
    <row r="520" spans="1:4" ht="30">
      <c r="A520" s="65" t="s">
        <v>9160</v>
      </c>
      <c r="B520" s="66" t="s">
        <v>9161</v>
      </c>
      <c r="C520" s="40" t="s">
        <v>95</v>
      </c>
      <c r="D520" s="67">
        <v>0.5</v>
      </c>
    </row>
    <row r="521" spans="1:4" ht="30">
      <c r="A521" s="65" t="s">
        <v>9162</v>
      </c>
      <c r="B521" s="66" t="s">
        <v>9163</v>
      </c>
      <c r="C521" s="40" t="s">
        <v>95</v>
      </c>
      <c r="D521" s="67">
        <v>2.85</v>
      </c>
    </row>
    <row r="522" spans="1:4">
      <c r="A522" s="65" t="s">
        <v>9164</v>
      </c>
      <c r="B522" s="66" t="s">
        <v>9165</v>
      </c>
      <c r="C522" s="40" t="s">
        <v>408</v>
      </c>
      <c r="D522" s="67">
        <v>13178.39</v>
      </c>
    </row>
    <row r="523" spans="1:4">
      <c r="A523" s="65" t="s">
        <v>9166</v>
      </c>
      <c r="B523" s="66" t="s">
        <v>9167</v>
      </c>
      <c r="C523" s="40" t="s">
        <v>408</v>
      </c>
      <c r="D523" s="67">
        <v>7204.35</v>
      </c>
    </row>
    <row r="524" spans="1:4">
      <c r="A524" s="65" t="s">
        <v>9168</v>
      </c>
      <c r="B524" s="66" t="s">
        <v>9169</v>
      </c>
      <c r="C524" s="40" t="s">
        <v>408</v>
      </c>
      <c r="D524" s="67">
        <v>5142.6499999999996</v>
      </c>
    </row>
    <row r="525" spans="1:4">
      <c r="A525" s="65" t="s">
        <v>9170</v>
      </c>
      <c r="B525" s="66" t="s">
        <v>9171</v>
      </c>
      <c r="C525" s="40" t="s">
        <v>205</v>
      </c>
      <c r="D525" s="67">
        <v>5.88</v>
      </c>
    </row>
    <row r="526" spans="1:4">
      <c r="A526" s="65" t="s">
        <v>9172</v>
      </c>
      <c r="B526" s="66" t="s">
        <v>9173</v>
      </c>
      <c r="C526" s="40" t="s">
        <v>205</v>
      </c>
      <c r="D526" s="67">
        <v>40.51</v>
      </c>
    </row>
    <row r="527" spans="1:4">
      <c r="A527" s="65" t="s">
        <v>9174</v>
      </c>
      <c r="B527" s="66" t="s">
        <v>9175</v>
      </c>
      <c r="C527" s="40" t="s">
        <v>655</v>
      </c>
      <c r="D527" s="67">
        <v>44.6</v>
      </c>
    </row>
    <row r="528" spans="1:4" ht="30">
      <c r="A528" s="65" t="s">
        <v>9176</v>
      </c>
      <c r="B528" s="66" t="s">
        <v>9177</v>
      </c>
      <c r="C528" s="40" t="s">
        <v>205</v>
      </c>
      <c r="D528" s="67">
        <v>38.68</v>
      </c>
    </row>
    <row r="529" spans="1:4">
      <c r="A529" s="65" t="s">
        <v>9178</v>
      </c>
      <c r="B529" s="66" t="s">
        <v>9179</v>
      </c>
      <c r="C529" s="40" t="s">
        <v>655</v>
      </c>
      <c r="D529" s="67">
        <v>43.99</v>
      </c>
    </row>
    <row r="530" spans="1:4" ht="30">
      <c r="A530" s="65" t="s">
        <v>9180</v>
      </c>
      <c r="B530" s="66" t="s">
        <v>9181</v>
      </c>
      <c r="C530" s="40" t="s">
        <v>205</v>
      </c>
      <c r="D530" s="67">
        <v>5.93</v>
      </c>
    </row>
    <row r="531" spans="1:4">
      <c r="A531" s="65" t="s">
        <v>9182</v>
      </c>
      <c r="B531" s="66" t="s">
        <v>9183</v>
      </c>
      <c r="C531" s="40" t="s">
        <v>147</v>
      </c>
      <c r="D531" s="67">
        <v>840.26</v>
      </c>
    </row>
    <row r="532" spans="1:4" ht="30">
      <c r="A532" s="65" t="s">
        <v>9184</v>
      </c>
      <c r="B532" s="66" t="s">
        <v>9185</v>
      </c>
      <c r="C532" s="40" t="s">
        <v>205</v>
      </c>
      <c r="D532" s="67">
        <v>7.92</v>
      </c>
    </row>
    <row r="533" spans="1:4">
      <c r="A533" s="65" t="s">
        <v>9186</v>
      </c>
      <c r="B533" s="66" t="s">
        <v>9187</v>
      </c>
      <c r="C533" s="40" t="s">
        <v>205</v>
      </c>
      <c r="D533" s="67">
        <v>0.97</v>
      </c>
    </row>
    <row r="534" spans="1:4">
      <c r="A534" s="65" t="s">
        <v>9188</v>
      </c>
      <c r="B534" s="66" t="s">
        <v>9189</v>
      </c>
      <c r="C534" s="40" t="s">
        <v>95</v>
      </c>
      <c r="D534" s="67">
        <v>27.94</v>
      </c>
    </row>
    <row r="535" spans="1:4">
      <c r="A535" s="65" t="s">
        <v>9190</v>
      </c>
      <c r="B535" s="66" t="s">
        <v>9191</v>
      </c>
      <c r="C535" s="40" t="s">
        <v>205</v>
      </c>
      <c r="D535" s="67">
        <v>4.74</v>
      </c>
    </row>
    <row r="536" spans="1:4" ht="30">
      <c r="A536" s="65" t="s">
        <v>9192</v>
      </c>
      <c r="B536" s="66" t="s">
        <v>9193</v>
      </c>
      <c r="C536" s="40" t="s">
        <v>147</v>
      </c>
      <c r="D536" s="67">
        <v>436.02</v>
      </c>
    </row>
    <row r="537" spans="1:4" ht="45">
      <c r="A537" s="65" t="s">
        <v>9194</v>
      </c>
      <c r="B537" s="66" t="s">
        <v>9195</v>
      </c>
      <c r="C537" s="40" t="s">
        <v>147</v>
      </c>
      <c r="D537" s="67">
        <v>1079.3699999999999</v>
      </c>
    </row>
    <row r="538" spans="1:4" ht="30">
      <c r="A538" s="65" t="s">
        <v>9196</v>
      </c>
      <c r="B538" s="66" t="s">
        <v>9197</v>
      </c>
      <c r="C538" s="40" t="s">
        <v>147</v>
      </c>
      <c r="D538" s="67">
        <v>647.62</v>
      </c>
    </row>
    <row r="539" spans="1:4" ht="30">
      <c r="A539" s="65" t="s">
        <v>9198</v>
      </c>
      <c r="B539" s="66" t="s">
        <v>9199</v>
      </c>
      <c r="C539" s="40" t="s">
        <v>147</v>
      </c>
      <c r="D539" s="67">
        <v>230.7</v>
      </c>
    </row>
    <row r="540" spans="1:4" ht="30">
      <c r="A540" s="65" t="s">
        <v>9200</v>
      </c>
      <c r="B540" s="66" t="s">
        <v>9201</v>
      </c>
      <c r="C540" s="40" t="s">
        <v>147</v>
      </c>
      <c r="D540" s="67">
        <v>89.02</v>
      </c>
    </row>
    <row r="541" spans="1:4" ht="30">
      <c r="A541" s="65" t="s">
        <v>9202</v>
      </c>
      <c r="B541" s="66" t="s">
        <v>9203</v>
      </c>
      <c r="C541" s="40" t="s">
        <v>95</v>
      </c>
      <c r="D541" s="67">
        <v>399.9</v>
      </c>
    </row>
    <row r="542" spans="1:4">
      <c r="A542" s="65" t="s">
        <v>9204</v>
      </c>
      <c r="B542" s="66" t="s">
        <v>9205</v>
      </c>
      <c r="C542" s="40" t="s">
        <v>205</v>
      </c>
      <c r="D542" s="67">
        <v>25.37</v>
      </c>
    </row>
    <row r="543" spans="1:4">
      <c r="A543" s="65" t="s">
        <v>9206</v>
      </c>
      <c r="B543" s="66" t="s">
        <v>9207</v>
      </c>
      <c r="C543" s="40" t="s">
        <v>95</v>
      </c>
      <c r="D543" s="67">
        <v>44.58</v>
      </c>
    </row>
    <row r="544" spans="1:4">
      <c r="A544" s="65" t="s">
        <v>9208</v>
      </c>
      <c r="B544" s="66" t="s">
        <v>9209</v>
      </c>
      <c r="C544" s="40" t="s">
        <v>95</v>
      </c>
      <c r="D544" s="67">
        <v>4.87</v>
      </c>
    </row>
    <row r="545" spans="1:4">
      <c r="A545" s="65" t="s">
        <v>9210</v>
      </c>
      <c r="B545" s="66" t="s">
        <v>9211</v>
      </c>
      <c r="C545" s="40" t="s">
        <v>95</v>
      </c>
      <c r="D545" s="67">
        <v>16.16</v>
      </c>
    </row>
    <row r="546" spans="1:4">
      <c r="A546" s="65" t="s">
        <v>9212</v>
      </c>
      <c r="B546" s="66" t="s">
        <v>9213</v>
      </c>
      <c r="C546" s="40" t="s">
        <v>147</v>
      </c>
      <c r="D546" s="67">
        <v>12.27</v>
      </c>
    </row>
    <row r="547" spans="1:4" ht="60">
      <c r="A547" s="65" t="s">
        <v>9214</v>
      </c>
      <c r="B547" s="66" t="s">
        <v>9215</v>
      </c>
      <c r="C547" s="40" t="s">
        <v>230</v>
      </c>
      <c r="D547" s="67">
        <v>520.66</v>
      </c>
    </row>
    <row r="548" spans="1:4" ht="60">
      <c r="A548" s="65" t="s">
        <v>9216</v>
      </c>
      <c r="B548" s="66" t="s">
        <v>9217</v>
      </c>
      <c r="C548" s="40" t="s">
        <v>230</v>
      </c>
      <c r="D548" s="67">
        <v>358.07</v>
      </c>
    </row>
    <row r="549" spans="1:4">
      <c r="A549" s="65" t="s">
        <v>9218</v>
      </c>
      <c r="B549" s="66" t="s">
        <v>9219</v>
      </c>
      <c r="C549" s="40" t="s">
        <v>147</v>
      </c>
      <c r="D549" s="67">
        <v>63.7</v>
      </c>
    </row>
    <row r="550" spans="1:4">
      <c r="A550" s="65" t="s">
        <v>9220</v>
      </c>
      <c r="B550" s="66" t="s">
        <v>9221</v>
      </c>
      <c r="C550" s="40" t="s">
        <v>147</v>
      </c>
      <c r="D550" s="67">
        <v>36.42</v>
      </c>
    </row>
    <row r="551" spans="1:4">
      <c r="A551" s="65" t="s">
        <v>9222</v>
      </c>
      <c r="B551" s="66" t="s">
        <v>9223</v>
      </c>
      <c r="C551" s="40" t="s">
        <v>147</v>
      </c>
      <c r="D551" s="67">
        <v>6.89</v>
      </c>
    </row>
    <row r="552" spans="1:4">
      <c r="A552" s="65" t="s">
        <v>9224</v>
      </c>
      <c r="B552" s="66" t="s">
        <v>9225</v>
      </c>
      <c r="C552" s="40" t="s">
        <v>147</v>
      </c>
      <c r="D552" s="67">
        <v>99.53</v>
      </c>
    </row>
    <row r="553" spans="1:4">
      <c r="A553" s="65" t="s">
        <v>9226</v>
      </c>
      <c r="B553" s="66" t="s">
        <v>9227</v>
      </c>
      <c r="C553" s="40" t="s">
        <v>147</v>
      </c>
      <c r="D553" s="67">
        <v>35.020000000000003</v>
      </c>
    </row>
    <row r="554" spans="1:4" ht="30">
      <c r="A554" s="65" t="s">
        <v>9228</v>
      </c>
      <c r="B554" s="66" t="s">
        <v>9229</v>
      </c>
      <c r="C554" s="40" t="s">
        <v>205</v>
      </c>
      <c r="D554" s="67">
        <v>13.36</v>
      </c>
    </row>
    <row r="555" spans="1:4">
      <c r="A555" s="65" t="s">
        <v>9230</v>
      </c>
      <c r="B555" s="66" t="s">
        <v>9231</v>
      </c>
      <c r="C555" s="40" t="s">
        <v>95</v>
      </c>
      <c r="D555" s="67">
        <v>22.99</v>
      </c>
    </row>
    <row r="556" spans="1:4">
      <c r="A556" s="65" t="s">
        <v>9232</v>
      </c>
      <c r="B556" s="66" t="s">
        <v>9233</v>
      </c>
      <c r="C556" s="40" t="s">
        <v>205</v>
      </c>
      <c r="D556" s="67">
        <v>9.1199999999999992</v>
      </c>
    </row>
    <row r="557" spans="1:4">
      <c r="A557" s="65" t="s">
        <v>9234</v>
      </c>
      <c r="B557" s="66" t="s">
        <v>9235</v>
      </c>
      <c r="C557" s="40" t="s">
        <v>205</v>
      </c>
      <c r="D557" s="67">
        <v>6.31</v>
      </c>
    </row>
    <row r="558" spans="1:4" ht="30">
      <c r="A558" s="65" t="s">
        <v>9236</v>
      </c>
      <c r="B558" s="66" t="s">
        <v>9237</v>
      </c>
      <c r="C558" s="40" t="s">
        <v>205</v>
      </c>
      <c r="D558" s="67">
        <v>7.44</v>
      </c>
    </row>
    <row r="559" spans="1:4">
      <c r="A559" s="65" t="s">
        <v>9238</v>
      </c>
      <c r="B559" s="66" t="s">
        <v>9239</v>
      </c>
      <c r="C559" s="40" t="s">
        <v>205</v>
      </c>
      <c r="D559" s="67">
        <v>13.76</v>
      </c>
    </row>
    <row r="560" spans="1:4" ht="45">
      <c r="A560" s="65" t="s">
        <v>14392</v>
      </c>
      <c r="B560" s="66" t="s">
        <v>14393</v>
      </c>
      <c r="C560" s="40" t="s">
        <v>95</v>
      </c>
      <c r="D560" s="67">
        <v>526.33000000000004</v>
      </c>
    </row>
    <row r="561" spans="1:4" ht="30">
      <c r="A561" s="65" t="s">
        <v>9240</v>
      </c>
      <c r="B561" s="66" t="s">
        <v>9241</v>
      </c>
      <c r="C561" s="40" t="s">
        <v>95</v>
      </c>
      <c r="D561" s="67">
        <v>166.92</v>
      </c>
    </row>
    <row r="562" spans="1:4" ht="30">
      <c r="A562" s="65" t="s">
        <v>9242</v>
      </c>
      <c r="B562" s="66" t="s">
        <v>9243</v>
      </c>
      <c r="C562" s="40" t="s">
        <v>205</v>
      </c>
      <c r="D562" s="67">
        <v>46.88</v>
      </c>
    </row>
    <row r="563" spans="1:4">
      <c r="A563" s="65" t="s">
        <v>9244</v>
      </c>
      <c r="B563" s="66" t="s">
        <v>9245</v>
      </c>
      <c r="C563" s="40" t="s">
        <v>205</v>
      </c>
      <c r="D563" s="67">
        <v>9.5299999999999994</v>
      </c>
    </row>
    <row r="564" spans="1:4" ht="30">
      <c r="A564" s="65" t="s">
        <v>9246</v>
      </c>
      <c r="B564" s="66" t="s">
        <v>9247</v>
      </c>
      <c r="C564" s="40" t="s">
        <v>95</v>
      </c>
      <c r="D564" s="67">
        <v>148.84</v>
      </c>
    </row>
    <row r="565" spans="1:4" ht="30">
      <c r="A565" s="65" t="s">
        <v>9248</v>
      </c>
      <c r="B565" s="66" t="s">
        <v>9249</v>
      </c>
      <c r="C565" s="40" t="s">
        <v>95</v>
      </c>
      <c r="D565" s="67">
        <v>132.36000000000001</v>
      </c>
    </row>
    <row r="566" spans="1:4" ht="30">
      <c r="A566" s="65" t="s">
        <v>9250</v>
      </c>
      <c r="B566" s="66" t="s">
        <v>9251</v>
      </c>
      <c r="C566" s="40" t="s">
        <v>95</v>
      </c>
      <c r="D566" s="67">
        <v>172.89</v>
      </c>
    </row>
    <row r="567" spans="1:4" ht="30">
      <c r="A567" s="65" t="s">
        <v>9252</v>
      </c>
      <c r="B567" s="66" t="s">
        <v>9253</v>
      </c>
      <c r="C567" s="40" t="s">
        <v>95</v>
      </c>
      <c r="D567" s="67">
        <v>344.99</v>
      </c>
    </row>
    <row r="568" spans="1:4" ht="45">
      <c r="A568" s="65" t="s">
        <v>9254</v>
      </c>
      <c r="B568" s="66" t="s">
        <v>9255</v>
      </c>
      <c r="C568" s="40" t="s">
        <v>205</v>
      </c>
      <c r="D568" s="67">
        <v>567.28</v>
      </c>
    </row>
    <row r="569" spans="1:4" ht="30">
      <c r="A569" s="65" t="s">
        <v>9256</v>
      </c>
      <c r="B569" s="66" t="s">
        <v>9257</v>
      </c>
      <c r="C569" s="40" t="s">
        <v>205</v>
      </c>
      <c r="D569" s="67">
        <v>687.98</v>
      </c>
    </row>
    <row r="570" spans="1:4" ht="30">
      <c r="A570" s="65" t="s">
        <v>9258</v>
      </c>
      <c r="B570" s="66" t="s">
        <v>9259</v>
      </c>
      <c r="C570" s="40" t="s">
        <v>205</v>
      </c>
      <c r="D570" s="67">
        <v>601.51</v>
      </c>
    </row>
    <row r="571" spans="1:4" ht="30">
      <c r="A571" s="65" t="s">
        <v>9260</v>
      </c>
      <c r="B571" s="66" t="s">
        <v>9261</v>
      </c>
      <c r="C571" s="40" t="s">
        <v>147</v>
      </c>
      <c r="D571" s="67">
        <v>1310.46</v>
      </c>
    </row>
    <row r="572" spans="1:4" ht="30">
      <c r="A572" s="65" t="s">
        <v>9262</v>
      </c>
      <c r="B572" s="66" t="s">
        <v>9263</v>
      </c>
      <c r="C572" s="40" t="s">
        <v>95</v>
      </c>
      <c r="D572" s="67">
        <v>2282.27</v>
      </c>
    </row>
    <row r="573" spans="1:4">
      <c r="A573" s="65" t="s">
        <v>9264</v>
      </c>
      <c r="B573" s="66" t="s">
        <v>9265</v>
      </c>
      <c r="C573" s="40" t="s">
        <v>205</v>
      </c>
      <c r="D573" s="67">
        <v>2729.79</v>
      </c>
    </row>
    <row r="574" spans="1:4" ht="30">
      <c r="A574" s="65" t="s">
        <v>9266</v>
      </c>
      <c r="B574" s="66" t="s">
        <v>9267</v>
      </c>
      <c r="C574" s="40" t="s">
        <v>95</v>
      </c>
      <c r="D574" s="67">
        <v>2260.2199999999998</v>
      </c>
    </row>
    <row r="575" spans="1:4" ht="30">
      <c r="A575" s="65" t="s">
        <v>9268</v>
      </c>
      <c r="B575" s="66" t="s">
        <v>9269</v>
      </c>
      <c r="C575" s="40" t="s">
        <v>95</v>
      </c>
      <c r="D575" s="67">
        <v>4072.62</v>
      </c>
    </row>
    <row r="576" spans="1:4" ht="30">
      <c r="A576" s="65" t="s">
        <v>9270</v>
      </c>
      <c r="B576" s="66" t="s">
        <v>9271</v>
      </c>
      <c r="C576" s="40" t="s">
        <v>95</v>
      </c>
      <c r="D576" s="67">
        <v>5083.76</v>
      </c>
    </row>
    <row r="577" spans="1:4" ht="30">
      <c r="A577" s="65" t="s">
        <v>9272</v>
      </c>
      <c r="B577" s="66" t="s">
        <v>9273</v>
      </c>
      <c r="C577" s="40" t="s">
        <v>95</v>
      </c>
      <c r="D577" s="67">
        <v>128.16999999999999</v>
      </c>
    </row>
    <row r="578" spans="1:4" ht="45">
      <c r="A578" s="65" t="s">
        <v>9274</v>
      </c>
      <c r="B578" s="66" t="s">
        <v>9275</v>
      </c>
      <c r="C578" s="40" t="s">
        <v>147</v>
      </c>
      <c r="D578" s="67">
        <v>822.14</v>
      </c>
    </row>
    <row r="579" spans="1:4" ht="30">
      <c r="A579" s="65" t="s">
        <v>14668</v>
      </c>
      <c r="B579" s="66" t="s">
        <v>14669</v>
      </c>
      <c r="C579" s="40" t="s">
        <v>1015</v>
      </c>
      <c r="D579" s="67">
        <v>668.56</v>
      </c>
    </row>
    <row r="580" spans="1:4">
      <c r="A580" s="65" t="s">
        <v>9276</v>
      </c>
      <c r="B580" s="66" t="s">
        <v>9277</v>
      </c>
      <c r="C580" s="40" t="s">
        <v>1015</v>
      </c>
      <c r="D580" s="67">
        <v>587.79999999999995</v>
      </c>
    </row>
    <row r="581" spans="1:4">
      <c r="A581" s="65" t="s">
        <v>9278</v>
      </c>
      <c r="B581" s="66" t="s">
        <v>9279</v>
      </c>
      <c r="C581" s="40" t="s">
        <v>1015</v>
      </c>
      <c r="D581" s="67">
        <v>451.98</v>
      </c>
    </row>
    <row r="582" spans="1:4" ht="30">
      <c r="A582" s="65" t="s">
        <v>9280</v>
      </c>
      <c r="B582" s="66" t="s">
        <v>9281</v>
      </c>
      <c r="C582" s="40" t="s">
        <v>147</v>
      </c>
      <c r="D582" s="67">
        <v>60.93</v>
      </c>
    </row>
    <row r="583" spans="1:4">
      <c r="A583" s="65" t="s">
        <v>9282</v>
      </c>
      <c r="B583" s="66" t="s">
        <v>9283</v>
      </c>
      <c r="C583" s="40" t="s">
        <v>147</v>
      </c>
      <c r="D583" s="67">
        <v>4.9800000000000004</v>
      </c>
    </row>
    <row r="584" spans="1:4" ht="30">
      <c r="A584" s="65" t="s">
        <v>9284</v>
      </c>
      <c r="B584" s="66" t="s">
        <v>9285</v>
      </c>
      <c r="C584" s="40" t="s">
        <v>655</v>
      </c>
      <c r="D584" s="67">
        <v>13.58</v>
      </c>
    </row>
    <row r="585" spans="1:4" ht="30">
      <c r="A585" s="65" t="s">
        <v>9286</v>
      </c>
      <c r="B585" s="66" t="s">
        <v>9287</v>
      </c>
      <c r="C585" s="40" t="s">
        <v>655</v>
      </c>
      <c r="D585" s="67">
        <v>17.8</v>
      </c>
    </row>
    <row r="586" spans="1:4" ht="30">
      <c r="A586" s="65" t="s">
        <v>9288</v>
      </c>
      <c r="B586" s="66" t="s">
        <v>9289</v>
      </c>
      <c r="C586" s="40" t="s">
        <v>655</v>
      </c>
      <c r="D586" s="67">
        <v>20.04</v>
      </c>
    </row>
    <row r="587" spans="1:4" ht="45">
      <c r="A587" s="65" t="s">
        <v>9290</v>
      </c>
      <c r="B587" s="66" t="s">
        <v>9291</v>
      </c>
      <c r="C587" s="40" t="s">
        <v>147</v>
      </c>
      <c r="D587" s="67">
        <v>50.96</v>
      </c>
    </row>
    <row r="588" spans="1:4" ht="45">
      <c r="A588" s="65" t="s">
        <v>9292</v>
      </c>
      <c r="B588" s="66" t="s">
        <v>9293</v>
      </c>
      <c r="C588" s="40" t="s">
        <v>147</v>
      </c>
      <c r="D588" s="67">
        <v>58.29</v>
      </c>
    </row>
    <row r="589" spans="1:4" ht="45">
      <c r="A589" s="65" t="s">
        <v>9294</v>
      </c>
      <c r="B589" s="66" t="s">
        <v>9295</v>
      </c>
      <c r="C589" s="40" t="s">
        <v>147</v>
      </c>
      <c r="D589" s="67">
        <v>54.26</v>
      </c>
    </row>
    <row r="590" spans="1:4" ht="30">
      <c r="A590" s="65" t="s">
        <v>9296</v>
      </c>
      <c r="B590" s="66" t="s">
        <v>9297</v>
      </c>
      <c r="C590" s="40" t="s">
        <v>205</v>
      </c>
      <c r="D590" s="67">
        <v>4.26</v>
      </c>
    </row>
    <row r="591" spans="1:4" ht="30">
      <c r="A591" s="65" t="s">
        <v>9298</v>
      </c>
      <c r="B591" s="66" t="s">
        <v>9299</v>
      </c>
      <c r="C591" s="40" t="s">
        <v>205</v>
      </c>
      <c r="D591" s="67">
        <v>5.85</v>
      </c>
    </row>
    <row r="592" spans="1:4" ht="30">
      <c r="A592" s="65" t="s">
        <v>9300</v>
      </c>
      <c r="B592" s="66" t="s">
        <v>9301</v>
      </c>
      <c r="C592" s="40" t="s">
        <v>147</v>
      </c>
      <c r="D592" s="67">
        <v>186.52</v>
      </c>
    </row>
    <row r="593" spans="1:4" ht="30">
      <c r="A593" s="65" t="s">
        <v>9302</v>
      </c>
      <c r="B593" s="66" t="s">
        <v>9303</v>
      </c>
      <c r="C593" s="40" t="s">
        <v>205</v>
      </c>
      <c r="D593" s="67">
        <v>14.45</v>
      </c>
    </row>
    <row r="594" spans="1:4" ht="30">
      <c r="A594" s="65" t="s">
        <v>9304</v>
      </c>
      <c r="B594" s="66" t="s">
        <v>9305</v>
      </c>
      <c r="C594" s="40" t="s">
        <v>205</v>
      </c>
      <c r="D594" s="67">
        <v>16.489999999999998</v>
      </c>
    </row>
    <row r="595" spans="1:4">
      <c r="A595" s="65" t="s">
        <v>9306</v>
      </c>
      <c r="B595" s="66" t="s">
        <v>9307</v>
      </c>
      <c r="C595" s="40" t="s">
        <v>655</v>
      </c>
      <c r="D595" s="67">
        <v>7.2</v>
      </c>
    </row>
    <row r="596" spans="1:4">
      <c r="A596" s="65" t="s">
        <v>9308</v>
      </c>
      <c r="B596" s="66" t="s">
        <v>9309</v>
      </c>
      <c r="C596" s="40" t="s">
        <v>655</v>
      </c>
      <c r="D596" s="67">
        <v>4.4400000000000004</v>
      </c>
    </row>
    <row r="597" spans="1:4">
      <c r="A597" s="65" t="s">
        <v>9310</v>
      </c>
      <c r="B597" s="66" t="s">
        <v>9311</v>
      </c>
      <c r="C597" s="40" t="s">
        <v>655</v>
      </c>
      <c r="D597" s="67">
        <v>7.8</v>
      </c>
    </row>
    <row r="598" spans="1:4" ht="30">
      <c r="A598" s="65" t="s">
        <v>9312</v>
      </c>
      <c r="B598" s="66" t="s">
        <v>9313</v>
      </c>
      <c r="C598" s="40" t="s">
        <v>914</v>
      </c>
      <c r="D598" s="67">
        <v>21.4</v>
      </c>
    </row>
    <row r="599" spans="1:4" ht="30">
      <c r="A599" s="65" t="s">
        <v>9314</v>
      </c>
      <c r="B599" s="66" t="s">
        <v>9315</v>
      </c>
      <c r="C599" s="40" t="s">
        <v>205</v>
      </c>
      <c r="D599" s="67">
        <v>130.52000000000001</v>
      </c>
    </row>
    <row r="600" spans="1:4" ht="30">
      <c r="A600" s="65" t="s">
        <v>9316</v>
      </c>
      <c r="B600" s="66" t="s">
        <v>9317</v>
      </c>
      <c r="C600" s="40" t="s">
        <v>95</v>
      </c>
      <c r="D600" s="67">
        <v>1026.33</v>
      </c>
    </row>
    <row r="601" spans="1:4">
      <c r="A601" s="65" t="s">
        <v>9318</v>
      </c>
      <c r="B601" s="66" t="s">
        <v>9319</v>
      </c>
      <c r="C601" s="40" t="s">
        <v>95</v>
      </c>
      <c r="D601" s="67">
        <v>336.97</v>
      </c>
    </row>
    <row r="602" spans="1:4">
      <c r="A602" s="65" t="s">
        <v>9320</v>
      </c>
      <c r="B602" s="66" t="s">
        <v>9321</v>
      </c>
      <c r="C602" s="40" t="s">
        <v>147</v>
      </c>
      <c r="D602" s="67">
        <v>371.9</v>
      </c>
    </row>
    <row r="603" spans="1:4">
      <c r="A603" s="65" t="s">
        <v>9322</v>
      </c>
      <c r="B603" s="66" t="s">
        <v>9323</v>
      </c>
      <c r="C603" s="40" t="s">
        <v>147</v>
      </c>
      <c r="D603" s="67">
        <v>343.2</v>
      </c>
    </row>
    <row r="604" spans="1:4">
      <c r="A604" s="65" t="s">
        <v>9324</v>
      </c>
      <c r="B604" s="66" t="s">
        <v>9325</v>
      </c>
      <c r="C604" s="40" t="s">
        <v>147</v>
      </c>
      <c r="D604" s="67">
        <v>547.16999999999996</v>
      </c>
    </row>
    <row r="605" spans="1:4" ht="45">
      <c r="A605" s="65" t="s">
        <v>9326</v>
      </c>
      <c r="B605" s="66" t="s">
        <v>9327</v>
      </c>
      <c r="C605" s="40" t="s">
        <v>147</v>
      </c>
      <c r="D605" s="67">
        <v>83.72</v>
      </c>
    </row>
    <row r="606" spans="1:4">
      <c r="A606" s="65" t="s">
        <v>9328</v>
      </c>
      <c r="B606" s="66" t="s">
        <v>9329</v>
      </c>
      <c r="C606" s="40" t="s">
        <v>95</v>
      </c>
      <c r="D606" s="67">
        <v>866.49</v>
      </c>
    </row>
    <row r="607" spans="1:4">
      <c r="A607" s="65" t="s">
        <v>9330</v>
      </c>
      <c r="B607" s="66" t="s">
        <v>9331</v>
      </c>
      <c r="C607" s="40" t="s">
        <v>95</v>
      </c>
      <c r="D607" s="67">
        <v>829.28</v>
      </c>
    </row>
    <row r="608" spans="1:4">
      <c r="A608" s="65" t="s">
        <v>9332</v>
      </c>
      <c r="B608" s="66" t="s">
        <v>9333</v>
      </c>
      <c r="C608" s="40" t="s">
        <v>95</v>
      </c>
      <c r="D608" s="67">
        <v>1.39</v>
      </c>
    </row>
    <row r="609" spans="1:4">
      <c r="A609" s="65" t="s">
        <v>9334</v>
      </c>
      <c r="B609" s="66" t="s">
        <v>9335</v>
      </c>
      <c r="C609" s="40" t="s">
        <v>95</v>
      </c>
      <c r="D609" s="67">
        <v>1.35</v>
      </c>
    </row>
    <row r="610" spans="1:4">
      <c r="A610" s="65" t="s">
        <v>9336</v>
      </c>
      <c r="B610" s="66" t="s">
        <v>9337</v>
      </c>
      <c r="C610" s="40" t="s">
        <v>147</v>
      </c>
      <c r="D610" s="67">
        <v>55.42</v>
      </c>
    </row>
    <row r="611" spans="1:4">
      <c r="A611" s="65" t="s">
        <v>9338</v>
      </c>
      <c r="B611" s="66" t="s">
        <v>9339</v>
      </c>
      <c r="C611" s="40" t="s">
        <v>230</v>
      </c>
      <c r="D611" s="67">
        <v>403.09</v>
      </c>
    </row>
    <row r="612" spans="1:4" ht="30">
      <c r="A612" s="65" t="s">
        <v>9340</v>
      </c>
      <c r="B612" s="66" t="s">
        <v>9341</v>
      </c>
      <c r="C612" s="40" t="s">
        <v>230</v>
      </c>
      <c r="D612" s="67">
        <v>1162.69</v>
      </c>
    </row>
    <row r="613" spans="1:4">
      <c r="A613" s="65" t="s">
        <v>9342</v>
      </c>
      <c r="B613" s="66" t="s">
        <v>9343</v>
      </c>
      <c r="C613" s="40" t="s">
        <v>147</v>
      </c>
      <c r="D613" s="67">
        <v>31.19</v>
      </c>
    </row>
    <row r="614" spans="1:4">
      <c r="A614" s="65" t="s">
        <v>9344</v>
      </c>
      <c r="B614" s="66" t="s">
        <v>14670</v>
      </c>
      <c r="C614" s="40" t="s">
        <v>147</v>
      </c>
      <c r="D614" s="67">
        <v>7.36</v>
      </c>
    </row>
    <row r="615" spans="1:4">
      <c r="A615" s="65" t="s">
        <v>9345</v>
      </c>
      <c r="B615" s="66" t="s">
        <v>14671</v>
      </c>
      <c r="C615" s="40" t="s">
        <v>147</v>
      </c>
      <c r="D615" s="67">
        <v>24.08</v>
      </c>
    </row>
    <row r="616" spans="1:4" ht="30">
      <c r="A616" s="65" t="s">
        <v>9346</v>
      </c>
      <c r="B616" s="66" t="s">
        <v>9347</v>
      </c>
      <c r="C616" s="40" t="s">
        <v>205</v>
      </c>
      <c r="D616" s="67">
        <v>5.26</v>
      </c>
    </row>
    <row r="617" spans="1:4" ht="30">
      <c r="A617" s="65" t="s">
        <v>9348</v>
      </c>
      <c r="B617" s="66" t="s">
        <v>9349</v>
      </c>
      <c r="C617" s="40" t="s">
        <v>205</v>
      </c>
      <c r="D617" s="67">
        <v>7.13</v>
      </c>
    </row>
    <row r="618" spans="1:4" ht="30">
      <c r="A618" s="65" t="s">
        <v>9350</v>
      </c>
      <c r="B618" s="66" t="s">
        <v>9351</v>
      </c>
      <c r="C618" s="40" t="s">
        <v>205</v>
      </c>
      <c r="D618" s="67">
        <v>18.809999999999999</v>
      </c>
    </row>
    <row r="619" spans="1:4" ht="30">
      <c r="A619" s="65" t="s">
        <v>9352</v>
      </c>
      <c r="B619" s="66" t="s">
        <v>9353</v>
      </c>
      <c r="C619" s="40" t="s">
        <v>205</v>
      </c>
      <c r="D619" s="67">
        <v>22.06</v>
      </c>
    </row>
    <row r="620" spans="1:4" ht="30">
      <c r="A620" s="65" t="s">
        <v>9354</v>
      </c>
      <c r="B620" s="66" t="s">
        <v>9355</v>
      </c>
      <c r="C620" s="40" t="s">
        <v>205</v>
      </c>
      <c r="D620" s="67">
        <v>23.79</v>
      </c>
    </row>
    <row r="621" spans="1:4" ht="30">
      <c r="A621" s="65" t="s">
        <v>9356</v>
      </c>
      <c r="B621" s="66" t="s">
        <v>9357</v>
      </c>
      <c r="C621" s="40" t="s">
        <v>205</v>
      </c>
      <c r="D621" s="67">
        <v>31.31</v>
      </c>
    </row>
    <row r="622" spans="1:4" ht="30">
      <c r="A622" s="65" t="s">
        <v>9358</v>
      </c>
      <c r="B622" s="66" t="s">
        <v>9359</v>
      </c>
      <c r="C622" s="40" t="s">
        <v>205</v>
      </c>
      <c r="D622" s="67">
        <v>32.33</v>
      </c>
    </row>
    <row r="623" spans="1:4" ht="30">
      <c r="A623" s="65" t="s">
        <v>9360</v>
      </c>
      <c r="B623" s="66" t="s">
        <v>9361</v>
      </c>
      <c r="C623" s="40" t="s">
        <v>205</v>
      </c>
      <c r="D623" s="67">
        <v>44.4</v>
      </c>
    </row>
    <row r="624" spans="1:4" ht="30">
      <c r="A624" s="65" t="s">
        <v>9362</v>
      </c>
      <c r="B624" s="66" t="s">
        <v>9363</v>
      </c>
      <c r="C624" s="40" t="s">
        <v>205</v>
      </c>
      <c r="D624" s="67">
        <v>56.63</v>
      </c>
    </row>
    <row r="625" spans="1:4" ht="30">
      <c r="A625" s="65" t="s">
        <v>9364</v>
      </c>
      <c r="B625" s="66" t="s">
        <v>9365</v>
      </c>
      <c r="C625" s="40" t="s">
        <v>205</v>
      </c>
      <c r="D625" s="67">
        <v>58.67</v>
      </c>
    </row>
    <row r="626" spans="1:4" ht="30">
      <c r="A626" s="65" t="s">
        <v>9366</v>
      </c>
      <c r="B626" s="66" t="s">
        <v>9367</v>
      </c>
      <c r="C626" s="40" t="s">
        <v>205</v>
      </c>
      <c r="D626" s="67">
        <v>103.92</v>
      </c>
    </row>
    <row r="627" spans="1:4" ht="30">
      <c r="A627" s="65" t="s">
        <v>9368</v>
      </c>
      <c r="B627" s="66" t="s">
        <v>9369</v>
      </c>
      <c r="C627" s="40" t="s">
        <v>205</v>
      </c>
      <c r="D627" s="67">
        <v>118.94</v>
      </c>
    </row>
    <row r="628" spans="1:4" ht="30">
      <c r="A628" s="65" t="s">
        <v>9370</v>
      </c>
      <c r="B628" s="66" t="s">
        <v>9371</v>
      </c>
      <c r="C628" s="40" t="s">
        <v>205</v>
      </c>
      <c r="D628" s="67">
        <v>149.71</v>
      </c>
    </row>
    <row r="629" spans="1:4" ht="45">
      <c r="A629" s="65" t="s">
        <v>9372</v>
      </c>
      <c r="B629" s="66" t="s">
        <v>9373</v>
      </c>
      <c r="C629" s="40" t="s">
        <v>147</v>
      </c>
      <c r="D629" s="67">
        <v>76.790000000000006</v>
      </c>
    </row>
    <row r="630" spans="1:4">
      <c r="A630" s="65" t="s">
        <v>9374</v>
      </c>
      <c r="B630" s="66" t="s">
        <v>9375</v>
      </c>
      <c r="C630" s="40" t="s">
        <v>147</v>
      </c>
      <c r="D630" s="67">
        <v>17.809999999999999</v>
      </c>
    </row>
    <row r="631" spans="1:4" ht="30">
      <c r="A631" s="65" t="s">
        <v>9376</v>
      </c>
      <c r="B631" s="66" t="s">
        <v>9377</v>
      </c>
      <c r="C631" s="40" t="s">
        <v>3366</v>
      </c>
      <c r="D631" s="67">
        <v>205.03</v>
      </c>
    </row>
    <row r="632" spans="1:4" ht="30">
      <c r="A632" s="65" t="s">
        <v>9378</v>
      </c>
      <c r="B632" s="66" t="s">
        <v>9379</v>
      </c>
      <c r="C632" s="40" t="s">
        <v>8688</v>
      </c>
      <c r="D632" s="67">
        <v>46.55</v>
      </c>
    </row>
    <row r="633" spans="1:4">
      <c r="A633" s="65" t="s">
        <v>9380</v>
      </c>
      <c r="B633" s="66" t="s">
        <v>9381</v>
      </c>
      <c r="C633" s="40" t="s">
        <v>147</v>
      </c>
      <c r="D633" s="67">
        <v>18.100000000000001</v>
      </c>
    </row>
    <row r="634" spans="1:4" ht="45">
      <c r="A634" s="65" t="s">
        <v>9382</v>
      </c>
      <c r="B634" s="66" t="s">
        <v>9383</v>
      </c>
      <c r="C634" s="40" t="s">
        <v>205</v>
      </c>
      <c r="D634" s="67">
        <v>232.88</v>
      </c>
    </row>
    <row r="635" spans="1:4" ht="30">
      <c r="A635" s="65" t="s">
        <v>9384</v>
      </c>
      <c r="B635" s="66" t="s">
        <v>9385</v>
      </c>
      <c r="C635" s="40" t="s">
        <v>205</v>
      </c>
      <c r="D635" s="67">
        <v>276.3</v>
      </c>
    </row>
    <row r="636" spans="1:4" ht="45">
      <c r="A636" s="65" t="s">
        <v>9386</v>
      </c>
      <c r="B636" s="66" t="s">
        <v>9387</v>
      </c>
      <c r="C636" s="40" t="s">
        <v>205</v>
      </c>
      <c r="D636" s="67">
        <v>108.95</v>
      </c>
    </row>
    <row r="637" spans="1:4" ht="45">
      <c r="A637" s="65" t="s">
        <v>9388</v>
      </c>
      <c r="B637" s="66" t="s">
        <v>9389</v>
      </c>
      <c r="C637" s="40" t="s">
        <v>205</v>
      </c>
      <c r="D637" s="67">
        <v>102.99</v>
      </c>
    </row>
    <row r="638" spans="1:4" ht="30">
      <c r="A638" s="65" t="s">
        <v>9390</v>
      </c>
      <c r="B638" s="66" t="s">
        <v>9391</v>
      </c>
      <c r="C638" s="40" t="s">
        <v>8688</v>
      </c>
      <c r="D638" s="67">
        <v>48.34</v>
      </c>
    </row>
    <row r="639" spans="1:4">
      <c r="A639" s="65" t="s">
        <v>9392</v>
      </c>
      <c r="B639" s="66" t="s">
        <v>9393</v>
      </c>
      <c r="C639" s="40" t="s">
        <v>205</v>
      </c>
      <c r="D639" s="67">
        <v>10.88</v>
      </c>
    </row>
    <row r="640" spans="1:4">
      <c r="A640" s="65" t="s">
        <v>9394</v>
      </c>
      <c r="B640" s="66" t="s">
        <v>9395</v>
      </c>
      <c r="C640" s="40" t="s">
        <v>205</v>
      </c>
      <c r="D640" s="67">
        <v>144.91</v>
      </c>
    </row>
    <row r="641" spans="1:4">
      <c r="A641" s="65" t="s">
        <v>9396</v>
      </c>
      <c r="B641" s="66" t="s">
        <v>9397</v>
      </c>
      <c r="C641" s="40" t="s">
        <v>205</v>
      </c>
      <c r="D641" s="67">
        <v>399.7</v>
      </c>
    </row>
    <row r="642" spans="1:4">
      <c r="A642" s="65" t="s">
        <v>9398</v>
      </c>
      <c r="B642" s="66" t="s">
        <v>9399</v>
      </c>
      <c r="C642" s="40" t="s">
        <v>205</v>
      </c>
      <c r="D642" s="67">
        <v>912.18</v>
      </c>
    </row>
    <row r="643" spans="1:4">
      <c r="A643" s="65" t="s">
        <v>9400</v>
      </c>
      <c r="B643" s="66" t="s">
        <v>9401</v>
      </c>
      <c r="C643" s="40" t="s">
        <v>205</v>
      </c>
      <c r="D643" s="67">
        <v>1215.8399999999999</v>
      </c>
    </row>
    <row r="644" spans="1:4">
      <c r="A644" s="65" t="s">
        <v>9402</v>
      </c>
      <c r="B644" s="66" t="s">
        <v>9403</v>
      </c>
      <c r="C644" s="40" t="s">
        <v>205</v>
      </c>
      <c r="D644" s="67">
        <v>46.01</v>
      </c>
    </row>
    <row r="645" spans="1:4">
      <c r="A645" s="65" t="s">
        <v>9404</v>
      </c>
      <c r="B645" s="66" t="s">
        <v>9405</v>
      </c>
      <c r="C645" s="40" t="s">
        <v>205</v>
      </c>
      <c r="D645" s="67">
        <v>92.53</v>
      </c>
    </row>
    <row r="646" spans="1:4">
      <c r="A646" s="65" t="s">
        <v>9406</v>
      </c>
      <c r="B646" s="66" t="s">
        <v>9407</v>
      </c>
      <c r="C646" s="40" t="s">
        <v>205</v>
      </c>
      <c r="D646" s="67">
        <v>67.84</v>
      </c>
    </row>
    <row r="647" spans="1:4">
      <c r="A647" s="65" t="s">
        <v>9408</v>
      </c>
      <c r="B647" s="66" t="s">
        <v>9409</v>
      </c>
      <c r="C647" s="40" t="s">
        <v>205</v>
      </c>
      <c r="D647" s="67">
        <v>0.5</v>
      </c>
    </row>
    <row r="648" spans="1:4">
      <c r="A648" s="65" t="s">
        <v>9410</v>
      </c>
      <c r="B648" s="66" t="s">
        <v>9411</v>
      </c>
      <c r="C648" s="40" t="s">
        <v>205</v>
      </c>
      <c r="D648" s="67">
        <v>0.55000000000000004</v>
      </c>
    </row>
    <row r="649" spans="1:4" ht="30">
      <c r="A649" s="65" t="s">
        <v>9412</v>
      </c>
      <c r="B649" s="66" t="s">
        <v>9413</v>
      </c>
      <c r="C649" s="40" t="s">
        <v>147</v>
      </c>
      <c r="D649" s="67">
        <v>19.14</v>
      </c>
    </row>
    <row r="650" spans="1:4" ht="30">
      <c r="A650" s="65" t="s">
        <v>9414</v>
      </c>
      <c r="B650" s="66" t="s">
        <v>9415</v>
      </c>
      <c r="C650" s="40" t="s">
        <v>147</v>
      </c>
      <c r="D650" s="67">
        <v>9.7200000000000006</v>
      </c>
    </row>
    <row r="651" spans="1:4" ht="30">
      <c r="A651" s="65" t="s">
        <v>9416</v>
      </c>
      <c r="B651" s="66" t="s">
        <v>9417</v>
      </c>
      <c r="C651" s="40" t="s">
        <v>147</v>
      </c>
      <c r="D651" s="67">
        <v>7.03</v>
      </c>
    </row>
    <row r="652" spans="1:4">
      <c r="A652" s="65" t="s">
        <v>9418</v>
      </c>
      <c r="B652" s="66" t="s">
        <v>9419</v>
      </c>
      <c r="C652" s="40" t="s">
        <v>147</v>
      </c>
      <c r="D652" s="67">
        <v>7.3</v>
      </c>
    </row>
    <row r="653" spans="1:4" ht="30">
      <c r="A653" s="65" t="s">
        <v>9420</v>
      </c>
      <c r="B653" s="66" t="s">
        <v>9421</v>
      </c>
      <c r="C653" s="40" t="s">
        <v>147</v>
      </c>
      <c r="D653" s="67">
        <v>111.38</v>
      </c>
    </row>
    <row r="654" spans="1:4" ht="45">
      <c r="A654" s="65" t="s">
        <v>9422</v>
      </c>
      <c r="B654" s="66" t="s">
        <v>9423</v>
      </c>
      <c r="C654" s="40" t="s">
        <v>147</v>
      </c>
      <c r="D654" s="67">
        <v>11.52</v>
      </c>
    </row>
    <row r="655" spans="1:4" ht="45">
      <c r="A655" s="65" t="s">
        <v>9424</v>
      </c>
      <c r="B655" s="66" t="s">
        <v>9425</v>
      </c>
      <c r="C655" s="40" t="s">
        <v>147</v>
      </c>
      <c r="D655" s="67">
        <v>162.56</v>
      </c>
    </row>
    <row r="656" spans="1:4">
      <c r="A656" s="65" t="s">
        <v>9426</v>
      </c>
      <c r="B656" s="66" t="s">
        <v>9427</v>
      </c>
      <c r="C656" s="40" t="s">
        <v>147</v>
      </c>
      <c r="D656" s="67">
        <v>46.25</v>
      </c>
    </row>
    <row r="657" spans="1:4">
      <c r="A657" s="65" t="s">
        <v>9428</v>
      </c>
      <c r="B657" s="66" t="s">
        <v>9429</v>
      </c>
      <c r="C657" s="40" t="s">
        <v>95</v>
      </c>
      <c r="D657" s="67">
        <v>76.23</v>
      </c>
    </row>
    <row r="658" spans="1:4">
      <c r="A658" s="65" t="s">
        <v>9430</v>
      </c>
      <c r="B658" s="66" t="s">
        <v>9431</v>
      </c>
      <c r="C658" s="40" t="s">
        <v>205</v>
      </c>
      <c r="D658" s="67">
        <v>4.43</v>
      </c>
    </row>
    <row r="659" spans="1:4" ht="30">
      <c r="A659" s="65" t="s">
        <v>9432</v>
      </c>
      <c r="B659" s="66" t="s">
        <v>9433</v>
      </c>
      <c r="C659" s="40" t="s">
        <v>914</v>
      </c>
      <c r="D659" s="67">
        <v>12.91</v>
      </c>
    </row>
    <row r="660" spans="1:4" ht="30">
      <c r="A660" s="65" t="s">
        <v>9434</v>
      </c>
      <c r="B660" s="66" t="s">
        <v>9435</v>
      </c>
      <c r="C660" s="40" t="s">
        <v>655</v>
      </c>
      <c r="D660" s="67">
        <v>7.23</v>
      </c>
    </row>
    <row r="661" spans="1:4">
      <c r="A661" s="65" t="s">
        <v>9436</v>
      </c>
      <c r="B661" s="66" t="s">
        <v>9437</v>
      </c>
      <c r="C661" s="40" t="s">
        <v>147</v>
      </c>
      <c r="D661" s="67">
        <v>27.38</v>
      </c>
    </row>
    <row r="662" spans="1:4">
      <c r="A662" s="65" t="s">
        <v>9438</v>
      </c>
      <c r="B662" s="66" t="s">
        <v>9439</v>
      </c>
      <c r="C662" s="40" t="s">
        <v>914</v>
      </c>
      <c r="D662" s="67">
        <v>14.6</v>
      </c>
    </row>
    <row r="663" spans="1:4" ht="30">
      <c r="A663" s="65" t="s">
        <v>9440</v>
      </c>
      <c r="B663" s="66" t="s">
        <v>9441</v>
      </c>
      <c r="C663" s="40" t="s">
        <v>8688</v>
      </c>
      <c r="D663" s="67">
        <v>36.58</v>
      </c>
    </row>
    <row r="664" spans="1:4" ht="30">
      <c r="A664" s="65" t="s">
        <v>9442</v>
      </c>
      <c r="B664" s="66" t="s">
        <v>9443</v>
      </c>
      <c r="C664" s="40" t="s">
        <v>914</v>
      </c>
      <c r="D664" s="67">
        <v>145.75</v>
      </c>
    </row>
    <row r="665" spans="1:4">
      <c r="A665" s="65" t="s">
        <v>9444</v>
      </c>
      <c r="B665" s="66" t="s">
        <v>9445</v>
      </c>
      <c r="C665" s="40" t="s">
        <v>147</v>
      </c>
      <c r="D665" s="67">
        <v>2.4300000000000002</v>
      </c>
    </row>
    <row r="666" spans="1:4">
      <c r="A666" s="65" t="s">
        <v>9446</v>
      </c>
      <c r="B666" s="66" t="s">
        <v>9447</v>
      </c>
      <c r="C666" s="40" t="s">
        <v>147</v>
      </c>
      <c r="D666" s="67">
        <v>50</v>
      </c>
    </row>
    <row r="667" spans="1:4">
      <c r="A667" s="65" t="s">
        <v>9448</v>
      </c>
      <c r="B667" s="66" t="s">
        <v>9449</v>
      </c>
      <c r="C667" s="40" t="s">
        <v>95</v>
      </c>
      <c r="D667" s="67">
        <v>61.35</v>
      </c>
    </row>
    <row r="668" spans="1:4">
      <c r="A668" s="65" t="s">
        <v>9450</v>
      </c>
      <c r="B668" s="66" t="s">
        <v>9451</v>
      </c>
      <c r="C668" s="40" t="s">
        <v>147</v>
      </c>
      <c r="D668" s="67">
        <v>130.69999999999999</v>
      </c>
    </row>
    <row r="669" spans="1:4">
      <c r="A669" s="65" t="s">
        <v>9452</v>
      </c>
      <c r="B669" s="66" t="s">
        <v>9453</v>
      </c>
      <c r="C669" s="40" t="s">
        <v>205</v>
      </c>
      <c r="D669" s="67">
        <v>55.82</v>
      </c>
    </row>
    <row r="670" spans="1:4">
      <c r="A670" s="65" t="s">
        <v>9454</v>
      </c>
      <c r="B670" s="66" t="s">
        <v>9455</v>
      </c>
      <c r="C670" s="40" t="s">
        <v>95</v>
      </c>
      <c r="D670" s="67">
        <v>65.98</v>
      </c>
    </row>
    <row r="671" spans="1:4">
      <c r="A671" s="65" t="s">
        <v>9456</v>
      </c>
      <c r="B671" s="66" t="s">
        <v>9457</v>
      </c>
      <c r="C671" s="40" t="s">
        <v>147</v>
      </c>
      <c r="D671" s="67">
        <v>31.81</v>
      </c>
    </row>
    <row r="672" spans="1:4">
      <c r="A672" s="65" t="s">
        <v>9458</v>
      </c>
      <c r="B672" s="66" t="s">
        <v>9459</v>
      </c>
      <c r="C672" s="40" t="s">
        <v>95</v>
      </c>
      <c r="D672" s="67">
        <v>41.17</v>
      </c>
    </row>
    <row r="673" spans="1:4">
      <c r="A673" s="65" t="s">
        <v>9460</v>
      </c>
      <c r="B673" s="66" t="s">
        <v>9461</v>
      </c>
      <c r="C673" s="40" t="s">
        <v>147</v>
      </c>
      <c r="D673" s="67">
        <v>137.81</v>
      </c>
    </row>
    <row r="674" spans="1:4">
      <c r="A674" s="65" t="s">
        <v>9462</v>
      </c>
      <c r="B674" s="66" t="s">
        <v>9463</v>
      </c>
      <c r="C674" s="40" t="s">
        <v>95</v>
      </c>
      <c r="D674" s="67">
        <v>67.8</v>
      </c>
    </row>
    <row r="675" spans="1:4">
      <c r="A675" s="65" t="s">
        <v>9464</v>
      </c>
      <c r="B675" s="66" t="s">
        <v>9465</v>
      </c>
      <c r="C675" s="40" t="s">
        <v>95</v>
      </c>
      <c r="D675" s="67">
        <v>101.15</v>
      </c>
    </row>
    <row r="676" spans="1:4">
      <c r="A676" s="65" t="s">
        <v>9466</v>
      </c>
      <c r="B676" s="66" t="s">
        <v>9467</v>
      </c>
      <c r="C676" s="40" t="s">
        <v>95</v>
      </c>
      <c r="D676" s="67">
        <v>61.92</v>
      </c>
    </row>
    <row r="677" spans="1:4" ht="45">
      <c r="A677" s="65" t="s">
        <v>9468</v>
      </c>
      <c r="B677" s="66" t="s">
        <v>14394</v>
      </c>
      <c r="C677" s="40" t="s">
        <v>147</v>
      </c>
      <c r="D677" s="67">
        <v>70.489999999999995</v>
      </c>
    </row>
    <row r="678" spans="1:4" ht="30">
      <c r="A678" s="65" t="s">
        <v>9469</v>
      </c>
      <c r="B678" s="66" t="s">
        <v>14395</v>
      </c>
      <c r="C678" s="40" t="s">
        <v>205</v>
      </c>
      <c r="D678" s="67">
        <v>62.6</v>
      </c>
    </row>
    <row r="679" spans="1:4" ht="45">
      <c r="A679" s="65" t="s">
        <v>9470</v>
      </c>
      <c r="B679" s="66" t="s">
        <v>14396</v>
      </c>
      <c r="C679" s="40" t="s">
        <v>205</v>
      </c>
      <c r="D679" s="67">
        <v>62.34</v>
      </c>
    </row>
    <row r="680" spans="1:4" ht="30">
      <c r="A680" s="65" t="s">
        <v>9471</v>
      </c>
      <c r="B680" s="66" t="s">
        <v>14397</v>
      </c>
      <c r="C680" s="40" t="s">
        <v>147</v>
      </c>
      <c r="D680" s="67">
        <v>94.74</v>
      </c>
    </row>
    <row r="681" spans="1:4" ht="45">
      <c r="A681" s="65" t="s">
        <v>9472</v>
      </c>
      <c r="B681" s="66" t="s">
        <v>14398</v>
      </c>
      <c r="C681" s="40" t="s">
        <v>147</v>
      </c>
      <c r="D681" s="67">
        <v>121.23</v>
      </c>
    </row>
    <row r="682" spans="1:4" ht="45">
      <c r="A682" s="65" t="s">
        <v>9473</v>
      </c>
      <c r="B682" s="66" t="s">
        <v>14399</v>
      </c>
      <c r="C682" s="40" t="s">
        <v>147</v>
      </c>
      <c r="D682" s="67">
        <v>132</v>
      </c>
    </row>
    <row r="683" spans="1:4" ht="45">
      <c r="A683" s="65" t="s">
        <v>9474</v>
      </c>
      <c r="B683" s="66" t="s">
        <v>14400</v>
      </c>
      <c r="C683" s="40" t="s">
        <v>147</v>
      </c>
      <c r="D683" s="67">
        <v>71.010000000000005</v>
      </c>
    </row>
    <row r="684" spans="1:4" ht="45">
      <c r="A684" s="65" t="s">
        <v>9475</v>
      </c>
      <c r="B684" s="66" t="s">
        <v>14401</v>
      </c>
      <c r="C684" s="40" t="s">
        <v>147</v>
      </c>
      <c r="D684" s="67">
        <v>136.94</v>
      </c>
    </row>
    <row r="685" spans="1:4">
      <c r="A685" s="65" t="s">
        <v>9476</v>
      </c>
      <c r="B685" s="66" t="s">
        <v>9477</v>
      </c>
      <c r="C685" s="40" t="s">
        <v>205</v>
      </c>
      <c r="D685" s="67">
        <v>32.409999999999997</v>
      </c>
    </row>
    <row r="686" spans="1:4">
      <c r="A686" s="65" t="s">
        <v>9478</v>
      </c>
      <c r="B686" s="66" t="s">
        <v>9479</v>
      </c>
      <c r="C686" s="40" t="s">
        <v>205</v>
      </c>
      <c r="D686" s="67">
        <v>48.18</v>
      </c>
    </row>
    <row r="687" spans="1:4">
      <c r="A687" s="65" t="s">
        <v>9480</v>
      </c>
      <c r="B687" s="66" t="s">
        <v>9481</v>
      </c>
      <c r="C687" s="40" t="s">
        <v>205</v>
      </c>
      <c r="D687" s="67">
        <v>44.75</v>
      </c>
    </row>
    <row r="688" spans="1:4">
      <c r="A688" s="65" t="s">
        <v>9482</v>
      </c>
      <c r="B688" s="66" t="s">
        <v>9483</v>
      </c>
      <c r="C688" s="40" t="s">
        <v>205</v>
      </c>
      <c r="D688" s="67">
        <v>67.569999999999993</v>
      </c>
    </row>
    <row r="689" spans="1:4">
      <c r="A689" s="65" t="s">
        <v>9484</v>
      </c>
      <c r="B689" s="66" t="s">
        <v>9485</v>
      </c>
      <c r="C689" s="40" t="s">
        <v>205</v>
      </c>
      <c r="D689" s="67">
        <v>124.43</v>
      </c>
    </row>
    <row r="690" spans="1:4" ht="45">
      <c r="A690" s="65" t="s">
        <v>9486</v>
      </c>
      <c r="B690" s="66" t="s">
        <v>14402</v>
      </c>
      <c r="C690" s="40" t="s">
        <v>147</v>
      </c>
      <c r="D690" s="67">
        <v>160.16999999999999</v>
      </c>
    </row>
    <row r="691" spans="1:4" ht="60">
      <c r="A691" s="65" t="s">
        <v>9487</v>
      </c>
      <c r="B691" s="66" t="s">
        <v>14403</v>
      </c>
      <c r="C691" s="40" t="s">
        <v>147</v>
      </c>
      <c r="D691" s="67">
        <v>171.03</v>
      </c>
    </row>
    <row r="692" spans="1:4">
      <c r="A692" s="65" t="s">
        <v>9488</v>
      </c>
      <c r="B692" s="66" t="s">
        <v>9489</v>
      </c>
      <c r="C692" s="40" t="s">
        <v>95</v>
      </c>
      <c r="D692" s="67">
        <v>4.76</v>
      </c>
    </row>
    <row r="693" spans="1:4">
      <c r="A693" s="65" t="s">
        <v>9490</v>
      </c>
      <c r="B693" s="66" t="s">
        <v>9491</v>
      </c>
      <c r="C693" s="40" t="s">
        <v>95</v>
      </c>
      <c r="D693" s="67">
        <v>1.59</v>
      </c>
    </row>
    <row r="694" spans="1:4">
      <c r="A694" s="65" t="s">
        <v>9492</v>
      </c>
      <c r="B694" s="66" t="s">
        <v>9493</v>
      </c>
      <c r="C694" s="40" t="s">
        <v>95</v>
      </c>
      <c r="D694" s="67">
        <v>0.67</v>
      </c>
    </row>
    <row r="695" spans="1:4">
      <c r="A695" s="65" t="s">
        <v>9494</v>
      </c>
      <c r="B695" s="66" t="s">
        <v>9495</v>
      </c>
      <c r="C695" s="40" t="s">
        <v>95</v>
      </c>
      <c r="D695" s="67">
        <v>1.32</v>
      </c>
    </row>
    <row r="696" spans="1:4">
      <c r="A696" s="65" t="s">
        <v>9496</v>
      </c>
      <c r="B696" s="66" t="s">
        <v>9497</v>
      </c>
      <c r="C696" s="40" t="s">
        <v>95</v>
      </c>
      <c r="D696" s="67">
        <v>4.01</v>
      </c>
    </row>
    <row r="697" spans="1:4">
      <c r="A697" s="65" t="s">
        <v>9498</v>
      </c>
      <c r="B697" s="66" t="s">
        <v>9499</v>
      </c>
      <c r="C697" s="40" t="s">
        <v>95</v>
      </c>
      <c r="D697" s="67">
        <v>2.87</v>
      </c>
    </row>
    <row r="698" spans="1:4">
      <c r="A698" s="65" t="s">
        <v>9500</v>
      </c>
      <c r="B698" s="66" t="s">
        <v>9501</v>
      </c>
      <c r="C698" s="40" t="s">
        <v>95</v>
      </c>
      <c r="D698" s="67">
        <v>3.28</v>
      </c>
    </row>
    <row r="699" spans="1:4">
      <c r="A699" s="65" t="s">
        <v>9502</v>
      </c>
      <c r="B699" s="66" t="s">
        <v>9503</v>
      </c>
      <c r="C699" s="40" t="s">
        <v>95</v>
      </c>
      <c r="D699" s="67">
        <v>4.01</v>
      </c>
    </row>
    <row r="700" spans="1:4">
      <c r="A700" s="65" t="s">
        <v>9504</v>
      </c>
      <c r="B700" s="66" t="s">
        <v>9505</v>
      </c>
      <c r="C700" s="40" t="s">
        <v>95</v>
      </c>
      <c r="D700" s="67">
        <v>3.27</v>
      </c>
    </row>
    <row r="701" spans="1:4">
      <c r="A701" s="65" t="s">
        <v>9506</v>
      </c>
      <c r="B701" s="66" t="s">
        <v>9507</v>
      </c>
      <c r="C701" s="40" t="s">
        <v>95</v>
      </c>
      <c r="D701" s="67">
        <v>4.28</v>
      </c>
    </row>
    <row r="702" spans="1:4">
      <c r="A702" s="65" t="s">
        <v>9508</v>
      </c>
      <c r="B702" s="66" t="s">
        <v>1822</v>
      </c>
      <c r="C702" s="40" t="s">
        <v>95</v>
      </c>
      <c r="D702" s="67">
        <v>3.92</v>
      </c>
    </row>
    <row r="703" spans="1:4">
      <c r="A703" s="65" t="s">
        <v>9509</v>
      </c>
      <c r="B703" s="66" t="s">
        <v>1828</v>
      </c>
      <c r="C703" s="40" t="s">
        <v>95</v>
      </c>
      <c r="D703" s="67">
        <v>3.96</v>
      </c>
    </row>
    <row r="704" spans="1:4">
      <c r="A704" s="65" t="s">
        <v>9510</v>
      </c>
      <c r="B704" s="66" t="s">
        <v>1820</v>
      </c>
      <c r="C704" s="40" t="s">
        <v>95</v>
      </c>
      <c r="D704" s="67">
        <v>2.91</v>
      </c>
    </row>
    <row r="705" spans="1:4">
      <c r="A705" s="65" t="s">
        <v>9511</v>
      </c>
      <c r="B705" s="66" t="s">
        <v>1824</v>
      </c>
      <c r="C705" s="40" t="s">
        <v>95</v>
      </c>
      <c r="D705" s="67">
        <v>2.21</v>
      </c>
    </row>
    <row r="706" spans="1:4">
      <c r="A706" s="65" t="s">
        <v>9512</v>
      </c>
      <c r="B706" s="66" t="s">
        <v>9513</v>
      </c>
      <c r="C706" s="40" t="s">
        <v>95</v>
      </c>
      <c r="D706" s="67">
        <v>3.81</v>
      </c>
    </row>
    <row r="707" spans="1:4">
      <c r="A707" s="65" t="s">
        <v>9514</v>
      </c>
      <c r="B707" s="66" t="s">
        <v>9515</v>
      </c>
      <c r="C707" s="40" t="s">
        <v>95</v>
      </c>
      <c r="D707" s="67">
        <v>41.57</v>
      </c>
    </row>
    <row r="708" spans="1:4">
      <c r="A708" s="65" t="s">
        <v>9516</v>
      </c>
      <c r="B708" s="66" t="s">
        <v>9517</v>
      </c>
      <c r="C708" s="40" t="s">
        <v>95</v>
      </c>
      <c r="D708" s="67">
        <v>3.27</v>
      </c>
    </row>
    <row r="709" spans="1:4" ht="45">
      <c r="A709" s="65" t="s">
        <v>9518</v>
      </c>
      <c r="B709" s="66" t="s">
        <v>14404</v>
      </c>
      <c r="C709" s="40" t="s">
        <v>147</v>
      </c>
      <c r="D709" s="67">
        <v>249.31</v>
      </c>
    </row>
    <row r="710" spans="1:4" ht="45">
      <c r="A710" s="65" t="s">
        <v>9519</v>
      </c>
      <c r="B710" s="66" t="s">
        <v>9520</v>
      </c>
      <c r="C710" s="40" t="s">
        <v>147</v>
      </c>
      <c r="D710" s="67">
        <v>110.3</v>
      </c>
    </row>
    <row r="711" spans="1:4" ht="30">
      <c r="A711" s="65" t="s">
        <v>9521</v>
      </c>
      <c r="B711" s="66" t="s">
        <v>9522</v>
      </c>
      <c r="C711" s="40" t="s">
        <v>147</v>
      </c>
      <c r="D711" s="67">
        <v>93.53</v>
      </c>
    </row>
    <row r="712" spans="1:4" ht="30">
      <c r="A712" s="65" t="s">
        <v>9523</v>
      </c>
      <c r="B712" s="66" t="s">
        <v>9524</v>
      </c>
      <c r="C712" s="40" t="s">
        <v>147</v>
      </c>
      <c r="D712" s="67">
        <v>80.16</v>
      </c>
    </row>
    <row r="713" spans="1:4" ht="45">
      <c r="A713" s="65" t="s">
        <v>9525</v>
      </c>
      <c r="B713" s="66" t="s">
        <v>9526</v>
      </c>
      <c r="C713" s="40" t="s">
        <v>147</v>
      </c>
      <c r="D713" s="67">
        <v>130.54</v>
      </c>
    </row>
    <row r="714" spans="1:4" ht="30">
      <c r="A714" s="65" t="s">
        <v>9527</v>
      </c>
      <c r="B714" s="66" t="s">
        <v>9528</v>
      </c>
      <c r="C714" s="40" t="s">
        <v>147</v>
      </c>
      <c r="D714" s="67">
        <v>107.07</v>
      </c>
    </row>
    <row r="715" spans="1:4" ht="45">
      <c r="A715" s="65" t="s">
        <v>9529</v>
      </c>
      <c r="B715" s="66" t="s">
        <v>9530</v>
      </c>
      <c r="C715" s="40" t="s">
        <v>147</v>
      </c>
      <c r="D715" s="67">
        <v>82.4</v>
      </c>
    </row>
    <row r="716" spans="1:4" ht="30">
      <c r="A716" s="65" t="s">
        <v>9531</v>
      </c>
      <c r="B716" s="66" t="s">
        <v>9532</v>
      </c>
      <c r="C716" s="40" t="s">
        <v>147</v>
      </c>
      <c r="D716" s="67">
        <v>59.33</v>
      </c>
    </row>
    <row r="717" spans="1:4" ht="30">
      <c r="A717" s="65" t="s">
        <v>9533</v>
      </c>
      <c r="B717" s="66" t="s">
        <v>9534</v>
      </c>
      <c r="C717" s="40" t="s">
        <v>147</v>
      </c>
      <c r="D717" s="67">
        <v>60.13</v>
      </c>
    </row>
    <row r="718" spans="1:4" ht="30">
      <c r="A718" s="65" t="s">
        <v>9535</v>
      </c>
      <c r="B718" s="66" t="s">
        <v>9536</v>
      </c>
      <c r="C718" s="40" t="s">
        <v>147</v>
      </c>
      <c r="D718" s="67">
        <v>63.21</v>
      </c>
    </row>
    <row r="719" spans="1:4" ht="45">
      <c r="A719" s="65" t="s">
        <v>9537</v>
      </c>
      <c r="B719" s="66" t="s">
        <v>9538</v>
      </c>
      <c r="C719" s="40" t="s">
        <v>147</v>
      </c>
      <c r="D719" s="67">
        <v>118.03</v>
      </c>
    </row>
    <row r="720" spans="1:4" ht="45">
      <c r="A720" s="65" t="s">
        <v>9539</v>
      </c>
      <c r="B720" s="66" t="s">
        <v>9540</v>
      </c>
      <c r="C720" s="40" t="s">
        <v>205</v>
      </c>
      <c r="D720" s="67">
        <v>37.53</v>
      </c>
    </row>
    <row r="721" spans="1:4" ht="30">
      <c r="A721" s="65" t="s">
        <v>9541</v>
      </c>
      <c r="B721" s="66" t="s">
        <v>9542</v>
      </c>
      <c r="C721" s="40" t="s">
        <v>147</v>
      </c>
      <c r="D721" s="67">
        <v>125.52</v>
      </c>
    </row>
    <row r="722" spans="1:4" ht="30">
      <c r="A722" s="65" t="s">
        <v>9543</v>
      </c>
      <c r="B722" s="66" t="s">
        <v>9544</v>
      </c>
      <c r="C722" s="40" t="s">
        <v>147</v>
      </c>
      <c r="D722" s="67">
        <v>84.68</v>
      </c>
    </row>
    <row r="723" spans="1:4" ht="30">
      <c r="A723" s="65" t="s">
        <v>9545</v>
      </c>
      <c r="B723" s="66" t="s">
        <v>9546</v>
      </c>
      <c r="C723" s="40" t="s">
        <v>147</v>
      </c>
      <c r="D723" s="67">
        <v>166.85</v>
      </c>
    </row>
    <row r="724" spans="1:4" ht="45">
      <c r="A724" s="65" t="s">
        <v>9547</v>
      </c>
      <c r="B724" s="66" t="s">
        <v>9548</v>
      </c>
      <c r="C724" s="40" t="s">
        <v>147</v>
      </c>
      <c r="D724" s="67">
        <v>97.17</v>
      </c>
    </row>
    <row r="725" spans="1:4" ht="45">
      <c r="A725" s="65" t="s">
        <v>9549</v>
      </c>
      <c r="B725" s="66" t="s">
        <v>9550</v>
      </c>
      <c r="C725" s="40" t="s">
        <v>147</v>
      </c>
      <c r="D725" s="67">
        <v>27.19</v>
      </c>
    </row>
    <row r="726" spans="1:4" ht="45">
      <c r="A726" s="65" t="s">
        <v>9551</v>
      </c>
      <c r="B726" s="66" t="s">
        <v>9552</v>
      </c>
      <c r="C726" s="40" t="s">
        <v>147</v>
      </c>
      <c r="D726" s="67">
        <v>25.06</v>
      </c>
    </row>
    <row r="727" spans="1:4" ht="45">
      <c r="A727" s="65" t="s">
        <v>9553</v>
      </c>
      <c r="B727" s="66" t="s">
        <v>14405</v>
      </c>
      <c r="C727" s="40" t="s">
        <v>147</v>
      </c>
      <c r="D727" s="67">
        <v>140.08000000000001</v>
      </c>
    </row>
    <row r="728" spans="1:4" ht="45">
      <c r="A728" s="65" t="s">
        <v>9554</v>
      </c>
      <c r="B728" s="66" t="s">
        <v>14406</v>
      </c>
      <c r="C728" s="40" t="s">
        <v>147</v>
      </c>
      <c r="D728" s="67">
        <v>138.91999999999999</v>
      </c>
    </row>
    <row r="729" spans="1:4" ht="30">
      <c r="A729" s="65" t="s">
        <v>9555</v>
      </c>
      <c r="B729" s="66" t="s">
        <v>9556</v>
      </c>
      <c r="C729" s="40" t="s">
        <v>147</v>
      </c>
      <c r="D729" s="67">
        <v>102.92</v>
      </c>
    </row>
    <row r="730" spans="1:4" ht="30">
      <c r="A730" s="65" t="s">
        <v>9557</v>
      </c>
      <c r="B730" s="66" t="s">
        <v>9558</v>
      </c>
      <c r="C730" s="40" t="s">
        <v>147</v>
      </c>
      <c r="D730" s="67">
        <v>118.03</v>
      </c>
    </row>
    <row r="731" spans="1:4" ht="45">
      <c r="A731" s="65" t="s">
        <v>9559</v>
      </c>
      <c r="B731" s="66" t="s">
        <v>9560</v>
      </c>
      <c r="C731" s="40" t="s">
        <v>205</v>
      </c>
      <c r="D731" s="67">
        <v>36.54</v>
      </c>
    </row>
    <row r="732" spans="1:4" ht="30">
      <c r="A732" s="65" t="s">
        <v>9561</v>
      </c>
      <c r="B732" s="66" t="s">
        <v>14407</v>
      </c>
      <c r="C732" s="40" t="s">
        <v>147</v>
      </c>
      <c r="D732" s="67">
        <v>30.45</v>
      </c>
    </row>
    <row r="733" spans="1:4" ht="45">
      <c r="A733" s="65" t="s">
        <v>9562</v>
      </c>
      <c r="B733" s="66" t="s">
        <v>9563</v>
      </c>
      <c r="C733" s="40" t="s">
        <v>147</v>
      </c>
      <c r="D733" s="67">
        <v>120.49</v>
      </c>
    </row>
    <row r="734" spans="1:4" ht="45">
      <c r="A734" s="65" t="s">
        <v>9564</v>
      </c>
      <c r="B734" s="66" t="s">
        <v>9565</v>
      </c>
      <c r="C734" s="40" t="s">
        <v>147</v>
      </c>
      <c r="D734" s="67">
        <v>87.14</v>
      </c>
    </row>
    <row r="735" spans="1:4" ht="45">
      <c r="A735" s="65" t="s">
        <v>9566</v>
      </c>
      <c r="B735" s="66" t="s">
        <v>9567</v>
      </c>
      <c r="C735" s="40" t="s">
        <v>147</v>
      </c>
      <c r="D735" s="67">
        <v>123.38</v>
      </c>
    </row>
    <row r="736" spans="1:4" ht="45">
      <c r="A736" s="65" t="s">
        <v>9568</v>
      </c>
      <c r="B736" s="66" t="s">
        <v>9569</v>
      </c>
      <c r="C736" s="40" t="s">
        <v>147</v>
      </c>
      <c r="D736" s="67">
        <v>165.78</v>
      </c>
    </row>
    <row r="737" spans="1:4" ht="30">
      <c r="A737" s="65" t="s">
        <v>9570</v>
      </c>
      <c r="B737" s="66" t="s">
        <v>3171</v>
      </c>
      <c r="C737" s="40" t="s">
        <v>408</v>
      </c>
      <c r="D737" s="67">
        <v>1231.27</v>
      </c>
    </row>
    <row r="738" spans="1:4" ht="30">
      <c r="A738" s="65" t="s">
        <v>9571</v>
      </c>
      <c r="B738" s="66" t="s">
        <v>3173</v>
      </c>
      <c r="C738" s="40" t="s">
        <v>408</v>
      </c>
      <c r="D738" s="67">
        <v>1316.44</v>
      </c>
    </row>
    <row r="739" spans="1:4" ht="30">
      <c r="A739" s="65" t="s">
        <v>9572</v>
      </c>
      <c r="B739" s="66" t="s">
        <v>9573</v>
      </c>
      <c r="C739" s="40" t="s">
        <v>95</v>
      </c>
      <c r="D739" s="67">
        <v>2440.14</v>
      </c>
    </row>
    <row r="740" spans="1:4" ht="30">
      <c r="A740" s="65" t="s">
        <v>9574</v>
      </c>
      <c r="B740" s="66" t="s">
        <v>9575</v>
      </c>
      <c r="C740" s="40" t="s">
        <v>147</v>
      </c>
      <c r="D740" s="67">
        <v>991.09</v>
      </c>
    </row>
    <row r="741" spans="1:4" ht="30">
      <c r="A741" s="65" t="s">
        <v>9576</v>
      </c>
      <c r="B741" s="66" t="s">
        <v>9577</v>
      </c>
      <c r="C741" s="40" t="s">
        <v>95</v>
      </c>
      <c r="D741" s="67">
        <v>2428.13</v>
      </c>
    </row>
    <row r="742" spans="1:4" ht="30">
      <c r="A742" s="65" t="s">
        <v>9578</v>
      </c>
      <c r="B742" s="66" t="s">
        <v>9579</v>
      </c>
      <c r="C742" s="40" t="s">
        <v>95</v>
      </c>
      <c r="D742" s="67">
        <v>1385.56</v>
      </c>
    </row>
    <row r="743" spans="1:4" ht="30">
      <c r="A743" s="65" t="s">
        <v>9580</v>
      </c>
      <c r="B743" s="66" t="s">
        <v>9581</v>
      </c>
      <c r="C743" s="40" t="s">
        <v>95</v>
      </c>
      <c r="D743" s="67">
        <v>1529.38</v>
      </c>
    </row>
    <row r="744" spans="1:4" ht="30">
      <c r="A744" s="65" t="s">
        <v>9582</v>
      </c>
      <c r="B744" s="66" t="s">
        <v>9583</v>
      </c>
      <c r="C744" s="40" t="s">
        <v>408</v>
      </c>
      <c r="D744" s="67">
        <v>467.11</v>
      </c>
    </row>
    <row r="745" spans="1:4" ht="30">
      <c r="A745" s="65" t="s">
        <v>9584</v>
      </c>
      <c r="B745" s="66" t="s">
        <v>9585</v>
      </c>
      <c r="C745" s="40" t="s">
        <v>408</v>
      </c>
      <c r="D745" s="67">
        <v>1188.79</v>
      </c>
    </row>
    <row r="746" spans="1:4">
      <c r="A746" s="65" t="s">
        <v>9586</v>
      </c>
      <c r="B746" s="66" t="s">
        <v>9587</v>
      </c>
      <c r="C746" s="40" t="s">
        <v>147</v>
      </c>
      <c r="D746" s="67">
        <v>1161.27</v>
      </c>
    </row>
    <row r="747" spans="1:4" ht="45">
      <c r="A747" s="65" t="s">
        <v>9588</v>
      </c>
      <c r="B747" s="66" t="s">
        <v>9589</v>
      </c>
      <c r="C747" s="40" t="s">
        <v>147</v>
      </c>
      <c r="D747" s="67">
        <v>2175.35</v>
      </c>
    </row>
    <row r="748" spans="1:4" ht="45">
      <c r="A748" s="65" t="s">
        <v>9590</v>
      </c>
      <c r="B748" s="66" t="s">
        <v>9591</v>
      </c>
      <c r="C748" s="40" t="s">
        <v>147</v>
      </c>
      <c r="D748" s="67">
        <v>2023.06</v>
      </c>
    </row>
    <row r="749" spans="1:4">
      <c r="A749" s="65" t="s">
        <v>9592</v>
      </c>
      <c r="B749" s="66" t="s">
        <v>9593</v>
      </c>
      <c r="C749" s="40" t="s">
        <v>147</v>
      </c>
      <c r="D749" s="67">
        <v>459.92</v>
      </c>
    </row>
    <row r="750" spans="1:4">
      <c r="A750" s="65" t="s">
        <v>9594</v>
      </c>
      <c r="B750" s="66" t="s">
        <v>9595</v>
      </c>
      <c r="C750" s="40" t="s">
        <v>147</v>
      </c>
      <c r="D750" s="67">
        <v>1046.68</v>
      </c>
    </row>
    <row r="751" spans="1:4">
      <c r="A751" s="65" t="s">
        <v>9596</v>
      </c>
      <c r="B751" s="66" t="s">
        <v>9597</v>
      </c>
      <c r="C751" s="40" t="s">
        <v>95</v>
      </c>
      <c r="D751" s="67">
        <v>324.97000000000003</v>
      </c>
    </row>
    <row r="752" spans="1:4" ht="30">
      <c r="A752" s="65" t="s">
        <v>9598</v>
      </c>
      <c r="B752" s="66" t="s">
        <v>9599</v>
      </c>
      <c r="C752" s="40" t="s">
        <v>147</v>
      </c>
      <c r="D752" s="67">
        <v>652.5</v>
      </c>
    </row>
    <row r="753" spans="1:4" ht="30">
      <c r="A753" s="65" t="s">
        <v>9600</v>
      </c>
      <c r="B753" s="66" t="s">
        <v>9601</v>
      </c>
      <c r="C753" s="40" t="s">
        <v>147</v>
      </c>
      <c r="D753" s="67">
        <v>2281.58</v>
      </c>
    </row>
    <row r="754" spans="1:4" ht="30">
      <c r="A754" s="65" t="s">
        <v>9602</v>
      </c>
      <c r="B754" s="66" t="s">
        <v>9603</v>
      </c>
      <c r="C754" s="40" t="s">
        <v>205</v>
      </c>
      <c r="D754" s="67">
        <v>537.15</v>
      </c>
    </row>
    <row r="755" spans="1:4" ht="30">
      <c r="A755" s="65" t="s">
        <v>9604</v>
      </c>
      <c r="B755" s="66" t="s">
        <v>9605</v>
      </c>
      <c r="C755" s="40" t="s">
        <v>147</v>
      </c>
      <c r="D755" s="67">
        <v>2728.29</v>
      </c>
    </row>
    <row r="756" spans="1:4" ht="30">
      <c r="A756" s="65" t="s">
        <v>9606</v>
      </c>
      <c r="B756" s="66" t="s">
        <v>9607</v>
      </c>
      <c r="C756" s="40" t="s">
        <v>147</v>
      </c>
      <c r="D756" s="67">
        <v>780.95</v>
      </c>
    </row>
    <row r="757" spans="1:4" ht="30">
      <c r="A757" s="65" t="s">
        <v>9608</v>
      </c>
      <c r="B757" s="66" t="s">
        <v>9609</v>
      </c>
      <c r="C757" s="40" t="s">
        <v>147</v>
      </c>
      <c r="D757" s="67">
        <v>1049.32</v>
      </c>
    </row>
    <row r="758" spans="1:4" ht="30">
      <c r="A758" s="65" t="s">
        <v>9610</v>
      </c>
      <c r="B758" s="66" t="s">
        <v>9611</v>
      </c>
      <c r="C758" s="40" t="s">
        <v>147</v>
      </c>
      <c r="D758" s="67">
        <v>6717.43</v>
      </c>
    </row>
    <row r="759" spans="1:4">
      <c r="A759" s="65" t="s">
        <v>9612</v>
      </c>
      <c r="B759" s="66" t="s">
        <v>9613</v>
      </c>
      <c r="C759" s="40" t="s">
        <v>147</v>
      </c>
      <c r="D759" s="67">
        <v>1557.47</v>
      </c>
    </row>
    <row r="760" spans="1:4">
      <c r="A760" s="65" t="s">
        <v>9614</v>
      </c>
      <c r="B760" s="66" t="s">
        <v>9615</v>
      </c>
      <c r="C760" s="40" t="s">
        <v>147</v>
      </c>
      <c r="D760" s="67">
        <v>973.27</v>
      </c>
    </row>
    <row r="761" spans="1:4" ht="30">
      <c r="A761" s="65" t="s">
        <v>9616</v>
      </c>
      <c r="B761" s="66" t="s">
        <v>9617</v>
      </c>
      <c r="C761" s="40" t="s">
        <v>147</v>
      </c>
      <c r="D761" s="67">
        <v>1088.3900000000001</v>
      </c>
    </row>
    <row r="762" spans="1:4" ht="45">
      <c r="A762" s="65" t="s">
        <v>9618</v>
      </c>
      <c r="B762" s="66" t="s">
        <v>9619</v>
      </c>
      <c r="C762" s="40" t="s">
        <v>147</v>
      </c>
      <c r="D762" s="67">
        <v>328.96</v>
      </c>
    </row>
    <row r="763" spans="1:4" ht="30">
      <c r="A763" s="65" t="s">
        <v>9620</v>
      </c>
      <c r="B763" s="66" t="s">
        <v>9621</v>
      </c>
      <c r="C763" s="40" t="s">
        <v>147</v>
      </c>
      <c r="D763" s="67">
        <v>316.43</v>
      </c>
    </row>
    <row r="764" spans="1:4">
      <c r="A764" s="65" t="s">
        <v>9622</v>
      </c>
      <c r="B764" s="66" t="s">
        <v>9623</v>
      </c>
      <c r="C764" s="40" t="s">
        <v>147</v>
      </c>
      <c r="D764" s="67">
        <v>940.28</v>
      </c>
    </row>
    <row r="765" spans="1:4">
      <c r="A765" s="65" t="s">
        <v>9624</v>
      </c>
      <c r="B765" s="66" t="s">
        <v>9625</v>
      </c>
      <c r="C765" s="40" t="s">
        <v>147</v>
      </c>
      <c r="D765" s="67">
        <v>1268.31</v>
      </c>
    </row>
    <row r="766" spans="1:4">
      <c r="A766" s="65" t="s">
        <v>9626</v>
      </c>
      <c r="B766" s="66" t="s">
        <v>9627</v>
      </c>
      <c r="C766" s="40" t="s">
        <v>147</v>
      </c>
      <c r="D766" s="67">
        <v>902.51</v>
      </c>
    </row>
    <row r="767" spans="1:4">
      <c r="A767" s="65" t="s">
        <v>9628</v>
      </c>
      <c r="B767" s="66" t="s">
        <v>9629</v>
      </c>
      <c r="C767" s="40" t="s">
        <v>147</v>
      </c>
      <c r="D767" s="67">
        <v>1508.01</v>
      </c>
    </row>
    <row r="768" spans="1:4" ht="30">
      <c r="A768" s="65" t="s">
        <v>9630</v>
      </c>
      <c r="B768" s="66" t="s">
        <v>9631</v>
      </c>
      <c r="C768" s="40" t="s">
        <v>147</v>
      </c>
      <c r="D768" s="67">
        <v>644.91999999999996</v>
      </c>
    </row>
    <row r="769" spans="1:4">
      <c r="A769" s="65" t="s">
        <v>9632</v>
      </c>
      <c r="B769" s="66" t="s">
        <v>9633</v>
      </c>
      <c r="C769" s="40" t="s">
        <v>147</v>
      </c>
      <c r="D769" s="67">
        <v>820.43</v>
      </c>
    </row>
    <row r="770" spans="1:4">
      <c r="A770" s="65" t="s">
        <v>9634</v>
      </c>
      <c r="B770" s="66" t="s">
        <v>2713</v>
      </c>
      <c r="C770" s="40" t="s">
        <v>147</v>
      </c>
      <c r="D770" s="67">
        <v>1458.5</v>
      </c>
    </row>
    <row r="771" spans="1:4">
      <c r="A771" s="65" t="s">
        <v>9635</v>
      </c>
      <c r="B771" s="66" t="s">
        <v>9636</v>
      </c>
      <c r="C771" s="40" t="s">
        <v>147</v>
      </c>
      <c r="D771" s="67">
        <v>747.18</v>
      </c>
    </row>
    <row r="772" spans="1:4">
      <c r="A772" s="65" t="s">
        <v>9637</v>
      </c>
      <c r="B772" s="66" t="s">
        <v>9638</v>
      </c>
      <c r="C772" s="40" t="s">
        <v>147</v>
      </c>
      <c r="D772" s="67">
        <v>1709.82</v>
      </c>
    </row>
    <row r="773" spans="1:4">
      <c r="A773" s="65" t="s">
        <v>9639</v>
      </c>
      <c r="B773" s="66" t="s">
        <v>9640</v>
      </c>
      <c r="C773" s="40" t="s">
        <v>147</v>
      </c>
      <c r="D773" s="67">
        <v>1945.11</v>
      </c>
    </row>
    <row r="774" spans="1:4" ht="30">
      <c r="A774" s="65" t="s">
        <v>9641</v>
      </c>
      <c r="B774" s="66" t="s">
        <v>9642</v>
      </c>
      <c r="C774" s="40" t="s">
        <v>147</v>
      </c>
      <c r="D774" s="67">
        <v>1379.08</v>
      </c>
    </row>
    <row r="775" spans="1:4">
      <c r="A775" s="65" t="s">
        <v>9643</v>
      </c>
      <c r="B775" s="66" t="s">
        <v>9644</v>
      </c>
      <c r="C775" s="40" t="s">
        <v>147</v>
      </c>
      <c r="D775" s="67">
        <v>3363.89</v>
      </c>
    </row>
    <row r="776" spans="1:4">
      <c r="A776" s="65" t="s">
        <v>9645</v>
      </c>
      <c r="B776" s="66" t="s">
        <v>9646</v>
      </c>
      <c r="C776" s="40" t="s">
        <v>147</v>
      </c>
      <c r="D776" s="67">
        <v>858.82</v>
      </c>
    </row>
    <row r="777" spans="1:4">
      <c r="A777" s="65" t="s">
        <v>9647</v>
      </c>
      <c r="B777" s="66" t="s">
        <v>9648</v>
      </c>
      <c r="C777" s="40" t="s">
        <v>147</v>
      </c>
      <c r="D777" s="67">
        <v>1651.34</v>
      </c>
    </row>
    <row r="778" spans="1:4">
      <c r="A778" s="65" t="s">
        <v>9649</v>
      </c>
      <c r="B778" s="66" t="s">
        <v>9650</v>
      </c>
      <c r="C778" s="40" t="s">
        <v>147</v>
      </c>
      <c r="D778" s="67">
        <v>1460.43</v>
      </c>
    </row>
    <row r="779" spans="1:4" ht="30">
      <c r="A779" s="65" t="s">
        <v>9651</v>
      </c>
      <c r="B779" s="66" t="s">
        <v>9652</v>
      </c>
      <c r="C779" s="40" t="s">
        <v>147</v>
      </c>
      <c r="D779" s="67">
        <v>983.07</v>
      </c>
    </row>
    <row r="780" spans="1:4" ht="30">
      <c r="A780" s="65" t="s">
        <v>9653</v>
      </c>
      <c r="B780" s="66" t="s">
        <v>9654</v>
      </c>
      <c r="C780" s="40" t="s">
        <v>147</v>
      </c>
      <c r="D780" s="67">
        <v>752.97</v>
      </c>
    </row>
    <row r="781" spans="1:4">
      <c r="A781" s="65" t="s">
        <v>9655</v>
      </c>
      <c r="B781" s="66" t="s">
        <v>9656</v>
      </c>
      <c r="C781" s="40" t="s">
        <v>147</v>
      </c>
      <c r="D781" s="67">
        <v>790.95</v>
      </c>
    </row>
    <row r="782" spans="1:4" ht="30">
      <c r="A782" s="65" t="s">
        <v>9657</v>
      </c>
      <c r="B782" s="66" t="s">
        <v>9658</v>
      </c>
      <c r="C782" s="40" t="s">
        <v>147</v>
      </c>
      <c r="D782" s="67">
        <v>79.31</v>
      </c>
    </row>
    <row r="783" spans="1:4" ht="30">
      <c r="A783" s="65" t="s">
        <v>9659</v>
      </c>
      <c r="B783" s="66" t="s">
        <v>9660</v>
      </c>
      <c r="C783" s="40" t="s">
        <v>147</v>
      </c>
      <c r="D783" s="67">
        <v>1401.71</v>
      </c>
    </row>
    <row r="784" spans="1:4" ht="30">
      <c r="A784" s="65" t="s">
        <v>9661</v>
      </c>
      <c r="B784" s="66" t="s">
        <v>9662</v>
      </c>
      <c r="C784" s="40" t="s">
        <v>147</v>
      </c>
      <c r="D784" s="67">
        <v>664.35</v>
      </c>
    </row>
    <row r="785" spans="1:4">
      <c r="A785" s="65" t="s">
        <v>9663</v>
      </c>
      <c r="B785" s="66" t="s">
        <v>9664</v>
      </c>
      <c r="C785" s="40" t="s">
        <v>205</v>
      </c>
      <c r="D785" s="67">
        <v>626.73</v>
      </c>
    </row>
    <row r="786" spans="1:4" ht="30">
      <c r="A786" s="65" t="s">
        <v>9665</v>
      </c>
      <c r="B786" s="66" t="s">
        <v>9666</v>
      </c>
      <c r="C786" s="40" t="s">
        <v>147</v>
      </c>
      <c r="D786" s="67">
        <v>1273.8499999999999</v>
      </c>
    </row>
    <row r="787" spans="1:4">
      <c r="A787" s="65" t="s">
        <v>9667</v>
      </c>
      <c r="B787" s="66" t="s">
        <v>9668</v>
      </c>
      <c r="C787" s="40" t="s">
        <v>147</v>
      </c>
      <c r="D787" s="67">
        <v>238.03</v>
      </c>
    </row>
    <row r="788" spans="1:4" ht="30">
      <c r="A788" s="65" t="s">
        <v>9669</v>
      </c>
      <c r="B788" s="66" t="s">
        <v>9670</v>
      </c>
      <c r="C788" s="40" t="s">
        <v>147</v>
      </c>
      <c r="D788" s="67">
        <v>220.89</v>
      </c>
    </row>
    <row r="789" spans="1:4">
      <c r="A789" s="65" t="s">
        <v>9671</v>
      </c>
      <c r="B789" s="66" t="s">
        <v>9672</v>
      </c>
      <c r="C789" s="40" t="s">
        <v>147</v>
      </c>
      <c r="D789" s="67">
        <v>1098.1199999999999</v>
      </c>
    </row>
    <row r="790" spans="1:4" ht="45">
      <c r="A790" s="65" t="s">
        <v>9673</v>
      </c>
      <c r="B790" s="66" t="s">
        <v>9674</v>
      </c>
      <c r="C790" s="40" t="s">
        <v>147</v>
      </c>
      <c r="D790" s="67">
        <v>330.25</v>
      </c>
    </row>
    <row r="791" spans="1:4">
      <c r="A791" s="65" t="s">
        <v>9675</v>
      </c>
      <c r="B791" s="66" t="s">
        <v>9676</v>
      </c>
      <c r="C791" s="40" t="s">
        <v>205</v>
      </c>
      <c r="D791" s="67">
        <v>212.87</v>
      </c>
    </row>
    <row r="792" spans="1:4">
      <c r="A792" s="65" t="s">
        <v>9677</v>
      </c>
      <c r="B792" s="66" t="s">
        <v>9678</v>
      </c>
      <c r="C792" s="40" t="s">
        <v>205</v>
      </c>
      <c r="D792" s="67">
        <v>254.35</v>
      </c>
    </row>
    <row r="793" spans="1:4" ht="30">
      <c r="A793" s="65" t="s">
        <v>9679</v>
      </c>
      <c r="B793" s="66" t="s">
        <v>9680</v>
      </c>
      <c r="C793" s="40" t="s">
        <v>147</v>
      </c>
      <c r="D793" s="67">
        <v>288.85000000000002</v>
      </c>
    </row>
    <row r="794" spans="1:4" ht="30">
      <c r="A794" s="65" t="s">
        <v>9681</v>
      </c>
      <c r="B794" s="66" t="s">
        <v>9682</v>
      </c>
      <c r="C794" s="40" t="s">
        <v>147</v>
      </c>
      <c r="D794" s="67">
        <v>44.79</v>
      </c>
    </row>
    <row r="795" spans="1:4">
      <c r="A795" s="65" t="s">
        <v>9683</v>
      </c>
      <c r="B795" s="66" t="s">
        <v>9684</v>
      </c>
      <c r="C795" s="40" t="s">
        <v>95</v>
      </c>
      <c r="D795" s="67">
        <v>548.21</v>
      </c>
    </row>
    <row r="796" spans="1:4">
      <c r="A796" s="65" t="s">
        <v>9685</v>
      </c>
      <c r="B796" s="66" t="s">
        <v>9686</v>
      </c>
      <c r="C796" s="40" t="s">
        <v>147</v>
      </c>
      <c r="D796" s="67">
        <v>697.98</v>
      </c>
    </row>
    <row r="797" spans="1:4">
      <c r="A797" s="65" t="s">
        <v>9687</v>
      </c>
      <c r="B797" s="66" t="s">
        <v>9688</v>
      </c>
      <c r="C797" s="40" t="s">
        <v>147</v>
      </c>
      <c r="D797" s="67">
        <v>1378.44</v>
      </c>
    </row>
    <row r="798" spans="1:4" ht="30">
      <c r="A798" s="65" t="s">
        <v>9689</v>
      </c>
      <c r="B798" s="66" t="s">
        <v>9690</v>
      </c>
      <c r="C798" s="40" t="s">
        <v>147</v>
      </c>
      <c r="D798" s="67">
        <v>710.03</v>
      </c>
    </row>
    <row r="799" spans="1:4" ht="30">
      <c r="A799" s="65" t="s">
        <v>9691</v>
      </c>
      <c r="B799" s="66" t="s">
        <v>9692</v>
      </c>
      <c r="C799" s="40" t="s">
        <v>147</v>
      </c>
      <c r="D799" s="67">
        <v>868.85</v>
      </c>
    </row>
    <row r="800" spans="1:4">
      <c r="A800" s="65" t="s">
        <v>9693</v>
      </c>
      <c r="B800" s="66" t="s">
        <v>9694</v>
      </c>
      <c r="C800" s="40" t="s">
        <v>147</v>
      </c>
      <c r="D800" s="67">
        <v>1259.1600000000001</v>
      </c>
    </row>
    <row r="801" spans="1:4">
      <c r="A801" s="65" t="s">
        <v>9695</v>
      </c>
      <c r="B801" s="66" t="s">
        <v>9696</v>
      </c>
      <c r="C801" s="40" t="s">
        <v>147</v>
      </c>
      <c r="D801" s="67">
        <v>2120.9899999999998</v>
      </c>
    </row>
    <row r="802" spans="1:4">
      <c r="A802" s="65" t="s">
        <v>9697</v>
      </c>
      <c r="B802" s="66" t="s">
        <v>9698</v>
      </c>
      <c r="C802" s="40" t="s">
        <v>205</v>
      </c>
      <c r="D802" s="67">
        <v>223.85</v>
      </c>
    </row>
    <row r="803" spans="1:4" ht="30">
      <c r="A803" s="65" t="s">
        <v>9699</v>
      </c>
      <c r="B803" s="66" t="s">
        <v>9700</v>
      </c>
      <c r="C803" s="40" t="s">
        <v>205</v>
      </c>
      <c r="D803" s="67">
        <v>867.23</v>
      </c>
    </row>
    <row r="804" spans="1:4">
      <c r="A804" s="65" t="s">
        <v>9701</v>
      </c>
      <c r="B804" s="66" t="s">
        <v>9702</v>
      </c>
      <c r="C804" s="40" t="s">
        <v>205</v>
      </c>
      <c r="D804" s="67">
        <v>1348.99</v>
      </c>
    </row>
    <row r="805" spans="1:4">
      <c r="A805" s="65" t="s">
        <v>9703</v>
      </c>
      <c r="B805" s="66" t="s">
        <v>9704</v>
      </c>
      <c r="C805" s="40" t="s">
        <v>205</v>
      </c>
      <c r="D805" s="67">
        <v>830.25</v>
      </c>
    </row>
    <row r="806" spans="1:4">
      <c r="A806" s="65" t="s">
        <v>9705</v>
      </c>
      <c r="B806" s="66" t="s">
        <v>9706</v>
      </c>
      <c r="C806" s="40" t="s">
        <v>95</v>
      </c>
      <c r="D806" s="67">
        <v>801.24</v>
      </c>
    </row>
    <row r="807" spans="1:4" ht="30">
      <c r="A807" s="65" t="s">
        <v>9707</v>
      </c>
      <c r="B807" s="66" t="s">
        <v>9708</v>
      </c>
      <c r="C807" s="40" t="s">
        <v>147</v>
      </c>
      <c r="D807" s="67">
        <v>821.72</v>
      </c>
    </row>
    <row r="808" spans="1:4" ht="30">
      <c r="A808" s="65" t="s">
        <v>9709</v>
      </c>
      <c r="B808" s="66" t="s">
        <v>9710</v>
      </c>
      <c r="C808" s="40" t="s">
        <v>95</v>
      </c>
      <c r="D808" s="67">
        <v>2473.7600000000002</v>
      </c>
    </row>
    <row r="809" spans="1:4" ht="30">
      <c r="A809" s="65" t="s">
        <v>9711</v>
      </c>
      <c r="B809" s="66" t="s">
        <v>9712</v>
      </c>
      <c r="C809" s="40" t="s">
        <v>95</v>
      </c>
      <c r="D809" s="67">
        <v>6112.11</v>
      </c>
    </row>
    <row r="810" spans="1:4" ht="30">
      <c r="A810" s="65" t="s">
        <v>9713</v>
      </c>
      <c r="B810" s="66" t="s">
        <v>9714</v>
      </c>
      <c r="C810" s="40" t="s">
        <v>95</v>
      </c>
      <c r="D810" s="67">
        <v>637.52</v>
      </c>
    </row>
    <row r="811" spans="1:4" ht="30">
      <c r="A811" s="65" t="s">
        <v>9715</v>
      </c>
      <c r="B811" s="66" t="s">
        <v>9716</v>
      </c>
      <c r="C811" s="40" t="s">
        <v>95</v>
      </c>
      <c r="D811" s="67">
        <v>341.86</v>
      </c>
    </row>
    <row r="812" spans="1:4" ht="30">
      <c r="A812" s="65" t="s">
        <v>9717</v>
      </c>
      <c r="B812" s="66" t="s">
        <v>9718</v>
      </c>
      <c r="C812" s="40" t="s">
        <v>95</v>
      </c>
      <c r="D812" s="67">
        <v>3347.15</v>
      </c>
    </row>
    <row r="813" spans="1:4" ht="30">
      <c r="A813" s="65" t="s">
        <v>9719</v>
      </c>
      <c r="B813" s="66" t="s">
        <v>9720</v>
      </c>
      <c r="C813" s="40" t="s">
        <v>147</v>
      </c>
      <c r="D813" s="67">
        <v>678.34</v>
      </c>
    </row>
    <row r="814" spans="1:4">
      <c r="A814" s="65" t="s">
        <v>9721</v>
      </c>
      <c r="B814" s="66" t="s">
        <v>9722</v>
      </c>
      <c r="C814" s="40" t="s">
        <v>147</v>
      </c>
      <c r="D814" s="67">
        <v>974.24</v>
      </c>
    </row>
    <row r="815" spans="1:4" ht="30">
      <c r="A815" s="65" t="s">
        <v>9723</v>
      </c>
      <c r="B815" s="66" t="s">
        <v>9724</v>
      </c>
      <c r="C815" s="40" t="s">
        <v>147</v>
      </c>
      <c r="D815" s="67">
        <v>238.41</v>
      </c>
    </row>
    <row r="816" spans="1:4" ht="30">
      <c r="A816" s="65" t="s">
        <v>9725</v>
      </c>
      <c r="B816" s="66" t="s">
        <v>9726</v>
      </c>
      <c r="C816" s="40" t="s">
        <v>147</v>
      </c>
      <c r="D816" s="67">
        <v>796.14</v>
      </c>
    </row>
    <row r="817" spans="1:4" ht="30">
      <c r="A817" s="65" t="s">
        <v>9727</v>
      </c>
      <c r="B817" s="66" t="s">
        <v>9728</v>
      </c>
      <c r="C817" s="40" t="s">
        <v>147</v>
      </c>
      <c r="D817" s="67">
        <v>248.96</v>
      </c>
    </row>
    <row r="818" spans="1:4" ht="45">
      <c r="A818" s="65" t="s">
        <v>9729</v>
      </c>
      <c r="B818" s="66" t="s">
        <v>14408</v>
      </c>
      <c r="C818" s="40" t="s">
        <v>147</v>
      </c>
      <c r="D818" s="67">
        <v>593.72</v>
      </c>
    </row>
    <row r="819" spans="1:4" ht="45">
      <c r="A819" s="65" t="s">
        <v>9730</v>
      </c>
      <c r="B819" s="66" t="s">
        <v>14409</v>
      </c>
      <c r="C819" s="40" t="s">
        <v>147</v>
      </c>
      <c r="D819" s="67">
        <v>715.13</v>
      </c>
    </row>
    <row r="820" spans="1:4">
      <c r="A820" s="65" t="s">
        <v>9731</v>
      </c>
      <c r="B820" s="66" t="s">
        <v>9732</v>
      </c>
      <c r="C820" s="40" t="s">
        <v>147</v>
      </c>
      <c r="D820" s="67">
        <v>918.91</v>
      </c>
    </row>
    <row r="821" spans="1:4" ht="30">
      <c r="A821" s="65" t="s">
        <v>9733</v>
      </c>
      <c r="B821" s="66" t="s">
        <v>14410</v>
      </c>
      <c r="C821" s="40" t="s">
        <v>147</v>
      </c>
      <c r="D821" s="67">
        <v>968.98</v>
      </c>
    </row>
    <row r="822" spans="1:4" ht="30">
      <c r="A822" s="65" t="s">
        <v>9734</v>
      </c>
      <c r="B822" s="66" t="s">
        <v>14411</v>
      </c>
      <c r="C822" s="40" t="s">
        <v>147</v>
      </c>
      <c r="D822" s="67">
        <v>1365.58</v>
      </c>
    </row>
    <row r="823" spans="1:4">
      <c r="A823" s="65" t="s">
        <v>9735</v>
      </c>
      <c r="B823" s="66" t="s">
        <v>9736</v>
      </c>
      <c r="C823" s="40" t="s">
        <v>147</v>
      </c>
      <c r="D823" s="67">
        <v>1015.52</v>
      </c>
    </row>
    <row r="824" spans="1:4" ht="30">
      <c r="A824" s="65" t="s">
        <v>9737</v>
      </c>
      <c r="B824" s="66" t="s">
        <v>9738</v>
      </c>
      <c r="C824" s="40" t="s">
        <v>147</v>
      </c>
      <c r="D824" s="67">
        <v>1140.31</v>
      </c>
    </row>
    <row r="825" spans="1:4">
      <c r="A825" s="65" t="s">
        <v>9739</v>
      </c>
      <c r="B825" s="66" t="s">
        <v>9740</v>
      </c>
      <c r="C825" s="40" t="s">
        <v>147</v>
      </c>
      <c r="D825" s="67">
        <v>1177.18</v>
      </c>
    </row>
    <row r="826" spans="1:4">
      <c r="A826" s="65" t="s">
        <v>9741</v>
      </c>
      <c r="B826" s="66" t="s">
        <v>9742</v>
      </c>
      <c r="C826" s="40" t="s">
        <v>147</v>
      </c>
      <c r="D826" s="67">
        <v>1152.55</v>
      </c>
    </row>
    <row r="827" spans="1:4">
      <c r="A827" s="65" t="s">
        <v>9743</v>
      </c>
      <c r="B827" s="66" t="s">
        <v>9744</v>
      </c>
      <c r="C827" s="40" t="s">
        <v>147</v>
      </c>
      <c r="D827" s="67">
        <v>1010.94</v>
      </c>
    </row>
    <row r="828" spans="1:4">
      <c r="A828" s="65" t="s">
        <v>9745</v>
      </c>
      <c r="B828" s="66" t="s">
        <v>9746</v>
      </c>
      <c r="C828" s="40" t="s">
        <v>147</v>
      </c>
      <c r="D828" s="67">
        <v>953.5</v>
      </c>
    </row>
    <row r="829" spans="1:4" ht="30">
      <c r="A829" s="65" t="s">
        <v>9747</v>
      </c>
      <c r="B829" s="66" t="s">
        <v>9748</v>
      </c>
      <c r="C829" s="40" t="s">
        <v>147</v>
      </c>
      <c r="D829" s="67">
        <v>921.33</v>
      </c>
    </row>
    <row r="830" spans="1:4" ht="30">
      <c r="A830" s="65" t="s">
        <v>9749</v>
      </c>
      <c r="B830" s="66" t="s">
        <v>9750</v>
      </c>
      <c r="C830" s="40" t="s">
        <v>147</v>
      </c>
      <c r="D830" s="67">
        <v>1333.57</v>
      </c>
    </row>
    <row r="831" spans="1:4" ht="30">
      <c r="A831" s="65" t="s">
        <v>9751</v>
      </c>
      <c r="B831" s="66" t="s">
        <v>9752</v>
      </c>
      <c r="C831" s="40" t="s">
        <v>147</v>
      </c>
      <c r="D831" s="67">
        <v>1381.72</v>
      </c>
    </row>
    <row r="832" spans="1:4" ht="30">
      <c r="A832" s="65" t="s">
        <v>9753</v>
      </c>
      <c r="B832" s="66" t="s">
        <v>14412</v>
      </c>
      <c r="C832" s="40" t="s">
        <v>147</v>
      </c>
      <c r="D832" s="67">
        <v>1331.83</v>
      </c>
    </row>
    <row r="833" spans="1:4">
      <c r="A833" s="65" t="s">
        <v>9754</v>
      </c>
      <c r="B833" s="66" t="s">
        <v>9755</v>
      </c>
      <c r="C833" s="40" t="s">
        <v>147</v>
      </c>
      <c r="D833" s="67">
        <v>888.56</v>
      </c>
    </row>
    <row r="834" spans="1:4" ht="30">
      <c r="A834" s="65" t="s">
        <v>9756</v>
      </c>
      <c r="B834" s="66" t="s">
        <v>9757</v>
      </c>
      <c r="C834" s="40" t="s">
        <v>147</v>
      </c>
      <c r="D834" s="67">
        <v>1134.6300000000001</v>
      </c>
    </row>
    <row r="835" spans="1:4">
      <c r="A835" s="65" t="s">
        <v>9758</v>
      </c>
      <c r="B835" s="66" t="s">
        <v>9759</v>
      </c>
      <c r="C835" s="40" t="s">
        <v>147</v>
      </c>
      <c r="D835" s="67">
        <v>1447.29</v>
      </c>
    </row>
    <row r="836" spans="1:4">
      <c r="A836" s="65" t="s">
        <v>9760</v>
      </c>
      <c r="B836" s="66" t="s">
        <v>9761</v>
      </c>
      <c r="C836" s="40" t="s">
        <v>147</v>
      </c>
      <c r="D836" s="67">
        <v>790.89</v>
      </c>
    </row>
    <row r="837" spans="1:4" ht="30">
      <c r="A837" s="65" t="s">
        <v>9762</v>
      </c>
      <c r="B837" s="66" t="s">
        <v>9763</v>
      </c>
      <c r="C837" s="40" t="s">
        <v>95</v>
      </c>
      <c r="D837" s="67">
        <v>257.02999999999997</v>
      </c>
    </row>
    <row r="838" spans="1:4">
      <c r="A838" s="65" t="s">
        <v>9764</v>
      </c>
      <c r="B838" s="66" t="s">
        <v>9765</v>
      </c>
      <c r="C838" s="40" t="s">
        <v>147</v>
      </c>
      <c r="D838" s="67">
        <v>368.62</v>
      </c>
    </row>
    <row r="839" spans="1:4">
      <c r="A839" s="65" t="s">
        <v>9766</v>
      </c>
      <c r="B839" s="66" t="s">
        <v>9767</v>
      </c>
      <c r="C839" s="40" t="s">
        <v>147</v>
      </c>
      <c r="D839" s="67">
        <v>433.29</v>
      </c>
    </row>
    <row r="840" spans="1:4">
      <c r="A840" s="65" t="s">
        <v>9768</v>
      </c>
      <c r="B840" s="66" t="s">
        <v>9769</v>
      </c>
      <c r="C840" s="40" t="s">
        <v>147</v>
      </c>
      <c r="D840" s="67">
        <v>251.65</v>
      </c>
    </row>
    <row r="841" spans="1:4">
      <c r="A841" s="65" t="s">
        <v>9770</v>
      </c>
      <c r="B841" s="66" t="s">
        <v>2879</v>
      </c>
      <c r="C841" s="40" t="s">
        <v>147</v>
      </c>
      <c r="D841" s="67">
        <v>378.63</v>
      </c>
    </row>
    <row r="842" spans="1:4" ht="30">
      <c r="A842" s="65" t="s">
        <v>9771</v>
      </c>
      <c r="B842" s="66" t="s">
        <v>9772</v>
      </c>
      <c r="C842" s="40" t="s">
        <v>147</v>
      </c>
      <c r="D842" s="67">
        <v>396.17</v>
      </c>
    </row>
    <row r="843" spans="1:4">
      <c r="A843" s="65" t="s">
        <v>9773</v>
      </c>
      <c r="B843" s="66" t="s">
        <v>9774</v>
      </c>
      <c r="C843" s="40" t="s">
        <v>147</v>
      </c>
      <c r="D843" s="67">
        <v>381.02</v>
      </c>
    </row>
    <row r="844" spans="1:4" ht="30">
      <c r="A844" s="65" t="s">
        <v>9775</v>
      </c>
      <c r="B844" s="66" t="s">
        <v>9776</v>
      </c>
      <c r="C844" s="40" t="s">
        <v>147</v>
      </c>
      <c r="D844" s="67">
        <v>531.79999999999995</v>
      </c>
    </row>
    <row r="845" spans="1:4" ht="30">
      <c r="A845" s="65" t="s">
        <v>9777</v>
      </c>
      <c r="B845" s="66" t="s">
        <v>9778</v>
      </c>
      <c r="C845" s="40" t="s">
        <v>147</v>
      </c>
      <c r="D845" s="67">
        <v>453.57</v>
      </c>
    </row>
    <row r="846" spans="1:4" ht="30">
      <c r="A846" s="65" t="s">
        <v>9779</v>
      </c>
      <c r="B846" s="66" t="s">
        <v>9780</v>
      </c>
      <c r="C846" s="40" t="s">
        <v>147</v>
      </c>
      <c r="D846" s="67">
        <v>1058.1199999999999</v>
      </c>
    </row>
    <row r="847" spans="1:4" ht="30">
      <c r="A847" s="65" t="s">
        <v>9781</v>
      </c>
      <c r="B847" s="66" t="s">
        <v>9782</v>
      </c>
      <c r="C847" s="40" t="s">
        <v>147</v>
      </c>
      <c r="D847" s="67">
        <v>1035.05</v>
      </c>
    </row>
    <row r="848" spans="1:4" ht="30">
      <c r="A848" s="65" t="s">
        <v>9783</v>
      </c>
      <c r="B848" s="66" t="s">
        <v>9784</v>
      </c>
      <c r="C848" s="40" t="s">
        <v>147</v>
      </c>
      <c r="D848" s="67">
        <v>930.59</v>
      </c>
    </row>
    <row r="849" spans="1:4">
      <c r="A849" s="65" t="s">
        <v>9785</v>
      </c>
      <c r="B849" s="66" t="s">
        <v>9786</v>
      </c>
      <c r="C849" s="40" t="s">
        <v>147</v>
      </c>
      <c r="D849" s="67">
        <v>1232.8</v>
      </c>
    </row>
    <row r="850" spans="1:4">
      <c r="A850" s="65" t="s">
        <v>9787</v>
      </c>
      <c r="B850" s="66" t="s">
        <v>9788</v>
      </c>
      <c r="C850" s="40" t="s">
        <v>147</v>
      </c>
      <c r="D850" s="67">
        <v>1180.17</v>
      </c>
    </row>
    <row r="851" spans="1:4">
      <c r="A851" s="65" t="s">
        <v>9789</v>
      </c>
      <c r="B851" s="66" t="s">
        <v>9790</v>
      </c>
      <c r="C851" s="40" t="s">
        <v>147</v>
      </c>
      <c r="D851" s="67">
        <v>864.13</v>
      </c>
    </row>
    <row r="852" spans="1:4">
      <c r="A852" s="65" t="s">
        <v>9791</v>
      </c>
      <c r="B852" s="66" t="s">
        <v>9792</v>
      </c>
      <c r="C852" s="40" t="s">
        <v>147</v>
      </c>
      <c r="D852" s="67">
        <v>945.89</v>
      </c>
    </row>
    <row r="853" spans="1:4" ht="45">
      <c r="A853" s="65" t="s">
        <v>9793</v>
      </c>
      <c r="B853" s="66" t="s">
        <v>9794</v>
      </c>
      <c r="C853" s="40" t="s">
        <v>147</v>
      </c>
      <c r="D853" s="67">
        <v>681.3</v>
      </c>
    </row>
    <row r="854" spans="1:4" ht="30">
      <c r="A854" s="65" t="s">
        <v>9795</v>
      </c>
      <c r="B854" s="66" t="s">
        <v>9796</v>
      </c>
      <c r="C854" s="40" t="s">
        <v>147</v>
      </c>
      <c r="D854" s="67">
        <v>558.52</v>
      </c>
    </row>
    <row r="855" spans="1:4" ht="30">
      <c r="A855" s="65" t="s">
        <v>9797</v>
      </c>
      <c r="B855" s="66" t="s">
        <v>9798</v>
      </c>
      <c r="C855" s="40" t="s">
        <v>147</v>
      </c>
      <c r="D855" s="67">
        <v>1366.19</v>
      </c>
    </row>
    <row r="856" spans="1:4" ht="30">
      <c r="A856" s="65" t="s">
        <v>9799</v>
      </c>
      <c r="B856" s="66" t="s">
        <v>9800</v>
      </c>
      <c r="C856" s="40" t="s">
        <v>147</v>
      </c>
      <c r="D856" s="67">
        <v>999.76</v>
      </c>
    </row>
    <row r="857" spans="1:4" ht="30">
      <c r="A857" s="65" t="s">
        <v>9801</v>
      </c>
      <c r="B857" s="66" t="s">
        <v>9802</v>
      </c>
      <c r="C857" s="40" t="s">
        <v>147</v>
      </c>
      <c r="D857" s="67">
        <v>670.45</v>
      </c>
    </row>
    <row r="858" spans="1:4">
      <c r="A858" s="65" t="s">
        <v>9803</v>
      </c>
      <c r="B858" s="66" t="s">
        <v>9804</v>
      </c>
      <c r="C858" s="40" t="s">
        <v>147</v>
      </c>
      <c r="D858" s="67">
        <v>902.88</v>
      </c>
    </row>
    <row r="859" spans="1:4">
      <c r="A859" s="65" t="s">
        <v>9805</v>
      </c>
      <c r="B859" s="66" t="s">
        <v>9806</v>
      </c>
      <c r="C859" s="40" t="s">
        <v>147</v>
      </c>
      <c r="D859" s="67">
        <v>909.97</v>
      </c>
    </row>
    <row r="860" spans="1:4" ht="30">
      <c r="A860" s="65" t="s">
        <v>9807</v>
      </c>
      <c r="B860" s="66" t="s">
        <v>9808</v>
      </c>
      <c r="C860" s="40" t="s">
        <v>147</v>
      </c>
      <c r="D860" s="67">
        <v>1401.81</v>
      </c>
    </row>
    <row r="861" spans="1:4" ht="30">
      <c r="A861" s="65" t="s">
        <v>9809</v>
      </c>
      <c r="B861" s="66" t="s">
        <v>9810</v>
      </c>
      <c r="C861" s="40" t="s">
        <v>205</v>
      </c>
      <c r="D861" s="67">
        <v>330.51</v>
      </c>
    </row>
    <row r="862" spans="1:4" ht="45">
      <c r="A862" s="65" t="s">
        <v>9811</v>
      </c>
      <c r="B862" s="66" t="s">
        <v>9812</v>
      </c>
      <c r="C862" s="40" t="s">
        <v>205</v>
      </c>
      <c r="D862" s="67">
        <v>225.35</v>
      </c>
    </row>
    <row r="863" spans="1:4" ht="45">
      <c r="A863" s="65" t="s">
        <v>9813</v>
      </c>
      <c r="B863" s="66" t="s">
        <v>9814</v>
      </c>
      <c r="C863" s="40" t="s">
        <v>205</v>
      </c>
      <c r="D863" s="67">
        <v>322.32</v>
      </c>
    </row>
    <row r="864" spans="1:4">
      <c r="A864" s="65" t="s">
        <v>9815</v>
      </c>
      <c r="B864" s="66" t="s">
        <v>9816</v>
      </c>
      <c r="C864" s="40" t="s">
        <v>147</v>
      </c>
      <c r="D864" s="67">
        <v>1298.04</v>
      </c>
    </row>
    <row r="865" spans="1:4" ht="30">
      <c r="A865" s="65" t="s">
        <v>9817</v>
      </c>
      <c r="B865" s="66" t="s">
        <v>9818</v>
      </c>
      <c r="C865" s="40" t="s">
        <v>147</v>
      </c>
      <c r="D865" s="67">
        <v>738</v>
      </c>
    </row>
    <row r="866" spans="1:4" ht="30">
      <c r="A866" s="65" t="s">
        <v>9819</v>
      </c>
      <c r="B866" s="66" t="s">
        <v>9820</v>
      </c>
      <c r="C866" s="40" t="s">
        <v>95</v>
      </c>
      <c r="D866" s="67">
        <v>146.02000000000001</v>
      </c>
    </row>
    <row r="867" spans="1:4" ht="30">
      <c r="A867" s="65" t="s">
        <v>9821</v>
      </c>
      <c r="B867" s="66" t="s">
        <v>9822</v>
      </c>
      <c r="C867" s="40" t="s">
        <v>95</v>
      </c>
      <c r="D867" s="67">
        <v>324.36</v>
      </c>
    </row>
    <row r="868" spans="1:4" ht="30">
      <c r="A868" s="65" t="s">
        <v>9823</v>
      </c>
      <c r="B868" s="66" t="s">
        <v>9824</v>
      </c>
      <c r="C868" s="40" t="s">
        <v>147</v>
      </c>
      <c r="D868" s="67">
        <v>242.07</v>
      </c>
    </row>
    <row r="869" spans="1:4" ht="45">
      <c r="A869" s="65" t="s">
        <v>9825</v>
      </c>
      <c r="B869" s="66" t="s">
        <v>9826</v>
      </c>
      <c r="C869" s="40" t="s">
        <v>147</v>
      </c>
      <c r="D869" s="67">
        <v>2644.61</v>
      </c>
    </row>
    <row r="870" spans="1:4">
      <c r="A870" s="65" t="s">
        <v>9827</v>
      </c>
      <c r="B870" s="66" t="s">
        <v>9828</v>
      </c>
      <c r="C870" s="40" t="s">
        <v>147</v>
      </c>
      <c r="D870" s="67">
        <v>98.25</v>
      </c>
    </row>
    <row r="871" spans="1:4">
      <c r="A871" s="65" t="s">
        <v>9829</v>
      </c>
      <c r="B871" s="66" t="s">
        <v>9830</v>
      </c>
      <c r="C871" s="40" t="s">
        <v>147</v>
      </c>
      <c r="D871" s="67">
        <v>450.56</v>
      </c>
    </row>
    <row r="872" spans="1:4">
      <c r="A872" s="65" t="s">
        <v>9831</v>
      </c>
      <c r="B872" s="66" t="s">
        <v>9832</v>
      </c>
      <c r="C872" s="40" t="s">
        <v>147</v>
      </c>
      <c r="D872" s="67">
        <v>352.79</v>
      </c>
    </row>
    <row r="873" spans="1:4" ht="30">
      <c r="A873" s="65" t="s">
        <v>9833</v>
      </c>
      <c r="B873" s="66" t="s">
        <v>9834</v>
      </c>
      <c r="C873" s="40" t="s">
        <v>147</v>
      </c>
      <c r="D873" s="67">
        <v>956.57</v>
      </c>
    </row>
    <row r="874" spans="1:4">
      <c r="A874" s="65" t="s">
        <v>9835</v>
      </c>
      <c r="B874" s="66" t="s">
        <v>9836</v>
      </c>
      <c r="C874" s="40" t="s">
        <v>147</v>
      </c>
      <c r="D874" s="67">
        <v>507.3</v>
      </c>
    </row>
    <row r="875" spans="1:4" ht="30">
      <c r="A875" s="65" t="s">
        <v>9837</v>
      </c>
      <c r="B875" s="66" t="s">
        <v>9838</v>
      </c>
      <c r="C875" s="40" t="s">
        <v>147</v>
      </c>
      <c r="D875" s="67">
        <v>585.63</v>
      </c>
    </row>
    <row r="876" spans="1:4">
      <c r="A876" s="65" t="s">
        <v>9839</v>
      </c>
      <c r="B876" s="66" t="s">
        <v>9840</v>
      </c>
      <c r="C876" s="40" t="s">
        <v>147</v>
      </c>
      <c r="D876" s="67">
        <v>422.66</v>
      </c>
    </row>
    <row r="877" spans="1:4" ht="30">
      <c r="A877" s="65" t="s">
        <v>9841</v>
      </c>
      <c r="B877" s="66" t="s">
        <v>9842</v>
      </c>
      <c r="C877" s="40" t="s">
        <v>147</v>
      </c>
      <c r="D877" s="67">
        <v>6027.19</v>
      </c>
    </row>
    <row r="878" spans="1:4">
      <c r="A878" s="65" t="s">
        <v>9843</v>
      </c>
      <c r="B878" s="66" t="s">
        <v>9844</v>
      </c>
      <c r="C878" s="40" t="s">
        <v>147</v>
      </c>
      <c r="D878" s="67">
        <v>216.89</v>
      </c>
    </row>
    <row r="879" spans="1:4">
      <c r="A879" s="65" t="s">
        <v>9845</v>
      </c>
      <c r="B879" s="66" t="s">
        <v>9846</v>
      </c>
      <c r="C879" s="40" t="s">
        <v>147</v>
      </c>
      <c r="D879" s="67">
        <v>187.39</v>
      </c>
    </row>
    <row r="880" spans="1:4" ht="30">
      <c r="A880" s="65" t="s">
        <v>9847</v>
      </c>
      <c r="B880" s="66" t="s">
        <v>9848</v>
      </c>
      <c r="C880" s="40" t="s">
        <v>147</v>
      </c>
      <c r="D880" s="67">
        <v>1127.8900000000001</v>
      </c>
    </row>
    <row r="881" spans="1:4">
      <c r="A881" s="65" t="s">
        <v>9849</v>
      </c>
      <c r="B881" s="66" t="s">
        <v>9850</v>
      </c>
      <c r="C881" s="40" t="s">
        <v>147</v>
      </c>
      <c r="D881" s="67">
        <v>540.57000000000005</v>
      </c>
    </row>
    <row r="882" spans="1:4">
      <c r="A882" s="65" t="s">
        <v>9851</v>
      </c>
      <c r="B882" s="66" t="s">
        <v>9852</v>
      </c>
      <c r="C882" s="40" t="s">
        <v>147</v>
      </c>
      <c r="D882" s="67">
        <v>176.12</v>
      </c>
    </row>
    <row r="883" spans="1:4">
      <c r="A883" s="65" t="s">
        <v>9853</v>
      </c>
      <c r="B883" s="66" t="s">
        <v>9854</v>
      </c>
      <c r="C883" s="40" t="s">
        <v>147</v>
      </c>
      <c r="D883" s="67">
        <v>175.47</v>
      </c>
    </row>
    <row r="884" spans="1:4">
      <c r="A884" s="65" t="s">
        <v>9855</v>
      </c>
      <c r="B884" s="66" t="s">
        <v>9856</v>
      </c>
      <c r="C884" s="40" t="s">
        <v>147</v>
      </c>
      <c r="D884" s="67">
        <v>412.32</v>
      </c>
    </row>
    <row r="885" spans="1:4">
      <c r="A885" s="65" t="s">
        <v>9857</v>
      </c>
      <c r="B885" s="66" t="s">
        <v>9858</v>
      </c>
      <c r="C885" s="40" t="s">
        <v>147</v>
      </c>
      <c r="D885" s="67">
        <v>407.84</v>
      </c>
    </row>
    <row r="886" spans="1:4">
      <c r="A886" s="65" t="s">
        <v>9859</v>
      </c>
      <c r="B886" s="66" t="s">
        <v>9860</v>
      </c>
      <c r="C886" s="40" t="s">
        <v>147</v>
      </c>
      <c r="D886" s="67">
        <v>73.760000000000005</v>
      </c>
    </row>
    <row r="887" spans="1:4">
      <c r="A887" s="65" t="s">
        <v>9861</v>
      </c>
      <c r="B887" s="66" t="s">
        <v>9862</v>
      </c>
      <c r="C887" s="40" t="s">
        <v>147</v>
      </c>
      <c r="D887" s="67">
        <v>106.27</v>
      </c>
    </row>
    <row r="888" spans="1:4">
      <c r="A888" s="65" t="s">
        <v>9863</v>
      </c>
      <c r="B888" s="66" t="s">
        <v>9864</v>
      </c>
      <c r="C888" s="40" t="s">
        <v>147</v>
      </c>
      <c r="D888" s="67">
        <v>129.34</v>
      </c>
    </row>
    <row r="889" spans="1:4">
      <c r="A889" s="65" t="s">
        <v>9865</v>
      </c>
      <c r="B889" s="66" t="s">
        <v>9866</v>
      </c>
      <c r="C889" s="40" t="s">
        <v>147</v>
      </c>
      <c r="D889" s="67">
        <v>131.04</v>
      </c>
    </row>
    <row r="890" spans="1:4">
      <c r="A890" s="65" t="s">
        <v>9867</v>
      </c>
      <c r="B890" s="66" t="s">
        <v>9868</v>
      </c>
      <c r="C890" s="40" t="s">
        <v>147</v>
      </c>
      <c r="D890" s="67">
        <v>253.93</v>
      </c>
    </row>
    <row r="891" spans="1:4">
      <c r="A891" s="65" t="s">
        <v>9869</v>
      </c>
      <c r="B891" s="66" t="s">
        <v>9870</v>
      </c>
      <c r="C891" s="40" t="s">
        <v>147</v>
      </c>
      <c r="D891" s="67">
        <v>285.27999999999997</v>
      </c>
    </row>
    <row r="892" spans="1:4">
      <c r="A892" s="65" t="s">
        <v>9871</v>
      </c>
      <c r="B892" s="66" t="s">
        <v>9872</v>
      </c>
      <c r="C892" s="40" t="s">
        <v>147</v>
      </c>
      <c r="D892" s="67">
        <v>223.68</v>
      </c>
    </row>
    <row r="893" spans="1:4">
      <c r="A893" s="65" t="s">
        <v>9873</v>
      </c>
      <c r="B893" s="66" t="s">
        <v>9874</v>
      </c>
      <c r="C893" s="40" t="s">
        <v>147</v>
      </c>
      <c r="D893" s="67">
        <v>176.24</v>
      </c>
    </row>
    <row r="894" spans="1:4">
      <c r="A894" s="65" t="s">
        <v>9875</v>
      </c>
      <c r="B894" s="66" t="s">
        <v>9876</v>
      </c>
      <c r="C894" s="40" t="s">
        <v>147</v>
      </c>
      <c r="D894" s="67">
        <v>200.75</v>
      </c>
    </row>
    <row r="895" spans="1:4">
      <c r="A895" s="65" t="s">
        <v>9877</v>
      </c>
      <c r="B895" s="66" t="s">
        <v>9878</v>
      </c>
      <c r="C895" s="40" t="s">
        <v>147</v>
      </c>
      <c r="D895" s="67">
        <v>457.67</v>
      </c>
    </row>
    <row r="896" spans="1:4">
      <c r="A896" s="65" t="s">
        <v>9879</v>
      </c>
      <c r="B896" s="66" t="s">
        <v>9880</v>
      </c>
      <c r="C896" s="40" t="s">
        <v>147</v>
      </c>
      <c r="D896" s="67">
        <v>306.67</v>
      </c>
    </row>
    <row r="897" spans="1:4" ht="45">
      <c r="A897" s="65" t="s">
        <v>9881</v>
      </c>
      <c r="B897" s="66" t="s">
        <v>9882</v>
      </c>
      <c r="C897" s="40" t="s">
        <v>147</v>
      </c>
      <c r="D897" s="67">
        <v>4106.46</v>
      </c>
    </row>
    <row r="898" spans="1:4" ht="45">
      <c r="A898" s="65" t="s">
        <v>9883</v>
      </c>
      <c r="B898" s="66" t="s">
        <v>14413</v>
      </c>
      <c r="C898" s="40" t="s">
        <v>205</v>
      </c>
      <c r="D898" s="67">
        <v>33.65</v>
      </c>
    </row>
    <row r="899" spans="1:4" ht="30">
      <c r="A899" s="65" t="s">
        <v>9884</v>
      </c>
      <c r="B899" s="66" t="s">
        <v>9885</v>
      </c>
      <c r="C899" s="40" t="s">
        <v>95</v>
      </c>
      <c r="D899" s="67">
        <v>480.61</v>
      </c>
    </row>
    <row r="900" spans="1:4">
      <c r="A900" s="65" t="s">
        <v>9886</v>
      </c>
      <c r="B900" s="66" t="s">
        <v>9887</v>
      </c>
      <c r="C900" s="40" t="s">
        <v>95</v>
      </c>
      <c r="D900" s="67">
        <v>1129.5899999999999</v>
      </c>
    </row>
    <row r="901" spans="1:4" ht="30">
      <c r="A901" s="65" t="s">
        <v>9888</v>
      </c>
      <c r="B901" s="66" t="s">
        <v>9889</v>
      </c>
      <c r="C901" s="40" t="s">
        <v>408</v>
      </c>
      <c r="D901" s="67">
        <v>809.33</v>
      </c>
    </row>
    <row r="902" spans="1:4">
      <c r="A902" s="65" t="s">
        <v>9890</v>
      </c>
      <c r="B902" s="66" t="s">
        <v>9891</v>
      </c>
      <c r="C902" s="40" t="s">
        <v>408</v>
      </c>
      <c r="D902" s="67">
        <v>9.2100000000000009</v>
      </c>
    </row>
    <row r="903" spans="1:4" ht="30">
      <c r="A903" s="65" t="s">
        <v>9892</v>
      </c>
      <c r="B903" s="66" t="s">
        <v>9893</v>
      </c>
      <c r="C903" s="40" t="s">
        <v>95</v>
      </c>
      <c r="D903" s="67">
        <v>202.26</v>
      </c>
    </row>
    <row r="904" spans="1:4" ht="30">
      <c r="A904" s="65" t="s">
        <v>9894</v>
      </c>
      <c r="B904" s="66" t="s">
        <v>9895</v>
      </c>
      <c r="C904" s="40" t="s">
        <v>95</v>
      </c>
      <c r="D904" s="67">
        <v>72.69</v>
      </c>
    </row>
    <row r="905" spans="1:4" ht="30">
      <c r="A905" s="65" t="s">
        <v>9896</v>
      </c>
      <c r="B905" s="66" t="s">
        <v>9897</v>
      </c>
      <c r="C905" s="40" t="s">
        <v>95</v>
      </c>
      <c r="D905" s="67">
        <v>89.42</v>
      </c>
    </row>
    <row r="906" spans="1:4" ht="30">
      <c r="A906" s="65" t="s">
        <v>9898</v>
      </c>
      <c r="B906" s="66" t="s">
        <v>9899</v>
      </c>
      <c r="C906" s="40" t="s">
        <v>408</v>
      </c>
      <c r="D906" s="67">
        <v>195.75</v>
      </c>
    </row>
    <row r="907" spans="1:4" ht="30">
      <c r="A907" s="65" t="s">
        <v>9900</v>
      </c>
      <c r="B907" s="66" t="s">
        <v>14672</v>
      </c>
      <c r="C907" s="40" t="s">
        <v>95</v>
      </c>
      <c r="D907" s="67">
        <v>83.73</v>
      </c>
    </row>
    <row r="908" spans="1:4" ht="30">
      <c r="A908" s="65" t="s">
        <v>9901</v>
      </c>
      <c r="B908" s="66" t="s">
        <v>9902</v>
      </c>
      <c r="C908" s="40" t="s">
        <v>95</v>
      </c>
      <c r="D908" s="67">
        <v>105.08</v>
      </c>
    </row>
    <row r="909" spans="1:4" ht="30">
      <c r="A909" s="65" t="s">
        <v>9903</v>
      </c>
      <c r="B909" s="66" t="s">
        <v>9904</v>
      </c>
      <c r="C909" s="40" t="s">
        <v>95</v>
      </c>
      <c r="D909" s="67">
        <v>71.81</v>
      </c>
    </row>
    <row r="910" spans="1:4" ht="30">
      <c r="A910" s="65" t="s">
        <v>9905</v>
      </c>
      <c r="B910" s="66" t="s">
        <v>9906</v>
      </c>
      <c r="C910" s="40" t="s">
        <v>95</v>
      </c>
      <c r="D910" s="67">
        <v>217.04</v>
      </c>
    </row>
    <row r="911" spans="1:4" ht="30">
      <c r="A911" s="65" t="s">
        <v>9907</v>
      </c>
      <c r="B911" s="66" t="s">
        <v>9908</v>
      </c>
      <c r="C911" s="40" t="s">
        <v>95</v>
      </c>
      <c r="D911" s="67">
        <v>174.52</v>
      </c>
    </row>
    <row r="912" spans="1:4" ht="30">
      <c r="A912" s="65" t="s">
        <v>9909</v>
      </c>
      <c r="B912" s="66" t="s">
        <v>9910</v>
      </c>
      <c r="C912" s="40" t="s">
        <v>95</v>
      </c>
      <c r="D912" s="67">
        <v>190.87</v>
      </c>
    </row>
    <row r="913" spans="1:4" ht="30">
      <c r="A913" s="65" t="s">
        <v>9911</v>
      </c>
      <c r="B913" s="66" t="s">
        <v>9912</v>
      </c>
      <c r="C913" s="40" t="s">
        <v>95</v>
      </c>
      <c r="D913" s="67">
        <v>405.81</v>
      </c>
    </row>
    <row r="914" spans="1:4" ht="30">
      <c r="A914" s="65" t="s">
        <v>9913</v>
      </c>
      <c r="B914" s="66" t="s">
        <v>9914</v>
      </c>
      <c r="C914" s="40" t="s">
        <v>95</v>
      </c>
      <c r="D914" s="67">
        <v>48.73</v>
      </c>
    </row>
    <row r="915" spans="1:4">
      <c r="A915" s="65" t="s">
        <v>9915</v>
      </c>
      <c r="B915" s="66" t="s">
        <v>9916</v>
      </c>
      <c r="C915" s="40" t="s">
        <v>95</v>
      </c>
      <c r="D915" s="67">
        <v>41.35</v>
      </c>
    </row>
    <row r="916" spans="1:4" ht="30">
      <c r="A916" s="65" t="s">
        <v>9917</v>
      </c>
      <c r="B916" s="66" t="s">
        <v>9918</v>
      </c>
      <c r="C916" s="40" t="s">
        <v>95</v>
      </c>
      <c r="D916" s="67">
        <v>51.22</v>
      </c>
    </row>
    <row r="917" spans="1:4">
      <c r="A917" s="65" t="s">
        <v>9919</v>
      </c>
      <c r="B917" s="66" t="s">
        <v>9920</v>
      </c>
      <c r="C917" s="40" t="s">
        <v>95</v>
      </c>
      <c r="D917" s="67">
        <v>52.63</v>
      </c>
    </row>
    <row r="918" spans="1:4">
      <c r="A918" s="65" t="s">
        <v>9921</v>
      </c>
      <c r="B918" s="66" t="s">
        <v>9922</v>
      </c>
      <c r="C918" s="40" t="s">
        <v>95</v>
      </c>
      <c r="D918" s="67">
        <v>30.01</v>
      </c>
    </row>
    <row r="919" spans="1:4">
      <c r="A919" s="65" t="s">
        <v>9923</v>
      </c>
      <c r="B919" s="66" t="s">
        <v>9924</v>
      </c>
      <c r="C919" s="40" t="s">
        <v>95</v>
      </c>
      <c r="D919" s="67">
        <v>316.45999999999998</v>
      </c>
    </row>
    <row r="920" spans="1:4">
      <c r="A920" s="65" t="s">
        <v>9925</v>
      </c>
      <c r="B920" s="66" t="s">
        <v>9926</v>
      </c>
      <c r="C920" s="40" t="s">
        <v>95</v>
      </c>
      <c r="D920" s="67">
        <v>415.36</v>
      </c>
    </row>
    <row r="921" spans="1:4" ht="30">
      <c r="A921" s="65" t="s">
        <v>9927</v>
      </c>
      <c r="B921" s="66" t="s">
        <v>9928</v>
      </c>
      <c r="C921" s="40" t="s">
        <v>408</v>
      </c>
      <c r="D921" s="67">
        <v>28.36</v>
      </c>
    </row>
    <row r="922" spans="1:4" ht="30">
      <c r="A922" s="65" t="s">
        <v>9929</v>
      </c>
      <c r="B922" s="66" t="s">
        <v>9930</v>
      </c>
      <c r="C922" s="40" t="s">
        <v>95</v>
      </c>
      <c r="D922" s="67">
        <v>154.08000000000001</v>
      </c>
    </row>
    <row r="923" spans="1:4" ht="30">
      <c r="A923" s="65" t="s">
        <v>9931</v>
      </c>
      <c r="B923" s="66" t="s">
        <v>9932</v>
      </c>
      <c r="C923" s="40" t="s">
        <v>95</v>
      </c>
      <c r="D923" s="67">
        <v>167.96</v>
      </c>
    </row>
    <row r="924" spans="1:4">
      <c r="A924" s="65" t="s">
        <v>9933</v>
      </c>
      <c r="B924" s="66" t="s">
        <v>9934</v>
      </c>
      <c r="C924" s="40" t="s">
        <v>95</v>
      </c>
      <c r="D924" s="67">
        <v>200.82</v>
      </c>
    </row>
    <row r="925" spans="1:4">
      <c r="A925" s="65" t="s">
        <v>9935</v>
      </c>
      <c r="B925" s="66" t="s">
        <v>9936</v>
      </c>
      <c r="C925" s="40" t="s">
        <v>95</v>
      </c>
      <c r="D925" s="67">
        <v>31.09</v>
      </c>
    </row>
    <row r="926" spans="1:4">
      <c r="A926" s="65" t="s">
        <v>9937</v>
      </c>
      <c r="B926" s="66" t="s">
        <v>9938</v>
      </c>
      <c r="C926" s="40" t="s">
        <v>95</v>
      </c>
      <c r="D926" s="67">
        <v>81.11</v>
      </c>
    </row>
    <row r="927" spans="1:4">
      <c r="A927" s="65" t="s">
        <v>9939</v>
      </c>
      <c r="B927" s="66" t="s">
        <v>9940</v>
      </c>
      <c r="C927" s="40" t="s">
        <v>95</v>
      </c>
      <c r="D927" s="67">
        <v>19.54</v>
      </c>
    </row>
    <row r="928" spans="1:4" ht="30">
      <c r="A928" s="65" t="s">
        <v>9941</v>
      </c>
      <c r="B928" s="66" t="s">
        <v>9942</v>
      </c>
      <c r="C928" s="40" t="s">
        <v>95</v>
      </c>
      <c r="D928" s="67">
        <v>1016.6</v>
      </c>
    </row>
    <row r="929" spans="1:4">
      <c r="A929" s="65" t="s">
        <v>9943</v>
      </c>
      <c r="B929" s="66" t="s">
        <v>9944</v>
      </c>
      <c r="C929" s="40" t="s">
        <v>95</v>
      </c>
      <c r="D929" s="67">
        <v>48.98</v>
      </c>
    </row>
    <row r="930" spans="1:4" ht="30">
      <c r="A930" s="65" t="s">
        <v>9945</v>
      </c>
      <c r="B930" s="66" t="s">
        <v>9946</v>
      </c>
      <c r="C930" s="40" t="s">
        <v>95</v>
      </c>
      <c r="D930" s="67">
        <v>97.64</v>
      </c>
    </row>
    <row r="931" spans="1:4" ht="30">
      <c r="A931" s="65" t="s">
        <v>9947</v>
      </c>
      <c r="B931" s="66" t="s">
        <v>9948</v>
      </c>
      <c r="C931" s="40" t="s">
        <v>95</v>
      </c>
      <c r="D931" s="67">
        <v>53.23</v>
      </c>
    </row>
    <row r="932" spans="1:4" ht="30">
      <c r="A932" s="65" t="s">
        <v>9949</v>
      </c>
      <c r="B932" s="66" t="s">
        <v>9950</v>
      </c>
      <c r="C932" s="40" t="s">
        <v>95</v>
      </c>
      <c r="D932" s="67">
        <v>13610.09</v>
      </c>
    </row>
    <row r="933" spans="1:4" ht="30">
      <c r="A933" s="65" t="s">
        <v>9951</v>
      </c>
      <c r="B933" s="66" t="s">
        <v>9952</v>
      </c>
      <c r="C933" s="40" t="s">
        <v>95</v>
      </c>
      <c r="D933" s="67">
        <v>15696.26</v>
      </c>
    </row>
    <row r="934" spans="1:4" ht="30">
      <c r="A934" s="65" t="s">
        <v>9953</v>
      </c>
      <c r="B934" s="66" t="s">
        <v>9954</v>
      </c>
      <c r="C934" s="40" t="s">
        <v>408</v>
      </c>
      <c r="D934" s="67">
        <v>156.93</v>
      </c>
    </row>
    <row r="935" spans="1:4" ht="30">
      <c r="A935" s="65" t="s">
        <v>9955</v>
      </c>
      <c r="B935" s="66" t="s">
        <v>9956</v>
      </c>
      <c r="C935" s="40" t="s">
        <v>408</v>
      </c>
      <c r="D935" s="67">
        <v>105.1</v>
      </c>
    </row>
    <row r="936" spans="1:4">
      <c r="A936" s="65" t="s">
        <v>9957</v>
      </c>
      <c r="B936" s="66" t="s">
        <v>9958</v>
      </c>
      <c r="C936" s="40" t="s">
        <v>95</v>
      </c>
      <c r="D936" s="67">
        <v>312.79000000000002</v>
      </c>
    </row>
    <row r="937" spans="1:4" ht="30">
      <c r="A937" s="65" t="s">
        <v>9959</v>
      </c>
      <c r="B937" s="66" t="s">
        <v>9960</v>
      </c>
      <c r="C937" s="40" t="s">
        <v>408</v>
      </c>
      <c r="D937" s="67">
        <v>499.25</v>
      </c>
    </row>
    <row r="938" spans="1:4" ht="30">
      <c r="A938" s="65" t="s">
        <v>9961</v>
      </c>
      <c r="B938" s="66" t="s">
        <v>9962</v>
      </c>
      <c r="C938" s="40" t="s">
        <v>95</v>
      </c>
      <c r="D938" s="67">
        <v>315.06</v>
      </c>
    </row>
    <row r="939" spans="1:4" ht="30">
      <c r="A939" s="65" t="s">
        <v>9963</v>
      </c>
      <c r="B939" s="66" t="s">
        <v>9964</v>
      </c>
      <c r="C939" s="40" t="s">
        <v>95</v>
      </c>
      <c r="D939" s="67">
        <v>340.91</v>
      </c>
    </row>
    <row r="940" spans="1:4" ht="45">
      <c r="A940" s="65" t="s">
        <v>9965</v>
      </c>
      <c r="B940" s="66" t="s">
        <v>9966</v>
      </c>
      <c r="C940" s="40" t="s">
        <v>95</v>
      </c>
      <c r="D940" s="67">
        <v>3351.86</v>
      </c>
    </row>
    <row r="941" spans="1:4" ht="30">
      <c r="A941" s="65" t="s">
        <v>9967</v>
      </c>
      <c r="B941" s="66" t="s">
        <v>9968</v>
      </c>
      <c r="C941" s="40" t="s">
        <v>95</v>
      </c>
      <c r="D941" s="67">
        <v>235.98</v>
      </c>
    </row>
    <row r="942" spans="1:4" ht="30">
      <c r="A942" s="65" t="s">
        <v>9969</v>
      </c>
      <c r="B942" s="66" t="s">
        <v>9970</v>
      </c>
      <c r="C942" s="40" t="s">
        <v>147</v>
      </c>
      <c r="D942" s="67">
        <v>3196.6</v>
      </c>
    </row>
    <row r="943" spans="1:4">
      <c r="A943" s="65" t="s">
        <v>9971</v>
      </c>
      <c r="B943" s="66" t="s">
        <v>9972</v>
      </c>
      <c r="C943" s="40" t="s">
        <v>408</v>
      </c>
      <c r="D943" s="67">
        <v>3959.2</v>
      </c>
    </row>
    <row r="944" spans="1:4">
      <c r="A944" s="65" t="s">
        <v>9973</v>
      </c>
      <c r="B944" s="66" t="s">
        <v>9974</v>
      </c>
      <c r="C944" s="40" t="s">
        <v>147</v>
      </c>
      <c r="D944" s="67">
        <v>2441.38</v>
      </c>
    </row>
    <row r="945" spans="1:4" ht="30">
      <c r="A945" s="65" t="s">
        <v>9975</v>
      </c>
      <c r="B945" s="66" t="s">
        <v>9976</v>
      </c>
      <c r="C945" s="40" t="s">
        <v>147</v>
      </c>
      <c r="D945" s="67">
        <v>2463.87</v>
      </c>
    </row>
    <row r="946" spans="1:4" ht="30">
      <c r="A946" s="65" t="s">
        <v>9977</v>
      </c>
      <c r="B946" s="66" t="s">
        <v>9978</v>
      </c>
      <c r="C946" s="40" t="s">
        <v>147</v>
      </c>
      <c r="D946" s="67">
        <v>3041.07</v>
      </c>
    </row>
    <row r="947" spans="1:4" ht="30">
      <c r="A947" s="65" t="s">
        <v>9979</v>
      </c>
      <c r="B947" s="66" t="s">
        <v>9980</v>
      </c>
      <c r="C947" s="40" t="s">
        <v>147</v>
      </c>
      <c r="D947" s="67">
        <v>4304.21</v>
      </c>
    </row>
    <row r="948" spans="1:4" ht="30">
      <c r="A948" s="65" t="s">
        <v>9981</v>
      </c>
      <c r="B948" s="66" t="s">
        <v>9982</v>
      </c>
      <c r="C948" s="40" t="s">
        <v>147</v>
      </c>
      <c r="D948" s="67">
        <v>3294.52</v>
      </c>
    </row>
    <row r="949" spans="1:4" ht="30">
      <c r="A949" s="65" t="s">
        <v>9983</v>
      </c>
      <c r="B949" s="66" t="s">
        <v>9984</v>
      </c>
      <c r="C949" s="40" t="s">
        <v>147</v>
      </c>
      <c r="D949" s="67">
        <v>4404.8900000000003</v>
      </c>
    </row>
    <row r="950" spans="1:4" ht="30">
      <c r="A950" s="65" t="s">
        <v>9985</v>
      </c>
      <c r="B950" s="66" t="s">
        <v>9986</v>
      </c>
      <c r="C950" s="40" t="s">
        <v>147</v>
      </c>
      <c r="D950" s="67">
        <v>3656.12</v>
      </c>
    </row>
    <row r="951" spans="1:4">
      <c r="A951" s="65" t="s">
        <v>9987</v>
      </c>
      <c r="B951" s="66" t="s">
        <v>2849</v>
      </c>
      <c r="C951" s="40" t="s">
        <v>205</v>
      </c>
      <c r="D951" s="67">
        <v>322.39</v>
      </c>
    </row>
    <row r="952" spans="1:4" ht="30">
      <c r="A952" s="65" t="s">
        <v>9988</v>
      </c>
      <c r="B952" s="66" t="s">
        <v>9989</v>
      </c>
      <c r="C952" s="40" t="s">
        <v>95</v>
      </c>
      <c r="D952" s="67">
        <v>1050.5</v>
      </c>
    </row>
    <row r="953" spans="1:4" ht="30">
      <c r="A953" s="65" t="s">
        <v>9990</v>
      </c>
      <c r="B953" s="66" t="s">
        <v>9991</v>
      </c>
      <c r="C953" s="40" t="s">
        <v>147</v>
      </c>
      <c r="D953" s="67">
        <v>1881.92</v>
      </c>
    </row>
    <row r="954" spans="1:4" ht="30">
      <c r="A954" s="65" t="s">
        <v>9992</v>
      </c>
      <c r="B954" s="66" t="s">
        <v>9993</v>
      </c>
      <c r="C954" s="40" t="s">
        <v>147</v>
      </c>
      <c r="D954" s="67">
        <v>2018.49</v>
      </c>
    </row>
    <row r="955" spans="1:4" ht="30">
      <c r="A955" s="65" t="s">
        <v>9994</v>
      </c>
      <c r="B955" s="66" t="s">
        <v>9995</v>
      </c>
      <c r="C955" s="40" t="s">
        <v>147</v>
      </c>
      <c r="D955" s="67">
        <v>2464.8000000000002</v>
      </c>
    </row>
    <row r="956" spans="1:4" ht="30">
      <c r="A956" s="65" t="s">
        <v>9996</v>
      </c>
      <c r="B956" s="66" t="s">
        <v>9997</v>
      </c>
      <c r="C956" s="40" t="s">
        <v>147</v>
      </c>
      <c r="D956" s="67">
        <v>3713.71</v>
      </c>
    </row>
    <row r="957" spans="1:4" ht="30">
      <c r="A957" s="65" t="s">
        <v>9998</v>
      </c>
      <c r="B957" s="66" t="s">
        <v>9999</v>
      </c>
      <c r="C957" s="40" t="s">
        <v>147</v>
      </c>
      <c r="D957" s="67">
        <v>2970.3</v>
      </c>
    </row>
    <row r="958" spans="1:4" ht="30">
      <c r="A958" s="65" t="s">
        <v>10000</v>
      </c>
      <c r="B958" s="66" t="s">
        <v>10001</v>
      </c>
      <c r="C958" s="40" t="s">
        <v>147</v>
      </c>
      <c r="D958" s="67">
        <v>3759.37</v>
      </c>
    </row>
    <row r="959" spans="1:4" ht="30">
      <c r="A959" s="65" t="s">
        <v>10002</v>
      </c>
      <c r="B959" s="66" t="s">
        <v>10003</v>
      </c>
      <c r="C959" s="40" t="s">
        <v>147</v>
      </c>
      <c r="D959" s="67">
        <v>3057.59</v>
      </c>
    </row>
    <row r="960" spans="1:4" ht="30">
      <c r="A960" s="65" t="s">
        <v>10004</v>
      </c>
      <c r="B960" s="66" t="s">
        <v>10005</v>
      </c>
      <c r="C960" s="40" t="s">
        <v>95</v>
      </c>
      <c r="D960" s="67">
        <v>423.34</v>
      </c>
    </row>
    <row r="961" spans="1:4" ht="30">
      <c r="A961" s="65" t="s">
        <v>10006</v>
      </c>
      <c r="B961" s="66" t="s">
        <v>10007</v>
      </c>
      <c r="C961" s="40" t="s">
        <v>147</v>
      </c>
      <c r="D961" s="67">
        <v>1725.87</v>
      </c>
    </row>
    <row r="962" spans="1:4" ht="30">
      <c r="A962" s="65" t="s">
        <v>10008</v>
      </c>
      <c r="B962" s="66" t="s">
        <v>10009</v>
      </c>
      <c r="C962" s="40" t="s">
        <v>147</v>
      </c>
      <c r="D962" s="67">
        <v>2800.54</v>
      </c>
    </row>
    <row r="963" spans="1:4" ht="30">
      <c r="A963" s="65" t="s">
        <v>10010</v>
      </c>
      <c r="B963" s="66" t="s">
        <v>10011</v>
      </c>
      <c r="C963" s="40" t="s">
        <v>147</v>
      </c>
      <c r="D963" s="67">
        <v>2294.4</v>
      </c>
    </row>
    <row r="964" spans="1:4">
      <c r="A964" s="65" t="s">
        <v>10012</v>
      </c>
      <c r="B964" s="66" t="s">
        <v>3127</v>
      </c>
      <c r="C964" s="40" t="s">
        <v>408</v>
      </c>
      <c r="D964" s="67">
        <v>4331.3999999999996</v>
      </c>
    </row>
    <row r="965" spans="1:4" ht="30">
      <c r="A965" s="65" t="s">
        <v>10013</v>
      </c>
      <c r="B965" s="66" t="s">
        <v>10014</v>
      </c>
      <c r="C965" s="40" t="s">
        <v>147</v>
      </c>
      <c r="D965" s="67">
        <v>2676.81</v>
      </c>
    </row>
    <row r="966" spans="1:4" ht="30">
      <c r="A966" s="65" t="s">
        <v>10015</v>
      </c>
      <c r="B966" s="66" t="s">
        <v>10016</v>
      </c>
      <c r="C966" s="40" t="s">
        <v>147</v>
      </c>
      <c r="D966" s="67">
        <v>4539.8999999999996</v>
      </c>
    </row>
    <row r="967" spans="1:4" ht="30">
      <c r="A967" s="65" t="s">
        <v>10017</v>
      </c>
      <c r="B967" s="66" t="s">
        <v>10018</v>
      </c>
      <c r="C967" s="40" t="s">
        <v>147</v>
      </c>
      <c r="D967" s="67">
        <v>3518.31</v>
      </c>
    </row>
    <row r="968" spans="1:4" ht="30">
      <c r="A968" s="65" t="s">
        <v>10019</v>
      </c>
      <c r="B968" s="66" t="s">
        <v>10020</v>
      </c>
      <c r="C968" s="40" t="s">
        <v>147</v>
      </c>
      <c r="D968" s="67">
        <v>4227.3100000000004</v>
      </c>
    </row>
    <row r="969" spans="1:4">
      <c r="A969" s="65" t="s">
        <v>10021</v>
      </c>
      <c r="B969" s="66" t="s">
        <v>10022</v>
      </c>
      <c r="C969" s="40" t="s">
        <v>95</v>
      </c>
      <c r="D969" s="67">
        <v>161.15</v>
      </c>
    </row>
    <row r="970" spans="1:4">
      <c r="A970" s="65" t="s">
        <v>10023</v>
      </c>
      <c r="B970" s="66" t="s">
        <v>10024</v>
      </c>
      <c r="C970" s="40" t="s">
        <v>655</v>
      </c>
      <c r="D970" s="67">
        <v>217.53</v>
      </c>
    </row>
    <row r="971" spans="1:4">
      <c r="A971" s="65" t="s">
        <v>10025</v>
      </c>
      <c r="B971" s="66" t="s">
        <v>10026</v>
      </c>
      <c r="C971" s="40" t="s">
        <v>655</v>
      </c>
      <c r="D971" s="67">
        <v>70.709999999999994</v>
      </c>
    </row>
    <row r="972" spans="1:4" ht="30">
      <c r="A972" s="65" t="s">
        <v>10027</v>
      </c>
      <c r="B972" s="66" t="s">
        <v>10028</v>
      </c>
      <c r="C972" s="40" t="s">
        <v>655</v>
      </c>
      <c r="D972" s="67">
        <v>54.05</v>
      </c>
    </row>
    <row r="973" spans="1:4" ht="30">
      <c r="A973" s="65" t="s">
        <v>10029</v>
      </c>
      <c r="B973" s="66" t="s">
        <v>10030</v>
      </c>
      <c r="C973" s="40" t="s">
        <v>147</v>
      </c>
      <c r="D973" s="67">
        <v>157.97999999999999</v>
      </c>
    </row>
    <row r="974" spans="1:4" ht="30">
      <c r="A974" s="65" t="s">
        <v>10031</v>
      </c>
      <c r="B974" s="66" t="s">
        <v>10032</v>
      </c>
      <c r="C974" s="40" t="s">
        <v>95</v>
      </c>
      <c r="D974" s="67">
        <v>1385.96</v>
      </c>
    </row>
    <row r="975" spans="1:4" ht="30">
      <c r="A975" s="65" t="s">
        <v>10033</v>
      </c>
      <c r="B975" s="66" t="s">
        <v>10034</v>
      </c>
      <c r="C975" s="40" t="s">
        <v>147</v>
      </c>
      <c r="D975" s="67">
        <v>65.59</v>
      </c>
    </row>
    <row r="976" spans="1:4" ht="30">
      <c r="A976" s="65" t="s">
        <v>10035</v>
      </c>
      <c r="B976" s="66" t="s">
        <v>10036</v>
      </c>
      <c r="C976" s="40" t="s">
        <v>95</v>
      </c>
      <c r="D976" s="67">
        <v>85.37</v>
      </c>
    </row>
    <row r="977" spans="1:4">
      <c r="A977" s="65" t="s">
        <v>10037</v>
      </c>
      <c r="B977" s="66" t="s">
        <v>10038</v>
      </c>
      <c r="C977" s="40" t="s">
        <v>95</v>
      </c>
      <c r="D977" s="67">
        <v>38.61</v>
      </c>
    </row>
    <row r="978" spans="1:4">
      <c r="A978" s="65" t="s">
        <v>10039</v>
      </c>
      <c r="B978" s="66" t="s">
        <v>10040</v>
      </c>
      <c r="C978" s="40" t="s">
        <v>95</v>
      </c>
      <c r="D978" s="67">
        <v>36.5</v>
      </c>
    </row>
    <row r="979" spans="1:4">
      <c r="A979" s="65" t="s">
        <v>10041</v>
      </c>
      <c r="B979" s="66" t="s">
        <v>10042</v>
      </c>
      <c r="C979" s="40" t="s">
        <v>95</v>
      </c>
      <c r="D979" s="67">
        <v>71.66</v>
      </c>
    </row>
    <row r="980" spans="1:4">
      <c r="A980" s="65" t="s">
        <v>10043</v>
      </c>
      <c r="B980" s="66" t="s">
        <v>10044</v>
      </c>
      <c r="C980" s="40" t="s">
        <v>95</v>
      </c>
      <c r="D980" s="67">
        <v>71.66</v>
      </c>
    </row>
    <row r="981" spans="1:4">
      <c r="A981" s="65" t="s">
        <v>10045</v>
      </c>
      <c r="B981" s="66" t="s">
        <v>10046</v>
      </c>
      <c r="C981" s="40" t="s">
        <v>95</v>
      </c>
      <c r="D981" s="67">
        <v>3.34</v>
      </c>
    </row>
    <row r="982" spans="1:4">
      <c r="A982" s="65" t="s">
        <v>10047</v>
      </c>
      <c r="B982" s="66" t="s">
        <v>10048</v>
      </c>
      <c r="C982" s="40" t="s">
        <v>95</v>
      </c>
      <c r="D982" s="67">
        <v>2.14</v>
      </c>
    </row>
    <row r="983" spans="1:4">
      <c r="A983" s="65" t="s">
        <v>10049</v>
      </c>
      <c r="B983" s="66" t="s">
        <v>10050</v>
      </c>
      <c r="C983" s="40" t="s">
        <v>914</v>
      </c>
      <c r="D983" s="67">
        <v>152.37</v>
      </c>
    </row>
    <row r="984" spans="1:4" ht="45">
      <c r="A984" s="65" t="s">
        <v>10051</v>
      </c>
      <c r="B984" s="66" t="s">
        <v>10052</v>
      </c>
      <c r="C984" s="40" t="s">
        <v>914</v>
      </c>
      <c r="D984" s="67">
        <v>65.430000000000007</v>
      </c>
    </row>
    <row r="985" spans="1:4" ht="30">
      <c r="A985" s="65" t="s">
        <v>10053</v>
      </c>
      <c r="B985" s="66" t="s">
        <v>10054</v>
      </c>
      <c r="C985" s="40" t="s">
        <v>914</v>
      </c>
      <c r="D985" s="67">
        <v>26.83</v>
      </c>
    </row>
    <row r="986" spans="1:4" ht="30">
      <c r="A986" s="65" t="s">
        <v>10055</v>
      </c>
      <c r="B986" s="66" t="s">
        <v>10056</v>
      </c>
      <c r="C986" s="40" t="s">
        <v>914</v>
      </c>
      <c r="D986" s="67">
        <v>35.64</v>
      </c>
    </row>
    <row r="987" spans="1:4">
      <c r="A987" s="65" t="s">
        <v>10057</v>
      </c>
      <c r="B987" s="66" t="s">
        <v>10058</v>
      </c>
      <c r="C987" s="40" t="s">
        <v>914</v>
      </c>
      <c r="D987" s="67">
        <v>79.260000000000005</v>
      </c>
    </row>
    <row r="988" spans="1:4">
      <c r="A988" s="65" t="s">
        <v>10059</v>
      </c>
      <c r="B988" s="66" t="s">
        <v>10060</v>
      </c>
      <c r="C988" s="40" t="s">
        <v>914</v>
      </c>
      <c r="D988" s="67">
        <v>38.58</v>
      </c>
    </row>
    <row r="989" spans="1:4">
      <c r="A989" s="65" t="s">
        <v>10061</v>
      </c>
      <c r="B989" s="66" t="s">
        <v>10062</v>
      </c>
      <c r="C989" s="40" t="s">
        <v>914</v>
      </c>
      <c r="D989" s="67">
        <v>87.25</v>
      </c>
    </row>
    <row r="990" spans="1:4">
      <c r="A990" s="65" t="s">
        <v>10063</v>
      </c>
      <c r="B990" s="66" t="s">
        <v>10064</v>
      </c>
      <c r="C990" s="40" t="s">
        <v>914</v>
      </c>
      <c r="D990" s="67">
        <v>96.29</v>
      </c>
    </row>
    <row r="991" spans="1:4" ht="45">
      <c r="A991" s="65" t="s">
        <v>10065</v>
      </c>
      <c r="B991" s="66" t="s">
        <v>10066</v>
      </c>
      <c r="C991" s="40" t="s">
        <v>914</v>
      </c>
      <c r="D991" s="67">
        <v>39.4</v>
      </c>
    </row>
    <row r="992" spans="1:4" ht="30">
      <c r="A992" s="65" t="s">
        <v>10067</v>
      </c>
      <c r="B992" s="66" t="s">
        <v>10068</v>
      </c>
      <c r="C992" s="40" t="s">
        <v>914</v>
      </c>
      <c r="D992" s="67">
        <v>104.09</v>
      </c>
    </row>
    <row r="993" spans="1:4" ht="30">
      <c r="A993" s="65" t="s">
        <v>10069</v>
      </c>
      <c r="B993" s="66" t="s">
        <v>10070</v>
      </c>
      <c r="C993" s="40" t="s">
        <v>655</v>
      </c>
      <c r="D993" s="67">
        <v>9.1199999999999992</v>
      </c>
    </row>
    <row r="994" spans="1:4" ht="30">
      <c r="A994" s="65" t="s">
        <v>10071</v>
      </c>
      <c r="B994" s="66" t="s">
        <v>14673</v>
      </c>
      <c r="C994" s="40" t="s">
        <v>655</v>
      </c>
      <c r="D994" s="67">
        <v>9.36</v>
      </c>
    </row>
    <row r="995" spans="1:4" ht="30">
      <c r="A995" s="65" t="s">
        <v>10072</v>
      </c>
      <c r="B995" s="66" t="s">
        <v>10073</v>
      </c>
      <c r="C995" s="40" t="s">
        <v>914</v>
      </c>
      <c r="D995" s="67">
        <v>63.44</v>
      </c>
    </row>
    <row r="996" spans="1:4" ht="30">
      <c r="A996" s="65" t="s">
        <v>10074</v>
      </c>
      <c r="B996" s="66" t="s">
        <v>10075</v>
      </c>
      <c r="C996" s="40" t="s">
        <v>655</v>
      </c>
      <c r="D996" s="67">
        <v>58.42</v>
      </c>
    </row>
    <row r="997" spans="1:4" ht="30">
      <c r="A997" s="65" t="s">
        <v>10076</v>
      </c>
      <c r="B997" s="66" t="s">
        <v>10077</v>
      </c>
      <c r="C997" s="40" t="s">
        <v>914</v>
      </c>
      <c r="D997" s="67">
        <v>11.92</v>
      </c>
    </row>
    <row r="998" spans="1:4" ht="30">
      <c r="A998" s="65" t="s">
        <v>10078</v>
      </c>
      <c r="B998" s="66" t="s">
        <v>10079</v>
      </c>
      <c r="C998" s="40" t="s">
        <v>914</v>
      </c>
      <c r="D998" s="67">
        <v>21.42</v>
      </c>
    </row>
    <row r="999" spans="1:4" ht="45">
      <c r="A999" s="65" t="s">
        <v>10080</v>
      </c>
      <c r="B999" s="66" t="s">
        <v>10081</v>
      </c>
      <c r="C999" s="40" t="s">
        <v>914</v>
      </c>
      <c r="D999" s="67">
        <v>17.53</v>
      </c>
    </row>
    <row r="1000" spans="1:4">
      <c r="A1000" s="65" t="s">
        <v>10082</v>
      </c>
      <c r="B1000" s="66" t="s">
        <v>10083</v>
      </c>
      <c r="C1000" s="40" t="s">
        <v>914</v>
      </c>
      <c r="D1000" s="67">
        <v>13.94</v>
      </c>
    </row>
    <row r="1001" spans="1:4" ht="30">
      <c r="A1001" s="65" t="s">
        <v>10084</v>
      </c>
      <c r="B1001" s="66" t="s">
        <v>10085</v>
      </c>
      <c r="C1001" s="40" t="s">
        <v>914</v>
      </c>
      <c r="D1001" s="67">
        <v>29.67</v>
      </c>
    </row>
    <row r="1002" spans="1:4" ht="30">
      <c r="A1002" s="65" t="s">
        <v>8201</v>
      </c>
      <c r="B1002" s="66" t="s">
        <v>8202</v>
      </c>
      <c r="C1002" s="40" t="s">
        <v>914</v>
      </c>
      <c r="D1002" s="67">
        <v>54.05</v>
      </c>
    </row>
    <row r="1003" spans="1:4" ht="30">
      <c r="A1003" s="65" t="s">
        <v>10086</v>
      </c>
      <c r="B1003" s="66" t="s">
        <v>10087</v>
      </c>
      <c r="C1003" s="40" t="s">
        <v>914</v>
      </c>
      <c r="D1003" s="67">
        <v>33.200000000000003</v>
      </c>
    </row>
    <row r="1004" spans="1:4" ht="30">
      <c r="A1004" s="65" t="s">
        <v>10088</v>
      </c>
      <c r="B1004" s="66" t="s">
        <v>14414</v>
      </c>
      <c r="C1004" s="40" t="s">
        <v>914</v>
      </c>
      <c r="D1004" s="67">
        <v>135.88</v>
      </c>
    </row>
    <row r="1005" spans="1:4" ht="30">
      <c r="A1005" s="65" t="s">
        <v>10089</v>
      </c>
      <c r="B1005" s="66" t="s">
        <v>10090</v>
      </c>
      <c r="C1005" s="40" t="s">
        <v>914</v>
      </c>
      <c r="D1005" s="67">
        <v>117.54</v>
      </c>
    </row>
    <row r="1006" spans="1:4">
      <c r="A1006" s="65" t="s">
        <v>10091</v>
      </c>
      <c r="B1006" s="66" t="s">
        <v>10092</v>
      </c>
      <c r="C1006" s="40" t="s">
        <v>655</v>
      </c>
      <c r="D1006" s="67">
        <v>11.72</v>
      </c>
    </row>
    <row r="1007" spans="1:4" ht="30">
      <c r="A1007" s="65" t="s">
        <v>10093</v>
      </c>
      <c r="B1007" s="66" t="s">
        <v>10094</v>
      </c>
      <c r="C1007" s="40" t="s">
        <v>147</v>
      </c>
      <c r="D1007" s="67">
        <v>256.64</v>
      </c>
    </row>
    <row r="1008" spans="1:4" ht="30">
      <c r="A1008" s="65" t="s">
        <v>10095</v>
      </c>
      <c r="B1008" s="66" t="s">
        <v>10096</v>
      </c>
      <c r="C1008" s="40" t="s">
        <v>147</v>
      </c>
      <c r="D1008" s="67">
        <v>508.85</v>
      </c>
    </row>
    <row r="1009" spans="1:4" ht="30">
      <c r="A1009" s="65" t="s">
        <v>10097</v>
      </c>
      <c r="B1009" s="66" t="s">
        <v>10098</v>
      </c>
      <c r="C1009" s="40" t="s">
        <v>914</v>
      </c>
      <c r="D1009" s="67">
        <v>115.61</v>
      </c>
    </row>
    <row r="1010" spans="1:4" ht="45">
      <c r="A1010" s="65" t="s">
        <v>10099</v>
      </c>
      <c r="B1010" s="66" t="s">
        <v>10100</v>
      </c>
      <c r="C1010" s="40" t="s">
        <v>914</v>
      </c>
      <c r="D1010" s="67">
        <v>40.82</v>
      </c>
    </row>
    <row r="1011" spans="1:4">
      <c r="A1011" s="65" t="s">
        <v>10101</v>
      </c>
      <c r="B1011" s="66" t="s">
        <v>10102</v>
      </c>
      <c r="C1011" s="40" t="s">
        <v>914</v>
      </c>
      <c r="D1011" s="67">
        <v>20.29</v>
      </c>
    </row>
    <row r="1012" spans="1:4" ht="30">
      <c r="A1012" s="65" t="s">
        <v>10103</v>
      </c>
      <c r="B1012" s="66" t="s">
        <v>10104</v>
      </c>
      <c r="C1012" s="40" t="s">
        <v>914</v>
      </c>
      <c r="D1012" s="67">
        <v>49.51</v>
      </c>
    </row>
    <row r="1013" spans="1:4" ht="30">
      <c r="A1013" s="65" t="s">
        <v>10105</v>
      </c>
      <c r="B1013" s="66" t="s">
        <v>14415</v>
      </c>
      <c r="C1013" s="40" t="s">
        <v>914</v>
      </c>
      <c r="D1013" s="67">
        <v>49.58</v>
      </c>
    </row>
    <row r="1014" spans="1:4" ht="30">
      <c r="A1014" s="65" t="s">
        <v>10106</v>
      </c>
      <c r="B1014" s="66" t="s">
        <v>10107</v>
      </c>
      <c r="C1014" s="40" t="s">
        <v>914</v>
      </c>
      <c r="D1014" s="67">
        <v>6.2</v>
      </c>
    </row>
    <row r="1015" spans="1:4">
      <c r="A1015" s="65" t="s">
        <v>10108</v>
      </c>
      <c r="B1015" s="66" t="s">
        <v>10109</v>
      </c>
      <c r="C1015" s="40" t="s">
        <v>914</v>
      </c>
      <c r="D1015" s="67">
        <v>43.67</v>
      </c>
    </row>
    <row r="1016" spans="1:4">
      <c r="A1016" s="65" t="s">
        <v>10110</v>
      </c>
      <c r="B1016" s="66" t="s">
        <v>10111</v>
      </c>
      <c r="C1016" s="40" t="s">
        <v>914</v>
      </c>
      <c r="D1016" s="67">
        <v>46.33</v>
      </c>
    </row>
    <row r="1017" spans="1:4">
      <c r="A1017" s="65" t="s">
        <v>10112</v>
      </c>
      <c r="B1017" s="66" t="s">
        <v>10113</v>
      </c>
      <c r="C1017" s="40" t="s">
        <v>655</v>
      </c>
      <c r="D1017" s="67">
        <v>48.04</v>
      </c>
    </row>
    <row r="1018" spans="1:4" ht="45">
      <c r="A1018" s="65" t="s">
        <v>10114</v>
      </c>
      <c r="B1018" s="66" t="s">
        <v>10115</v>
      </c>
      <c r="C1018" s="40" t="s">
        <v>914</v>
      </c>
      <c r="D1018" s="67">
        <v>35.83</v>
      </c>
    </row>
    <row r="1019" spans="1:4" ht="30">
      <c r="A1019" s="65" t="s">
        <v>10116</v>
      </c>
      <c r="B1019" s="66" t="s">
        <v>10117</v>
      </c>
      <c r="C1019" s="40" t="s">
        <v>914</v>
      </c>
      <c r="D1019" s="67">
        <v>26.39</v>
      </c>
    </row>
    <row r="1020" spans="1:4" ht="30">
      <c r="A1020" s="65" t="s">
        <v>10118</v>
      </c>
      <c r="B1020" s="66" t="s">
        <v>10119</v>
      </c>
      <c r="C1020" s="40" t="s">
        <v>914</v>
      </c>
      <c r="D1020" s="67">
        <v>60.18</v>
      </c>
    </row>
    <row r="1021" spans="1:4">
      <c r="A1021" s="65" t="s">
        <v>10120</v>
      </c>
      <c r="B1021" s="66" t="s">
        <v>10121</v>
      </c>
      <c r="C1021" s="40" t="s">
        <v>914</v>
      </c>
      <c r="D1021" s="67">
        <v>20.53</v>
      </c>
    </row>
    <row r="1022" spans="1:4">
      <c r="A1022" s="65" t="s">
        <v>10122</v>
      </c>
      <c r="B1022" s="66" t="s">
        <v>10123</v>
      </c>
      <c r="C1022" s="40" t="s">
        <v>914</v>
      </c>
      <c r="D1022" s="67">
        <v>23.43</v>
      </c>
    </row>
    <row r="1023" spans="1:4">
      <c r="A1023" s="65" t="s">
        <v>10124</v>
      </c>
      <c r="B1023" s="66" t="s">
        <v>10125</v>
      </c>
      <c r="C1023" s="40" t="s">
        <v>914</v>
      </c>
      <c r="D1023" s="67">
        <v>28.11</v>
      </c>
    </row>
    <row r="1024" spans="1:4" ht="30">
      <c r="A1024" s="65" t="s">
        <v>10126</v>
      </c>
      <c r="B1024" s="66" t="s">
        <v>10127</v>
      </c>
      <c r="C1024" s="40" t="s">
        <v>914</v>
      </c>
      <c r="D1024" s="67">
        <v>46.23</v>
      </c>
    </row>
    <row r="1025" spans="1:4">
      <c r="A1025" s="65" t="s">
        <v>10128</v>
      </c>
      <c r="B1025" s="66" t="s">
        <v>10129</v>
      </c>
      <c r="C1025" s="40" t="s">
        <v>147</v>
      </c>
      <c r="D1025" s="67">
        <v>283.93</v>
      </c>
    </row>
    <row r="1026" spans="1:4">
      <c r="A1026" s="65" t="s">
        <v>10130</v>
      </c>
      <c r="B1026" s="66" t="s">
        <v>10131</v>
      </c>
      <c r="C1026" s="40" t="s">
        <v>147</v>
      </c>
      <c r="D1026" s="67">
        <v>261.45</v>
      </c>
    </row>
    <row r="1027" spans="1:4">
      <c r="A1027" s="65" t="s">
        <v>10132</v>
      </c>
      <c r="B1027" s="66" t="s">
        <v>10133</v>
      </c>
      <c r="C1027" s="40" t="s">
        <v>147</v>
      </c>
      <c r="D1027" s="67">
        <v>51.29</v>
      </c>
    </row>
    <row r="1028" spans="1:4">
      <c r="A1028" s="65" t="s">
        <v>10134</v>
      </c>
      <c r="B1028" s="66" t="s">
        <v>10135</v>
      </c>
      <c r="C1028" s="40" t="s">
        <v>205</v>
      </c>
      <c r="D1028" s="67">
        <v>55.42</v>
      </c>
    </row>
    <row r="1029" spans="1:4">
      <c r="A1029" s="65" t="s">
        <v>10136</v>
      </c>
      <c r="B1029" s="66" t="s">
        <v>10137</v>
      </c>
      <c r="C1029" s="40" t="s">
        <v>205</v>
      </c>
      <c r="D1029" s="67">
        <v>55.34</v>
      </c>
    </row>
    <row r="1030" spans="1:4" ht="30">
      <c r="A1030" s="65" t="s">
        <v>10138</v>
      </c>
      <c r="B1030" s="66" t="s">
        <v>10139</v>
      </c>
      <c r="C1030" s="40" t="s">
        <v>205</v>
      </c>
      <c r="D1030" s="67">
        <v>54.64</v>
      </c>
    </row>
    <row r="1031" spans="1:4" ht="30">
      <c r="A1031" s="65" t="s">
        <v>10140</v>
      </c>
      <c r="B1031" s="66" t="s">
        <v>10141</v>
      </c>
      <c r="C1031" s="40" t="s">
        <v>147</v>
      </c>
      <c r="D1031" s="67">
        <v>89.02</v>
      </c>
    </row>
    <row r="1032" spans="1:4" ht="30">
      <c r="A1032" s="65" t="s">
        <v>10142</v>
      </c>
      <c r="B1032" s="66" t="s">
        <v>10143</v>
      </c>
      <c r="C1032" s="40" t="s">
        <v>205</v>
      </c>
      <c r="D1032" s="67">
        <v>41.83</v>
      </c>
    </row>
    <row r="1033" spans="1:4" ht="30">
      <c r="A1033" s="65" t="s">
        <v>10144</v>
      </c>
      <c r="B1033" s="66" t="s">
        <v>10145</v>
      </c>
      <c r="C1033" s="40" t="s">
        <v>205</v>
      </c>
      <c r="D1033" s="67">
        <v>91.24</v>
      </c>
    </row>
    <row r="1034" spans="1:4">
      <c r="A1034" s="65" t="s">
        <v>10146</v>
      </c>
      <c r="B1034" s="66" t="s">
        <v>10147</v>
      </c>
      <c r="C1034" s="40" t="s">
        <v>147</v>
      </c>
      <c r="D1034" s="67">
        <v>280.61</v>
      </c>
    </row>
    <row r="1035" spans="1:4" ht="30">
      <c r="A1035" s="65" t="s">
        <v>10148</v>
      </c>
      <c r="B1035" s="66" t="s">
        <v>10149</v>
      </c>
      <c r="C1035" s="40" t="s">
        <v>147</v>
      </c>
      <c r="D1035" s="67">
        <v>84.84</v>
      </c>
    </row>
    <row r="1036" spans="1:4" ht="30">
      <c r="A1036" s="65" t="s">
        <v>10150</v>
      </c>
      <c r="B1036" s="66" t="s">
        <v>10151</v>
      </c>
      <c r="C1036" s="40" t="s">
        <v>205</v>
      </c>
      <c r="D1036" s="67">
        <v>89.35</v>
      </c>
    </row>
    <row r="1037" spans="1:4" ht="30">
      <c r="A1037" s="65" t="s">
        <v>10152</v>
      </c>
      <c r="B1037" s="66" t="s">
        <v>10153</v>
      </c>
      <c r="C1037" s="40" t="s">
        <v>205</v>
      </c>
      <c r="D1037" s="67">
        <v>89.33</v>
      </c>
    </row>
    <row r="1038" spans="1:4" ht="30">
      <c r="A1038" s="65" t="s">
        <v>10154</v>
      </c>
      <c r="B1038" s="66" t="s">
        <v>10155</v>
      </c>
      <c r="C1038" s="40" t="s">
        <v>205</v>
      </c>
      <c r="D1038" s="67">
        <v>51.32</v>
      </c>
    </row>
    <row r="1039" spans="1:4" ht="30">
      <c r="A1039" s="65" t="s">
        <v>10156</v>
      </c>
      <c r="B1039" s="66" t="s">
        <v>10157</v>
      </c>
      <c r="C1039" s="40" t="s">
        <v>205</v>
      </c>
      <c r="D1039" s="67">
        <v>43.66</v>
      </c>
    </row>
    <row r="1040" spans="1:4">
      <c r="A1040" s="65" t="s">
        <v>10158</v>
      </c>
      <c r="B1040" s="66" t="s">
        <v>10159</v>
      </c>
      <c r="C1040" s="40" t="s">
        <v>147</v>
      </c>
      <c r="D1040" s="67">
        <v>45.87</v>
      </c>
    </row>
    <row r="1041" spans="1:4" ht="30">
      <c r="A1041" s="65" t="s">
        <v>10160</v>
      </c>
      <c r="B1041" s="66" t="s">
        <v>10161</v>
      </c>
      <c r="C1041" s="40" t="s">
        <v>147</v>
      </c>
      <c r="D1041" s="67">
        <v>1165.58</v>
      </c>
    </row>
    <row r="1042" spans="1:4" ht="30">
      <c r="A1042" s="65" t="s">
        <v>10162</v>
      </c>
      <c r="B1042" s="66" t="s">
        <v>10163</v>
      </c>
      <c r="C1042" s="40" t="s">
        <v>147</v>
      </c>
      <c r="D1042" s="67">
        <v>1117.32</v>
      </c>
    </row>
    <row r="1043" spans="1:4" ht="30">
      <c r="A1043" s="65" t="s">
        <v>10164</v>
      </c>
      <c r="B1043" s="66" t="s">
        <v>10165</v>
      </c>
      <c r="C1043" s="40" t="s">
        <v>147</v>
      </c>
      <c r="D1043" s="67">
        <v>914.81</v>
      </c>
    </row>
    <row r="1044" spans="1:4" ht="45">
      <c r="A1044" s="65" t="s">
        <v>10166</v>
      </c>
      <c r="B1044" s="66" t="s">
        <v>10167</v>
      </c>
      <c r="C1044" s="40" t="s">
        <v>147</v>
      </c>
      <c r="D1044" s="67">
        <v>390.9</v>
      </c>
    </row>
    <row r="1045" spans="1:4" ht="45">
      <c r="A1045" s="65" t="s">
        <v>10168</v>
      </c>
      <c r="B1045" s="66" t="s">
        <v>10169</v>
      </c>
      <c r="C1045" s="40" t="s">
        <v>205</v>
      </c>
      <c r="D1045" s="67">
        <v>366.9</v>
      </c>
    </row>
    <row r="1046" spans="1:4" ht="45">
      <c r="A1046" s="65" t="s">
        <v>10170</v>
      </c>
      <c r="B1046" s="66" t="s">
        <v>10171</v>
      </c>
      <c r="C1046" s="40" t="s">
        <v>205</v>
      </c>
      <c r="D1046" s="67">
        <v>148.77000000000001</v>
      </c>
    </row>
    <row r="1047" spans="1:4" ht="45">
      <c r="A1047" s="65" t="s">
        <v>10172</v>
      </c>
      <c r="B1047" s="66" t="s">
        <v>10173</v>
      </c>
      <c r="C1047" s="40" t="s">
        <v>205</v>
      </c>
      <c r="D1047" s="67">
        <v>170.94</v>
      </c>
    </row>
    <row r="1048" spans="1:4" ht="30">
      <c r="A1048" s="65" t="s">
        <v>10174</v>
      </c>
      <c r="B1048" s="66" t="s">
        <v>10175</v>
      </c>
      <c r="C1048" s="40" t="s">
        <v>205</v>
      </c>
      <c r="D1048" s="67">
        <v>73.75</v>
      </c>
    </row>
    <row r="1049" spans="1:4" ht="45">
      <c r="A1049" s="65" t="s">
        <v>10176</v>
      </c>
      <c r="B1049" s="66" t="s">
        <v>10177</v>
      </c>
      <c r="C1049" s="40" t="s">
        <v>205</v>
      </c>
      <c r="D1049" s="67">
        <v>83.59</v>
      </c>
    </row>
    <row r="1050" spans="1:4" ht="30">
      <c r="A1050" s="65" t="s">
        <v>10178</v>
      </c>
      <c r="B1050" s="66" t="s">
        <v>10179</v>
      </c>
      <c r="C1050" s="40" t="s">
        <v>147</v>
      </c>
      <c r="D1050" s="67">
        <v>246.8</v>
      </c>
    </row>
    <row r="1051" spans="1:4" ht="30">
      <c r="A1051" s="65" t="s">
        <v>10180</v>
      </c>
      <c r="B1051" s="66" t="s">
        <v>10181</v>
      </c>
      <c r="C1051" s="40" t="s">
        <v>205</v>
      </c>
      <c r="D1051" s="67">
        <v>82.39</v>
      </c>
    </row>
    <row r="1052" spans="1:4" ht="30">
      <c r="A1052" s="65" t="s">
        <v>10182</v>
      </c>
      <c r="B1052" s="66" t="s">
        <v>10183</v>
      </c>
      <c r="C1052" s="40" t="s">
        <v>147</v>
      </c>
      <c r="D1052" s="67">
        <v>194.48</v>
      </c>
    </row>
    <row r="1053" spans="1:4" ht="30">
      <c r="A1053" s="65" t="s">
        <v>10184</v>
      </c>
      <c r="B1053" s="66" t="s">
        <v>10185</v>
      </c>
      <c r="C1053" s="40" t="s">
        <v>205</v>
      </c>
      <c r="D1053" s="67">
        <v>437.87</v>
      </c>
    </row>
    <row r="1054" spans="1:4" ht="30">
      <c r="A1054" s="65" t="s">
        <v>10186</v>
      </c>
      <c r="B1054" s="66" t="s">
        <v>10187</v>
      </c>
      <c r="C1054" s="40" t="s">
        <v>205</v>
      </c>
      <c r="D1054" s="67">
        <v>408.91</v>
      </c>
    </row>
    <row r="1055" spans="1:4">
      <c r="A1055" s="65" t="s">
        <v>10188</v>
      </c>
      <c r="B1055" s="66" t="s">
        <v>10189</v>
      </c>
      <c r="C1055" s="40" t="s">
        <v>147</v>
      </c>
      <c r="D1055" s="67">
        <v>866.46</v>
      </c>
    </row>
    <row r="1056" spans="1:4">
      <c r="A1056" s="65" t="s">
        <v>10190</v>
      </c>
      <c r="B1056" s="66" t="s">
        <v>10191</v>
      </c>
      <c r="C1056" s="40" t="s">
        <v>147</v>
      </c>
      <c r="D1056" s="67">
        <v>971.91</v>
      </c>
    </row>
    <row r="1057" spans="1:4">
      <c r="A1057" s="65" t="s">
        <v>10192</v>
      </c>
      <c r="B1057" s="66" t="s">
        <v>10193</v>
      </c>
      <c r="C1057" s="40" t="s">
        <v>147</v>
      </c>
      <c r="D1057" s="67">
        <v>958.83</v>
      </c>
    </row>
    <row r="1058" spans="1:4">
      <c r="A1058" s="65" t="s">
        <v>10194</v>
      </c>
      <c r="B1058" s="66" t="s">
        <v>10195</v>
      </c>
      <c r="C1058" s="40" t="s">
        <v>147</v>
      </c>
      <c r="D1058" s="67">
        <v>837.1</v>
      </c>
    </row>
    <row r="1059" spans="1:4" ht="30">
      <c r="A1059" s="65" t="s">
        <v>10196</v>
      </c>
      <c r="B1059" s="66" t="s">
        <v>10197</v>
      </c>
      <c r="C1059" s="40" t="s">
        <v>147</v>
      </c>
      <c r="D1059" s="67">
        <v>1791.02</v>
      </c>
    </row>
    <row r="1060" spans="1:4" ht="30">
      <c r="A1060" s="65" t="s">
        <v>10198</v>
      </c>
      <c r="B1060" s="66" t="s">
        <v>14416</v>
      </c>
      <c r="C1060" s="40" t="s">
        <v>205</v>
      </c>
      <c r="D1060" s="67">
        <v>76.77</v>
      </c>
    </row>
    <row r="1061" spans="1:4">
      <c r="A1061" s="65" t="s">
        <v>10199</v>
      </c>
      <c r="B1061" s="66" t="s">
        <v>14417</v>
      </c>
      <c r="C1061" s="40" t="s">
        <v>147</v>
      </c>
      <c r="D1061" s="67">
        <v>45.65</v>
      </c>
    </row>
    <row r="1062" spans="1:4">
      <c r="A1062" s="65" t="s">
        <v>10200</v>
      </c>
      <c r="B1062" s="66" t="s">
        <v>14418</v>
      </c>
      <c r="C1062" s="40" t="s">
        <v>205</v>
      </c>
      <c r="D1062" s="67">
        <v>14.49</v>
      </c>
    </row>
    <row r="1063" spans="1:4">
      <c r="A1063" s="65" t="s">
        <v>10201</v>
      </c>
      <c r="B1063" s="66" t="s">
        <v>10202</v>
      </c>
      <c r="C1063" s="40" t="s">
        <v>147</v>
      </c>
      <c r="D1063" s="67">
        <v>375.32</v>
      </c>
    </row>
    <row r="1064" spans="1:4">
      <c r="A1064" s="65" t="s">
        <v>10203</v>
      </c>
      <c r="B1064" s="66" t="s">
        <v>10204</v>
      </c>
      <c r="C1064" s="40" t="s">
        <v>147</v>
      </c>
      <c r="D1064" s="67">
        <v>56.4</v>
      </c>
    </row>
    <row r="1065" spans="1:4">
      <c r="A1065" s="65" t="s">
        <v>10205</v>
      </c>
      <c r="B1065" s="66" t="s">
        <v>10206</v>
      </c>
      <c r="C1065" s="40" t="s">
        <v>147</v>
      </c>
      <c r="D1065" s="67">
        <v>221.39</v>
      </c>
    </row>
    <row r="1066" spans="1:4">
      <c r="A1066" s="65" t="s">
        <v>10207</v>
      </c>
      <c r="B1066" s="66" t="s">
        <v>10208</v>
      </c>
      <c r="C1066" s="40" t="s">
        <v>205</v>
      </c>
      <c r="D1066" s="67">
        <v>50.53</v>
      </c>
    </row>
    <row r="1067" spans="1:4">
      <c r="A1067" s="65" t="s">
        <v>10209</v>
      </c>
      <c r="B1067" s="66" t="s">
        <v>10210</v>
      </c>
      <c r="C1067" s="40" t="s">
        <v>95</v>
      </c>
      <c r="D1067" s="67">
        <v>8.8699999999999992</v>
      </c>
    </row>
    <row r="1068" spans="1:4" ht="30">
      <c r="A1068" s="65" t="s">
        <v>10211</v>
      </c>
      <c r="B1068" s="66" t="s">
        <v>10212</v>
      </c>
      <c r="C1068" s="40" t="s">
        <v>147</v>
      </c>
      <c r="D1068" s="67">
        <v>343.4</v>
      </c>
    </row>
    <row r="1069" spans="1:4" ht="30">
      <c r="A1069" s="65" t="s">
        <v>10213</v>
      </c>
      <c r="B1069" s="66" t="s">
        <v>10214</v>
      </c>
      <c r="C1069" s="40" t="s">
        <v>147</v>
      </c>
      <c r="D1069" s="67">
        <v>164.82</v>
      </c>
    </row>
    <row r="1070" spans="1:4" ht="30">
      <c r="A1070" s="65" t="s">
        <v>10215</v>
      </c>
      <c r="B1070" s="66" t="s">
        <v>10216</v>
      </c>
      <c r="C1070" s="40" t="s">
        <v>147</v>
      </c>
      <c r="D1070" s="67">
        <v>170.41</v>
      </c>
    </row>
    <row r="1071" spans="1:4" ht="30">
      <c r="A1071" s="65" t="s">
        <v>10217</v>
      </c>
      <c r="B1071" s="66" t="s">
        <v>10218</v>
      </c>
      <c r="C1071" s="40" t="s">
        <v>147</v>
      </c>
      <c r="D1071" s="67">
        <v>211.59</v>
      </c>
    </row>
    <row r="1072" spans="1:4" ht="30">
      <c r="A1072" s="65" t="s">
        <v>10219</v>
      </c>
      <c r="B1072" s="66" t="s">
        <v>10220</v>
      </c>
      <c r="C1072" s="40" t="s">
        <v>147</v>
      </c>
      <c r="D1072" s="67">
        <v>166.05</v>
      </c>
    </row>
    <row r="1073" spans="1:4" ht="30">
      <c r="A1073" s="65" t="s">
        <v>10221</v>
      </c>
      <c r="B1073" s="66" t="s">
        <v>10222</v>
      </c>
      <c r="C1073" s="40" t="s">
        <v>147</v>
      </c>
      <c r="D1073" s="67">
        <v>245.21</v>
      </c>
    </row>
    <row r="1074" spans="1:4" ht="30">
      <c r="A1074" s="65" t="s">
        <v>10223</v>
      </c>
      <c r="B1074" s="66" t="s">
        <v>10224</v>
      </c>
      <c r="C1074" s="40" t="s">
        <v>147</v>
      </c>
      <c r="D1074" s="67">
        <v>259.12</v>
      </c>
    </row>
    <row r="1075" spans="1:4" ht="30">
      <c r="A1075" s="65" t="s">
        <v>10225</v>
      </c>
      <c r="B1075" s="66" t="s">
        <v>10226</v>
      </c>
      <c r="C1075" s="40" t="s">
        <v>147</v>
      </c>
      <c r="D1075" s="67">
        <v>215.71</v>
      </c>
    </row>
    <row r="1076" spans="1:4" ht="45">
      <c r="A1076" s="65" t="s">
        <v>10227</v>
      </c>
      <c r="B1076" s="66" t="s">
        <v>10228</v>
      </c>
      <c r="C1076" s="40" t="s">
        <v>147</v>
      </c>
      <c r="D1076" s="67">
        <v>99.55</v>
      </c>
    </row>
    <row r="1077" spans="1:4" ht="30">
      <c r="A1077" s="65" t="s">
        <v>10229</v>
      </c>
      <c r="B1077" s="66" t="s">
        <v>10230</v>
      </c>
      <c r="C1077" s="40" t="s">
        <v>147</v>
      </c>
      <c r="D1077" s="67">
        <v>280.91000000000003</v>
      </c>
    </row>
    <row r="1078" spans="1:4" ht="30">
      <c r="A1078" s="65" t="s">
        <v>10231</v>
      </c>
      <c r="B1078" s="66" t="s">
        <v>10232</v>
      </c>
      <c r="C1078" s="40" t="s">
        <v>147</v>
      </c>
      <c r="D1078" s="67">
        <v>298.76</v>
      </c>
    </row>
    <row r="1079" spans="1:4" ht="30">
      <c r="A1079" s="65" t="s">
        <v>10233</v>
      </c>
      <c r="B1079" s="66" t="s">
        <v>10234</v>
      </c>
      <c r="C1079" s="40" t="s">
        <v>147</v>
      </c>
      <c r="D1079" s="67">
        <v>291.33999999999997</v>
      </c>
    </row>
    <row r="1080" spans="1:4" ht="30">
      <c r="A1080" s="65" t="s">
        <v>10235</v>
      </c>
      <c r="B1080" s="66" t="s">
        <v>10236</v>
      </c>
      <c r="C1080" s="40" t="s">
        <v>147</v>
      </c>
      <c r="D1080" s="67">
        <v>246.26</v>
      </c>
    </row>
    <row r="1081" spans="1:4" ht="30">
      <c r="A1081" s="65" t="s">
        <v>10237</v>
      </c>
      <c r="B1081" s="66" t="s">
        <v>10238</v>
      </c>
      <c r="C1081" s="40" t="s">
        <v>147</v>
      </c>
      <c r="D1081" s="67">
        <v>288.33999999999997</v>
      </c>
    </row>
    <row r="1082" spans="1:4" ht="30">
      <c r="A1082" s="65" t="s">
        <v>10239</v>
      </c>
      <c r="B1082" s="66" t="s">
        <v>10240</v>
      </c>
      <c r="C1082" s="40" t="s">
        <v>147</v>
      </c>
      <c r="D1082" s="67">
        <v>261.76</v>
      </c>
    </row>
    <row r="1083" spans="1:4">
      <c r="A1083" s="65" t="s">
        <v>10241</v>
      </c>
      <c r="B1083" s="66" t="s">
        <v>10242</v>
      </c>
      <c r="C1083" s="40" t="s">
        <v>205</v>
      </c>
      <c r="D1083" s="67">
        <v>25.33</v>
      </c>
    </row>
    <row r="1084" spans="1:4" ht="30">
      <c r="A1084" s="65" t="s">
        <v>10243</v>
      </c>
      <c r="B1084" s="66" t="s">
        <v>10244</v>
      </c>
      <c r="C1084" s="40" t="s">
        <v>147</v>
      </c>
      <c r="D1084" s="67">
        <v>123.21</v>
      </c>
    </row>
    <row r="1085" spans="1:4" ht="30">
      <c r="A1085" s="65" t="s">
        <v>10245</v>
      </c>
      <c r="B1085" s="66" t="s">
        <v>14419</v>
      </c>
      <c r="C1085" s="40" t="s">
        <v>147</v>
      </c>
      <c r="D1085" s="67">
        <v>152.66999999999999</v>
      </c>
    </row>
    <row r="1086" spans="1:4">
      <c r="A1086" s="65" t="s">
        <v>10246</v>
      </c>
      <c r="B1086" s="66" t="s">
        <v>2374</v>
      </c>
      <c r="C1086" s="40" t="s">
        <v>95</v>
      </c>
      <c r="D1086" s="67">
        <v>56.48</v>
      </c>
    </row>
    <row r="1087" spans="1:4" ht="30">
      <c r="A1087" s="65" t="s">
        <v>10247</v>
      </c>
      <c r="B1087" s="66" t="s">
        <v>10248</v>
      </c>
      <c r="C1087" s="40" t="s">
        <v>147</v>
      </c>
      <c r="D1087" s="67">
        <v>335.15</v>
      </c>
    </row>
    <row r="1088" spans="1:4" ht="45">
      <c r="A1088" s="65" t="s">
        <v>10249</v>
      </c>
      <c r="B1088" s="66" t="s">
        <v>10250</v>
      </c>
      <c r="C1088" s="40" t="s">
        <v>147</v>
      </c>
      <c r="D1088" s="67">
        <v>501.37</v>
      </c>
    </row>
    <row r="1089" spans="1:4" ht="45">
      <c r="A1089" s="65" t="s">
        <v>10251</v>
      </c>
      <c r="B1089" s="66" t="s">
        <v>10252</v>
      </c>
      <c r="C1089" s="40" t="s">
        <v>147</v>
      </c>
      <c r="D1089" s="67">
        <v>158.03</v>
      </c>
    </row>
    <row r="1090" spans="1:4">
      <c r="A1090" s="65" t="s">
        <v>10253</v>
      </c>
      <c r="B1090" s="66" t="s">
        <v>10254</v>
      </c>
      <c r="C1090" s="40" t="s">
        <v>205</v>
      </c>
      <c r="D1090" s="67">
        <v>98.61</v>
      </c>
    </row>
    <row r="1091" spans="1:4" ht="30">
      <c r="A1091" s="65" t="s">
        <v>10255</v>
      </c>
      <c r="B1091" s="66" t="s">
        <v>2048</v>
      </c>
      <c r="C1091" s="40" t="s">
        <v>144</v>
      </c>
      <c r="D1091" s="67">
        <v>1941.16</v>
      </c>
    </row>
    <row r="1092" spans="1:4">
      <c r="A1092" s="65" t="s">
        <v>10256</v>
      </c>
      <c r="B1092" s="66" t="s">
        <v>10257</v>
      </c>
      <c r="C1092" s="40" t="s">
        <v>230</v>
      </c>
      <c r="D1092" s="67">
        <v>199</v>
      </c>
    </row>
    <row r="1093" spans="1:4" ht="30">
      <c r="A1093" s="65" t="s">
        <v>10258</v>
      </c>
      <c r="B1093" s="66" t="s">
        <v>10259</v>
      </c>
      <c r="C1093" s="40" t="s">
        <v>147</v>
      </c>
      <c r="D1093" s="67">
        <v>408.31</v>
      </c>
    </row>
    <row r="1094" spans="1:4" ht="45">
      <c r="A1094" s="65" t="s">
        <v>10260</v>
      </c>
      <c r="B1094" s="66" t="s">
        <v>10261</v>
      </c>
      <c r="C1094" s="40" t="s">
        <v>147</v>
      </c>
      <c r="D1094" s="67">
        <v>318.33</v>
      </c>
    </row>
    <row r="1095" spans="1:4" ht="30">
      <c r="A1095" s="65" t="s">
        <v>10262</v>
      </c>
      <c r="B1095" s="66" t="s">
        <v>10263</v>
      </c>
      <c r="C1095" s="40" t="s">
        <v>147</v>
      </c>
      <c r="D1095" s="67">
        <v>874.75</v>
      </c>
    </row>
    <row r="1096" spans="1:4" ht="30">
      <c r="A1096" s="65" t="s">
        <v>10264</v>
      </c>
      <c r="B1096" s="66" t="s">
        <v>10265</v>
      </c>
      <c r="C1096" s="40" t="s">
        <v>95</v>
      </c>
      <c r="D1096" s="67">
        <v>10.29</v>
      </c>
    </row>
    <row r="1097" spans="1:4" ht="30">
      <c r="A1097" s="65" t="s">
        <v>10266</v>
      </c>
      <c r="B1097" s="66" t="s">
        <v>10267</v>
      </c>
      <c r="C1097" s="40" t="s">
        <v>95</v>
      </c>
      <c r="D1097" s="67">
        <v>10.44</v>
      </c>
    </row>
    <row r="1098" spans="1:4" ht="45">
      <c r="A1098" s="65" t="s">
        <v>10268</v>
      </c>
      <c r="B1098" s="66" t="s">
        <v>10269</v>
      </c>
      <c r="C1098" s="40" t="s">
        <v>205</v>
      </c>
      <c r="D1098" s="67">
        <v>1.84</v>
      </c>
    </row>
    <row r="1099" spans="1:4" ht="45">
      <c r="A1099" s="65" t="s">
        <v>10270</v>
      </c>
      <c r="B1099" s="66" t="s">
        <v>10271</v>
      </c>
      <c r="C1099" s="40" t="s">
        <v>205</v>
      </c>
      <c r="D1099" s="67">
        <v>2.64</v>
      </c>
    </row>
    <row r="1100" spans="1:4" ht="45">
      <c r="A1100" s="65" t="s">
        <v>10272</v>
      </c>
      <c r="B1100" s="66" t="s">
        <v>10273</v>
      </c>
      <c r="C1100" s="40" t="s">
        <v>205</v>
      </c>
      <c r="D1100" s="67">
        <v>3.15</v>
      </c>
    </row>
    <row r="1101" spans="1:4" ht="45">
      <c r="A1101" s="65" t="s">
        <v>10274</v>
      </c>
      <c r="B1101" s="66" t="s">
        <v>10275</v>
      </c>
      <c r="C1101" s="40" t="s">
        <v>205</v>
      </c>
      <c r="D1101" s="67">
        <v>4.0999999999999996</v>
      </c>
    </row>
    <row r="1102" spans="1:4" ht="45">
      <c r="A1102" s="65" t="s">
        <v>10276</v>
      </c>
      <c r="B1102" s="66" t="s">
        <v>10277</v>
      </c>
      <c r="C1102" s="40" t="s">
        <v>205</v>
      </c>
      <c r="D1102" s="67">
        <v>5.0199999999999996</v>
      </c>
    </row>
    <row r="1103" spans="1:4" ht="45">
      <c r="A1103" s="65" t="s">
        <v>10278</v>
      </c>
      <c r="B1103" s="66" t="s">
        <v>10279</v>
      </c>
      <c r="C1103" s="40" t="s">
        <v>205</v>
      </c>
      <c r="D1103" s="67">
        <v>9.69</v>
      </c>
    </row>
    <row r="1104" spans="1:4" ht="45">
      <c r="A1104" s="65" t="s">
        <v>10280</v>
      </c>
      <c r="B1104" s="66" t="s">
        <v>10281</v>
      </c>
      <c r="C1104" s="40" t="s">
        <v>147</v>
      </c>
      <c r="D1104" s="67">
        <v>1397.54</v>
      </c>
    </row>
    <row r="1105" spans="1:4" ht="30">
      <c r="A1105" s="65" t="s">
        <v>10282</v>
      </c>
      <c r="B1105" s="66" t="s">
        <v>10283</v>
      </c>
      <c r="C1105" s="40" t="s">
        <v>147</v>
      </c>
      <c r="D1105" s="67">
        <v>687.14</v>
      </c>
    </row>
    <row r="1106" spans="1:4" ht="30">
      <c r="A1106" s="65" t="s">
        <v>10284</v>
      </c>
      <c r="B1106" s="66" t="s">
        <v>10285</v>
      </c>
      <c r="C1106" s="40" t="s">
        <v>205</v>
      </c>
      <c r="D1106" s="67">
        <v>52.29</v>
      </c>
    </row>
    <row r="1107" spans="1:4" ht="30">
      <c r="A1107" s="65" t="s">
        <v>10286</v>
      </c>
      <c r="B1107" s="66" t="s">
        <v>10287</v>
      </c>
      <c r="C1107" s="40" t="s">
        <v>205</v>
      </c>
      <c r="D1107" s="67">
        <v>11.91</v>
      </c>
    </row>
    <row r="1108" spans="1:4" ht="30">
      <c r="A1108" s="65" t="s">
        <v>10288</v>
      </c>
      <c r="B1108" s="66" t="s">
        <v>10289</v>
      </c>
      <c r="C1108" s="40" t="s">
        <v>205</v>
      </c>
      <c r="D1108" s="67">
        <v>252.75</v>
      </c>
    </row>
    <row r="1109" spans="1:4" ht="30">
      <c r="A1109" s="65" t="s">
        <v>10290</v>
      </c>
      <c r="B1109" s="66" t="s">
        <v>14420</v>
      </c>
      <c r="C1109" s="40" t="s">
        <v>205</v>
      </c>
      <c r="D1109" s="67">
        <v>118.81</v>
      </c>
    </row>
    <row r="1110" spans="1:4" ht="30">
      <c r="A1110" s="65" t="s">
        <v>10291</v>
      </c>
      <c r="B1110" s="66" t="s">
        <v>10292</v>
      </c>
      <c r="C1110" s="40" t="s">
        <v>205</v>
      </c>
      <c r="D1110" s="67">
        <v>92.39</v>
      </c>
    </row>
    <row r="1111" spans="1:4" ht="30">
      <c r="A1111" s="65" t="s">
        <v>10293</v>
      </c>
      <c r="B1111" s="66" t="s">
        <v>10294</v>
      </c>
      <c r="C1111" s="40" t="s">
        <v>205</v>
      </c>
      <c r="D1111" s="67">
        <v>116.62</v>
      </c>
    </row>
    <row r="1112" spans="1:4" ht="45">
      <c r="A1112" s="65" t="s">
        <v>10295</v>
      </c>
      <c r="B1112" s="66" t="s">
        <v>10296</v>
      </c>
      <c r="C1112" s="40" t="s">
        <v>205</v>
      </c>
      <c r="D1112" s="67">
        <v>57.45</v>
      </c>
    </row>
    <row r="1113" spans="1:4" ht="30">
      <c r="A1113" s="65" t="s">
        <v>10297</v>
      </c>
      <c r="B1113" s="66" t="s">
        <v>10298</v>
      </c>
      <c r="C1113" s="40" t="s">
        <v>205</v>
      </c>
      <c r="D1113" s="67">
        <v>76.45</v>
      </c>
    </row>
    <row r="1114" spans="1:4" ht="30">
      <c r="A1114" s="65" t="s">
        <v>10299</v>
      </c>
      <c r="B1114" s="66" t="s">
        <v>10300</v>
      </c>
      <c r="C1114" s="40" t="s">
        <v>205</v>
      </c>
      <c r="D1114" s="67">
        <v>35.28</v>
      </c>
    </row>
    <row r="1115" spans="1:4" ht="30">
      <c r="A1115" s="65" t="s">
        <v>10301</v>
      </c>
      <c r="B1115" s="66" t="s">
        <v>10302</v>
      </c>
      <c r="C1115" s="40" t="s">
        <v>95</v>
      </c>
      <c r="D1115" s="67">
        <v>97.28</v>
      </c>
    </row>
    <row r="1116" spans="1:4">
      <c r="A1116" s="65" t="s">
        <v>10303</v>
      </c>
      <c r="B1116" s="66" t="s">
        <v>10304</v>
      </c>
      <c r="C1116" s="40" t="s">
        <v>147</v>
      </c>
      <c r="D1116" s="67">
        <v>87.53</v>
      </c>
    </row>
    <row r="1117" spans="1:4" ht="30">
      <c r="A1117" s="65" t="s">
        <v>10305</v>
      </c>
      <c r="B1117" s="66" t="s">
        <v>10306</v>
      </c>
      <c r="C1117" s="40" t="s">
        <v>205</v>
      </c>
      <c r="D1117" s="67">
        <v>21.14</v>
      </c>
    </row>
    <row r="1118" spans="1:4" ht="30">
      <c r="A1118" s="65" t="s">
        <v>10307</v>
      </c>
      <c r="B1118" s="66" t="s">
        <v>10308</v>
      </c>
      <c r="C1118" s="40" t="s">
        <v>205</v>
      </c>
      <c r="D1118" s="67">
        <v>207.25</v>
      </c>
    </row>
    <row r="1119" spans="1:4" ht="30">
      <c r="A1119" s="65" t="s">
        <v>10309</v>
      </c>
      <c r="B1119" s="66" t="s">
        <v>10310</v>
      </c>
      <c r="C1119" s="40" t="s">
        <v>147</v>
      </c>
      <c r="D1119" s="67">
        <v>98.27</v>
      </c>
    </row>
    <row r="1120" spans="1:4" ht="30">
      <c r="A1120" s="65" t="s">
        <v>10311</v>
      </c>
      <c r="B1120" s="66" t="s">
        <v>10312</v>
      </c>
      <c r="C1120" s="40" t="s">
        <v>205</v>
      </c>
      <c r="D1120" s="67">
        <v>53.17</v>
      </c>
    </row>
    <row r="1121" spans="1:4" ht="30">
      <c r="A1121" s="65" t="s">
        <v>10313</v>
      </c>
      <c r="B1121" s="66" t="s">
        <v>10314</v>
      </c>
      <c r="C1121" s="40" t="s">
        <v>147</v>
      </c>
      <c r="D1121" s="67">
        <v>354.47</v>
      </c>
    </row>
    <row r="1122" spans="1:4" ht="30">
      <c r="A1122" s="65" t="s">
        <v>10315</v>
      </c>
      <c r="B1122" s="66" t="s">
        <v>10316</v>
      </c>
      <c r="C1122" s="40" t="s">
        <v>147</v>
      </c>
      <c r="D1122" s="67">
        <v>436.64</v>
      </c>
    </row>
    <row r="1123" spans="1:4" ht="30">
      <c r="A1123" s="65" t="s">
        <v>10317</v>
      </c>
      <c r="B1123" s="66" t="s">
        <v>10318</v>
      </c>
      <c r="C1123" s="40" t="s">
        <v>205</v>
      </c>
      <c r="D1123" s="67">
        <v>8.7100000000000009</v>
      </c>
    </row>
    <row r="1124" spans="1:4" ht="30">
      <c r="A1124" s="65" t="s">
        <v>10319</v>
      </c>
      <c r="B1124" s="66" t="s">
        <v>10320</v>
      </c>
      <c r="C1124" s="40" t="s">
        <v>205</v>
      </c>
      <c r="D1124" s="67">
        <v>14.49</v>
      </c>
    </row>
    <row r="1125" spans="1:4" ht="30">
      <c r="A1125" s="65" t="s">
        <v>10321</v>
      </c>
      <c r="B1125" s="66" t="s">
        <v>10322</v>
      </c>
      <c r="C1125" s="40" t="s">
        <v>205</v>
      </c>
      <c r="D1125" s="67">
        <v>28.21</v>
      </c>
    </row>
    <row r="1126" spans="1:4" ht="30">
      <c r="A1126" s="65" t="s">
        <v>10323</v>
      </c>
      <c r="B1126" s="66" t="s">
        <v>10324</v>
      </c>
      <c r="C1126" s="40" t="s">
        <v>205</v>
      </c>
      <c r="D1126" s="67">
        <v>29.2</v>
      </c>
    </row>
    <row r="1127" spans="1:4" ht="30">
      <c r="A1127" s="65" t="s">
        <v>10325</v>
      </c>
      <c r="B1127" s="66" t="s">
        <v>10326</v>
      </c>
      <c r="C1127" s="40" t="s">
        <v>147</v>
      </c>
      <c r="D1127" s="67">
        <v>111.41</v>
      </c>
    </row>
    <row r="1128" spans="1:4" ht="30">
      <c r="A1128" s="65" t="s">
        <v>10327</v>
      </c>
      <c r="B1128" s="66" t="s">
        <v>10328</v>
      </c>
      <c r="C1128" s="40" t="s">
        <v>147</v>
      </c>
      <c r="D1128" s="67">
        <v>196.13</v>
      </c>
    </row>
    <row r="1129" spans="1:4" ht="30">
      <c r="A1129" s="65" t="s">
        <v>10329</v>
      </c>
      <c r="B1129" s="66" t="s">
        <v>10330</v>
      </c>
      <c r="C1129" s="40" t="s">
        <v>147</v>
      </c>
      <c r="D1129" s="67">
        <v>196.57</v>
      </c>
    </row>
    <row r="1130" spans="1:4" ht="30">
      <c r="A1130" s="65" t="s">
        <v>10331</v>
      </c>
      <c r="B1130" s="66" t="s">
        <v>10332</v>
      </c>
      <c r="C1130" s="40" t="s">
        <v>147</v>
      </c>
      <c r="D1130" s="67">
        <v>322.04000000000002</v>
      </c>
    </row>
    <row r="1131" spans="1:4" ht="30">
      <c r="A1131" s="65" t="s">
        <v>10333</v>
      </c>
      <c r="B1131" s="66" t="s">
        <v>10334</v>
      </c>
      <c r="C1131" s="40" t="s">
        <v>147</v>
      </c>
      <c r="D1131" s="67">
        <v>205.33</v>
      </c>
    </row>
    <row r="1132" spans="1:4" ht="30">
      <c r="A1132" s="65" t="s">
        <v>10335</v>
      </c>
      <c r="B1132" s="66" t="s">
        <v>10336</v>
      </c>
      <c r="C1132" s="40" t="s">
        <v>147</v>
      </c>
      <c r="D1132" s="67">
        <v>239.06</v>
      </c>
    </row>
    <row r="1133" spans="1:4" ht="45">
      <c r="A1133" s="65" t="s">
        <v>10337</v>
      </c>
      <c r="B1133" s="66" t="s">
        <v>10338</v>
      </c>
      <c r="C1133" s="40" t="s">
        <v>147</v>
      </c>
      <c r="D1133" s="67">
        <v>115.2</v>
      </c>
    </row>
    <row r="1134" spans="1:4" ht="30">
      <c r="A1134" s="65" t="s">
        <v>10339</v>
      </c>
      <c r="B1134" s="66" t="s">
        <v>14421</v>
      </c>
      <c r="C1134" s="40" t="s">
        <v>147</v>
      </c>
      <c r="D1134" s="67">
        <v>67.13</v>
      </c>
    </row>
    <row r="1135" spans="1:4" ht="45">
      <c r="A1135" s="65" t="s">
        <v>10340</v>
      </c>
      <c r="B1135" s="66" t="s">
        <v>10341</v>
      </c>
      <c r="C1135" s="40" t="s">
        <v>147</v>
      </c>
      <c r="D1135" s="67">
        <v>103.68</v>
      </c>
    </row>
    <row r="1136" spans="1:4" ht="45">
      <c r="A1136" s="65" t="s">
        <v>10342</v>
      </c>
      <c r="B1136" s="66" t="s">
        <v>10343</v>
      </c>
      <c r="C1136" s="40" t="s">
        <v>147</v>
      </c>
      <c r="D1136" s="67">
        <v>176.35</v>
      </c>
    </row>
    <row r="1137" spans="1:4" ht="30">
      <c r="A1137" s="65" t="s">
        <v>10344</v>
      </c>
      <c r="B1137" s="66" t="s">
        <v>10345</v>
      </c>
      <c r="C1137" s="40" t="s">
        <v>147</v>
      </c>
      <c r="D1137" s="67">
        <v>199.75</v>
      </c>
    </row>
    <row r="1138" spans="1:4" ht="45">
      <c r="A1138" s="65" t="s">
        <v>10346</v>
      </c>
      <c r="B1138" s="66" t="s">
        <v>10347</v>
      </c>
      <c r="C1138" s="40" t="s">
        <v>147</v>
      </c>
      <c r="D1138" s="67">
        <v>157.32</v>
      </c>
    </row>
    <row r="1139" spans="1:4" ht="45">
      <c r="A1139" s="65" t="s">
        <v>10348</v>
      </c>
      <c r="B1139" s="66" t="s">
        <v>10349</v>
      </c>
      <c r="C1139" s="40" t="s">
        <v>147</v>
      </c>
      <c r="D1139" s="67">
        <v>225.98</v>
      </c>
    </row>
    <row r="1140" spans="1:4" ht="30">
      <c r="A1140" s="65" t="s">
        <v>10350</v>
      </c>
      <c r="B1140" s="66" t="s">
        <v>10351</v>
      </c>
      <c r="C1140" s="40" t="s">
        <v>147</v>
      </c>
      <c r="D1140" s="67">
        <v>171.07</v>
      </c>
    </row>
    <row r="1141" spans="1:4">
      <c r="A1141" s="65" t="s">
        <v>10352</v>
      </c>
      <c r="B1141" s="66" t="s">
        <v>10353</v>
      </c>
      <c r="C1141" s="40" t="s">
        <v>205</v>
      </c>
      <c r="D1141" s="67">
        <v>11.02</v>
      </c>
    </row>
    <row r="1142" spans="1:4" ht="30">
      <c r="A1142" s="65" t="s">
        <v>10354</v>
      </c>
      <c r="B1142" s="66" t="s">
        <v>10355</v>
      </c>
      <c r="C1142" s="40" t="s">
        <v>147</v>
      </c>
      <c r="D1142" s="67">
        <v>750.68</v>
      </c>
    </row>
    <row r="1143" spans="1:4" ht="30">
      <c r="A1143" s="65" t="s">
        <v>10356</v>
      </c>
      <c r="B1143" s="66" t="s">
        <v>10357</v>
      </c>
      <c r="C1143" s="40" t="s">
        <v>95</v>
      </c>
      <c r="D1143" s="67">
        <v>6933.46</v>
      </c>
    </row>
    <row r="1144" spans="1:4" ht="30">
      <c r="A1144" s="65" t="s">
        <v>10358</v>
      </c>
      <c r="B1144" s="66" t="s">
        <v>10359</v>
      </c>
      <c r="C1144" s="40" t="s">
        <v>95</v>
      </c>
      <c r="D1144" s="67">
        <v>14649.62</v>
      </c>
    </row>
    <row r="1145" spans="1:4" ht="30">
      <c r="A1145" s="65" t="s">
        <v>10360</v>
      </c>
      <c r="B1145" s="66" t="s">
        <v>10361</v>
      </c>
      <c r="C1145" s="40" t="s">
        <v>147</v>
      </c>
      <c r="D1145" s="67">
        <v>0.53</v>
      </c>
    </row>
    <row r="1146" spans="1:4" ht="30">
      <c r="A1146" s="65" t="s">
        <v>10362</v>
      </c>
      <c r="B1146" s="66" t="s">
        <v>10363</v>
      </c>
      <c r="C1146" s="40" t="s">
        <v>147</v>
      </c>
      <c r="D1146" s="67">
        <v>81.86</v>
      </c>
    </row>
    <row r="1147" spans="1:4">
      <c r="A1147" s="65" t="s">
        <v>10364</v>
      </c>
      <c r="B1147" s="66" t="s">
        <v>10365</v>
      </c>
      <c r="C1147" s="40" t="s">
        <v>147</v>
      </c>
      <c r="D1147" s="67">
        <v>7.9</v>
      </c>
    </row>
    <row r="1148" spans="1:4">
      <c r="A1148" s="65" t="s">
        <v>10366</v>
      </c>
      <c r="B1148" s="66" t="s">
        <v>10367</v>
      </c>
      <c r="C1148" s="40" t="s">
        <v>95</v>
      </c>
      <c r="D1148" s="67">
        <v>2.15</v>
      </c>
    </row>
    <row r="1149" spans="1:4">
      <c r="A1149" s="65" t="s">
        <v>10368</v>
      </c>
      <c r="B1149" s="66" t="s">
        <v>10369</v>
      </c>
      <c r="C1149" s="40" t="s">
        <v>230</v>
      </c>
      <c r="D1149" s="67">
        <v>282.8</v>
      </c>
    </row>
    <row r="1150" spans="1:4">
      <c r="A1150" s="65" t="s">
        <v>10370</v>
      </c>
      <c r="B1150" s="66" t="s">
        <v>3586</v>
      </c>
      <c r="C1150" s="40" t="s">
        <v>230</v>
      </c>
      <c r="D1150" s="67">
        <v>183.67</v>
      </c>
    </row>
    <row r="1151" spans="1:4">
      <c r="A1151" s="65" t="s">
        <v>10371</v>
      </c>
      <c r="B1151" s="66" t="s">
        <v>10372</v>
      </c>
      <c r="C1151" s="40" t="s">
        <v>147</v>
      </c>
      <c r="D1151" s="67">
        <v>12</v>
      </c>
    </row>
    <row r="1152" spans="1:4">
      <c r="A1152" s="65" t="s">
        <v>10373</v>
      </c>
      <c r="B1152" s="66" t="s">
        <v>10374</v>
      </c>
      <c r="C1152" s="40" t="s">
        <v>95</v>
      </c>
      <c r="D1152" s="67">
        <v>27.74</v>
      </c>
    </row>
    <row r="1153" spans="1:4">
      <c r="A1153" s="65" t="s">
        <v>10375</v>
      </c>
      <c r="B1153" s="66" t="s">
        <v>10376</v>
      </c>
      <c r="C1153" s="40" t="s">
        <v>95</v>
      </c>
      <c r="D1153" s="67">
        <v>92.72</v>
      </c>
    </row>
    <row r="1154" spans="1:4">
      <c r="A1154" s="65" t="s">
        <v>10377</v>
      </c>
      <c r="B1154" s="66" t="s">
        <v>10378</v>
      </c>
      <c r="C1154" s="40" t="s">
        <v>147</v>
      </c>
      <c r="D1154" s="67">
        <v>16.43</v>
      </c>
    </row>
    <row r="1155" spans="1:4">
      <c r="A1155" s="65" t="s">
        <v>10379</v>
      </c>
      <c r="B1155" s="66" t="s">
        <v>10380</v>
      </c>
      <c r="C1155" s="40" t="s">
        <v>95</v>
      </c>
      <c r="D1155" s="67">
        <v>174.44</v>
      </c>
    </row>
    <row r="1156" spans="1:4">
      <c r="A1156" s="65" t="s">
        <v>10381</v>
      </c>
      <c r="B1156" s="66" t="s">
        <v>10382</v>
      </c>
      <c r="C1156" s="40" t="s">
        <v>95</v>
      </c>
      <c r="D1156" s="67">
        <v>35.729999999999997</v>
      </c>
    </row>
    <row r="1157" spans="1:4">
      <c r="A1157" s="65" t="s">
        <v>10383</v>
      </c>
      <c r="B1157" s="66" t="s">
        <v>10384</v>
      </c>
      <c r="C1157" s="40" t="s">
        <v>95</v>
      </c>
      <c r="D1157" s="67">
        <v>49.45</v>
      </c>
    </row>
    <row r="1158" spans="1:4">
      <c r="A1158" s="65" t="s">
        <v>10385</v>
      </c>
      <c r="B1158" s="66" t="s">
        <v>10386</v>
      </c>
      <c r="C1158" s="40" t="s">
        <v>95</v>
      </c>
      <c r="D1158" s="67">
        <v>63.59</v>
      </c>
    </row>
    <row r="1159" spans="1:4">
      <c r="A1159" s="65" t="s">
        <v>10387</v>
      </c>
      <c r="B1159" s="66" t="s">
        <v>10388</v>
      </c>
      <c r="C1159" s="40" t="s">
        <v>95</v>
      </c>
      <c r="D1159" s="67">
        <v>5.77</v>
      </c>
    </row>
    <row r="1160" spans="1:4">
      <c r="A1160" s="65" t="s">
        <v>10389</v>
      </c>
      <c r="B1160" s="66" t="s">
        <v>3612</v>
      </c>
      <c r="C1160" s="40" t="s">
        <v>95</v>
      </c>
      <c r="D1160" s="67">
        <v>17.829999999999998</v>
      </c>
    </row>
    <row r="1161" spans="1:4">
      <c r="A1161" s="65" t="s">
        <v>10390</v>
      </c>
      <c r="B1161" s="66" t="s">
        <v>10391</v>
      </c>
      <c r="C1161" s="40" t="s">
        <v>95</v>
      </c>
      <c r="D1161" s="67">
        <v>30.94</v>
      </c>
    </row>
    <row r="1162" spans="1:4">
      <c r="A1162" s="65" t="s">
        <v>10392</v>
      </c>
      <c r="B1162" s="66" t="s">
        <v>10393</v>
      </c>
      <c r="C1162" s="40" t="s">
        <v>95</v>
      </c>
      <c r="D1162" s="67">
        <v>1.87</v>
      </c>
    </row>
    <row r="1163" spans="1:4">
      <c r="A1163" s="65" t="s">
        <v>10394</v>
      </c>
      <c r="B1163" s="66" t="s">
        <v>10395</v>
      </c>
      <c r="C1163" s="40" t="s">
        <v>95</v>
      </c>
      <c r="D1163" s="67">
        <v>92.07</v>
      </c>
    </row>
    <row r="1164" spans="1:4">
      <c r="A1164" s="65" t="s">
        <v>10396</v>
      </c>
      <c r="B1164" s="66" t="s">
        <v>10397</v>
      </c>
      <c r="C1164" s="40" t="s">
        <v>95</v>
      </c>
      <c r="D1164" s="67">
        <v>354.53</v>
      </c>
    </row>
    <row r="1165" spans="1:4">
      <c r="A1165" s="65" t="s">
        <v>10398</v>
      </c>
      <c r="B1165" s="66" t="s">
        <v>10399</v>
      </c>
      <c r="C1165" s="40" t="s">
        <v>95</v>
      </c>
      <c r="D1165" s="67">
        <v>307.92</v>
      </c>
    </row>
    <row r="1166" spans="1:4">
      <c r="A1166" s="65" t="s">
        <v>10400</v>
      </c>
      <c r="B1166" s="66" t="s">
        <v>10401</v>
      </c>
      <c r="C1166" s="40" t="s">
        <v>408</v>
      </c>
      <c r="D1166" s="67">
        <v>5417.15</v>
      </c>
    </row>
    <row r="1167" spans="1:4">
      <c r="A1167" s="65" t="s">
        <v>10402</v>
      </c>
      <c r="B1167" s="66" t="s">
        <v>10403</v>
      </c>
      <c r="C1167" s="40" t="s">
        <v>408</v>
      </c>
      <c r="D1167" s="67">
        <v>2720.5</v>
      </c>
    </row>
    <row r="1168" spans="1:4">
      <c r="A1168" s="65" t="s">
        <v>10404</v>
      </c>
      <c r="B1168" s="66" t="s">
        <v>10405</v>
      </c>
      <c r="C1168" s="40" t="s">
        <v>408</v>
      </c>
      <c r="D1168" s="67">
        <v>1554.2</v>
      </c>
    </row>
    <row r="1169" spans="1:4" ht="30">
      <c r="A1169" s="65" t="s">
        <v>10406</v>
      </c>
      <c r="B1169" s="66" t="s">
        <v>10407</v>
      </c>
      <c r="C1169" s="40" t="s">
        <v>408</v>
      </c>
      <c r="D1169" s="67">
        <v>3643.35</v>
      </c>
    </row>
    <row r="1170" spans="1:4" ht="30">
      <c r="A1170" s="65" t="s">
        <v>10408</v>
      </c>
      <c r="B1170" s="66" t="s">
        <v>10409</v>
      </c>
      <c r="C1170" s="40" t="s">
        <v>95</v>
      </c>
      <c r="D1170" s="67">
        <v>787.38</v>
      </c>
    </row>
    <row r="1171" spans="1:4" ht="30">
      <c r="A1171" s="65" t="s">
        <v>10410</v>
      </c>
      <c r="B1171" s="66" t="s">
        <v>10411</v>
      </c>
      <c r="C1171" s="40" t="s">
        <v>95</v>
      </c>
      <c r="D1171" s="67">
        <v>826.6</v>
      </c>
    </row>
    <row r="1172" spans="1:4">
      <c r="A1172" s="65" t="s">
        <v>10412</v>
      </c>
      <c r="B1172" s="66" t="s">
        <v>10413</v>
      </c>
      <c r="C1172" s="40" t="s">
        <v>95</v>
      </c>
      <c r="D1172" s="67">
        <v>204.29</v>
      </c>
    </row>
    <row r="1173" spans="1:4" ht="30">
      <c r="A1173" s="65" t="s">
        <v>10414</v>
      </c>
      <c r="B1173" s="66" t="s">
        <v>10415</v>
      </c>
      <c r="C1173" s="40" t="s">
        <v>95</v>
      </c>
      <c r="D1173" s="67">
        <v>101.44</v>
      </c>
    </row>
    <row r="1174" spans="1:4" ht="30">
      <c r="A1174" s="65" t="s">
        <v>10416</v>
      </c>
      <c r="B1174" s="66" t="s">
        <v>10417</v>
      </c>
      <c r="C1174" s="40" t="s">
        <v>147</v>
      </c>
      <c r="D1174" s="67">
        <v>2870.09</v>
      </c>
    </row>
    <row r="1175" spans="1:4" ht="45">
      <c r="A1175" s="65" t="s">
        <v>10418</v>
      </c>
      <c r="B1175" s="66" t="s">
        <v>10419</v>
      </c>
      <c r="C1175" s="40" t="s">
        <v>95</v>
      </c>
      <c r="D1175" s="67">
        <v>13.2</v>
      </c>
    </row>
    <row r="1176" spans="1:4" ht="45">
      <c r="A1176" s="65" t="s">
        <v>10420</v>
      </c>
      <c r="B1176" s="66" t="s">
        <v>10421</v>
      </c>
      <c r="C1176" s="40" t="s">
        <v>95</v>
      </c>
      <c r="D1176" s="67">
        <v>9.41</v>
      </c>
    </row>
    <row r="1177" spans="1:4" ht="45">
      <c r="A1177" s="65" t="s">
        <v>10422</v>
      </c>
      <c r="B1177" s="66" t="s">
        <v>10423</v>
      </c>
      <c r="C1177" s="40" t="s">
        <v>95</v>
      </c>
      <c r="D1177" s="67">
        <v>19.09</v>
      </c>
    </row>
    <row r="1178" spans="1:4" ht="45">
      <c r="A1178" s="65" t="s">
        <v>10424</v>
      </c>
      <c r="B1178" s="66" t="s">
        <v>10425</v>
      </c>
      <c r="C1178" s="40" t="s">
        <v>95</v>
      </c>
      <c r="D1178" s="67">
        <v>11.72</v>
      </c>
    </row>
    <row r="1179" spans="1:4" ht="30">
      <c r="A1179" s="65" t="s">
        <v>10426</v>
      </c>
      <c r="B1179" s="66" t="s">
        <v>10427</v>
      </c>
      <c r="C1179" s="40" t="s">
        <v>95</v>
      </c>
      <c r="D1179" s="67">
        <v>23.67</v>
      </c>
    </row>
    <row r="1180" spans="1:4" ht="30">
      <c r="A1180" s="65" t="s">
        <v>10428</v>
      </c>
      <c r="B1180" s="66" t="s">
        <v>10429</v>
      </c>
      <c r="C1180" s="40" t="s">
        <v>95</v>
      </c>
      <c r="D1180" s="67">
        <v>8.5</v>
      </c>
    </row>
    <row r="1181" spans="1:4" ht="30">
      <c r="A1181" s="65" t="s">
        <v>10430</v>
      </c>
      <c r="B1181" s="66" t="s">
        <v>10431</v>
      </c>
      <c r="C1181" s="40" t="s">
        <v>147</v>
      </c>
      <c r="D1181" s="67">
        <v>704.11</v>
      </c>
    </row>
    <row r="1182" spans="1:4" ht="45">
      <c r="A1182" s="65" t="s">
        <v>10432</v>
      </c>
      <c r="B1182" s="66" t="s">
        <v>10433</v>
      </c>
      <c r="C1182" s="40" t="s">
        <v>95</v>
      </c>
      <c r="D1182" s="67">
        <v>26.26</v>
      </c>
    </row>
    <row r="1183" spans="1:4" ht="30">
      <c r="A1183" s="65" t="s">
        <v>10434</v>
      </c>
      <c r="B1183" s="66" t="s">
        <v>10435</v>
      </c>
      <c r="C1183" s="40" t="s">
        <v>95</v>
      </c>
      <c r="D1183" s="67">
        <v>272.79000000000002</v>
      </c>
    </row>
    <row r="1184" spans="1:4">
      <c r="A1184" s="65" t="s">
        <v>10436</v>
      </c>
      <c r="B1184" s="66" t="s">
        <v>10437</v>
      </c>
      <c r="C1184" s="40" t="s">
        <v>147</v>
      </c>
      <c r="D1184" s="67">
        <v>245.74</v>
      </c>
    </row>
    <row r="1185" spans="1:4" ht="30">
      <c r="A1185" s="65" t="s">
        <v>10438</v>
      </c>
      <c r="B1185" s="66" t="s">
        <v>10439</v>
      </c>
      <c r="C1185" s="40" t="s">
        <v>147</v>
      </c>
      <c r="D1185" s="67">
        <v>1594.1</v>
      </c>
    </row>
    <row r="1186" spans="1:4">
      <c r="A1186" s="65" t="s">
        <v>10440</v>
      </c>
      <c r="B1186" s="66" t="s">
        <v>3266</v>
      </c>
      <c r="C1186" s="40" t="s">
        <v>95</v>
      </c>
      <c r="D1186" s="67">
        <v>30.74</v>
      </c>
    </row>
    <row r="1187" spans="1:4">
      <c r="A1187" s="65" t="s">
        <v>10441</v>
      </c>
      <c r="B1187" s="66" t="s">
        <v>10442</v>
      </c>
      <c r="C1187" s="40" t="s">
        <v>147</v>
      </c>
      <c r="D1187" s="67">
        <v>114.86</v>
      </c>
    </row>
    <row r="1188" spans="1:4">
      <c r="A1188" s="65" t="s">
        <v>10443</v>
      </c>
      <c r="B1188" s="66" t="s">
        <v>10444</v>
      </c>
      <c r="C1188" s="40" t="s">
        <v>205</v>
      </c>
      <c r="D1188" s="67">
        <v>313.23</v>
      </c>
    </row>
    <row r="1189" spans="1:4" ht="45">
      <c r="A1189" s="65" t="s">
        <v>10445</v>
      </c>
      <c r="B1189" s="66" t="s">
        <v>10446</v>
      </c>
      <c r="C1189" s="40" t="s">
        <v>95</v>
      </c>
      <c r="D1189" s="67">
        <v>208.01</v>
      </c>
    </row>
    <row r="1190" spans="1:4">
      <c r="A1190" s="65" t="s">
        <v>10447</v>
      </c>
      <c r="B1190" s="66" t="s">
        <v>10448</v>
      </c>
      <c r="C1190" s="40" t="s">
        <v>95</v>
      </c>
      <c r="D1190" s="67">
        <v>2015.85</v>
      </c>
    </row>
    <row r="1191" spans="1:4">
      <c r="A1191" s="65" t="s">
        <v>10449</v>
      </c>
      <c r="B1191" s="66" t="s">
        <v>10450</v>
      </c>
      <c r="C1191" s="40" t="s">
        <v>95</v>
      </c>
      <c r="D1191" s="67">
        <v>100.79</v>
      </c>
    </row>
    <row r="1192" spans="1:4">
      <c r="A1192" s="65" t="s">
        <v>10451</v>
      </c>
      <c r="B1192" s="66" t="s">
        <v>7715</v>
      </c>
      <c r="C1192" s="40" t="s">
        <v>147</v>
      </c>
      <c r="D1192" s="67">
        <v>10615.42</v>
      </c>
    </row>
    <row r="1193" spans="1:4">
      <c r="A1193" s="65" t="s">
        <v>10452</v>
      </c>
      <c r="B1193" s="66" t="s">
        <v>7717</v>
      </c>
      <c r="C1193" s="40" t="s">
        <v>147</v>
      </c>
      <c r="D1193" s="67">
        <v>8859.23</v>
      </c>
    </row>
    <row r="1194" spans="1:4">
      <c r="A1194" s="65" t="s">
        <v>10453</v>
      </c>
      <c r="B1194" s="66" t="s">
        <v>7719</v>
      </c>
      <c r="C1194" s="40" t="s">
        <v>147</v>
      </c>
      <c r="D1194" s="67">
        <v>4549.53</v>
      </c>
    </row>
    <row r="1195" spans="1:4" ht="30">
      <c r="A1195" s="65" t="s">
        <v>10454</v>
      </c>
      <c r="B1195" s="66" t="s">
        <v>10455</v>
      </c>
      <c r="C1195" s="40" t="s">
        <v>95</v>
      </c>
      <c r="D1195" s="67">
        <v>99</v>
      </c>
    </row>
    <row r="1196" spans="1:4">
      <c r="A1196" s="65" t="s">
        <v>10456</v>
      </c>
      <c r="B1196" s="66" t="s">
        <v>10457</v>
      </c>
      <c r="C1196" s="40" t="s">
        <v>95</v>
      </c>
      <c r="D1196" s="67">
        <v>24.65</v>
      </c>
    </row>
    <row r="1197" spans="1:4" ht="45">
      <c r="A1197" s="65" t="s">
        <v>10458</v>
      </c>
      <c r="B1197" s="66" t="s">
        <v>10459</v>
      </c>
      <c r="C1197" s="40" t="s">
        <v>147</v>
      </c>
      <c r="D1197" s="67">
        <v>1509.98</v>
      </c>
    </row>
    <row r="1198" spans="1:4" ht="45">
      <c r="A1198" s="65" t="s">
        <v>10460</v>
      </c>
      <c r="B1198" s="66" t="s">
        <v>10461</v>
      </c>
      <c r="C1198" s="40" t="s">
        <v>147</v>
      </c>
      <c r="D1198" s="67">
        <v>1577.56</v>
      </c>
    </row>
    <row r="1199" spans="1:4" ht="45">
      <c r="A1199" s="65" t="s">
        <v>10462</v>
      </c>
      <c r="B1199" s="66" t="s">
        <v>10463</v>
      </c>
      <c r="C1199" s="40" t="s">
        <v>147</v>
      </c>
      <c r="D1199" s="67">
        <v>1709.55</v>
      </c>
    </row>
    <row r="1200" spans="1:4" ht="45">
      <c r="A1200" s="65" t="s">
        <v>10464</v>
      </c>
      <c r="B1200" s="66" t="s">
        <v>10465</v>
      </c>
      <c r="C1200" s="40" t="s">
        <v>147</v>
      </c>
      <c r="D1200" s="67">
        <v>1767.62</v>
      </c>
    </row>
    <row r="1201" spans="1:4" ht="45">
      <c r="A1201" s="65" t="s">
        <v>10466</v>
      </c>
      <c r="B1201" s="66" t="s">
        <v>10467</v>
      </c>
      <c r="C1201" s="40" t="s">
        <v>147</v>
      </c>
      <c r="D1201" s="67">
        <v>2083.36</v>
      </c>
    </row>
    <row r="1202" spans="1:4" ht="45">
      <c r="A1202" s="65" t="s">
        <v>10468</v>
      </c>
      <c r="B1202" s="66" t="s">
        <v>10469</v>
      </c>
      <c r="C1202" s="40" t="s">
        <v>147</v>
      </c>
      <c r="D1202" s="67">
        <v>1728.9</v>
      </c>
    </row>
    <row r="1203" spans="1:4" ht="45">
      <c r="A1203" s="65" t="s">
        <v>10470</v>
      </c>
      <c r="B1203" s="66" t="s">
        <v>10471</v>
      </c>
      <c r="C1203" s="40" t="s">
        <v>147</v>
      </c>
      <c r="D1203" s="67">
        <v>1649.86</v>
      </c>
    </row>
    <row r="1204" spans="1:4" ht="45">
      <c r="A1204" s="65" t="s">
        <v>10472</v>
      </c>
      <c r="B1204" s="66" t="s">
        <v>10473</v>
      </c>
      <c r="C1204" s="40" t="s">
        <v>147</v>
      </c>
      <c r="D1204" s="67">
        <v>1878.28</v>
      </c>
    </row>
    <row r="1205" spans="1:4" ht="30">
      <c r="A1205" s="65" t="s">
        <v>10474</v>
      </c>
      <c r="B1205" s="66" t="s">
        <v>10475</v>
      </c>
      <c r="C1205" s="40" t="s">
        <v>147</v>
      </c>
      <c r="D1205" s="67">
        <v>46.42</v>
      </c>
    </row>
    <row r="1206" spans="1:4" ht="30">
      <c r="A1206" s="65" t="s">
        <v>10476</v>
      </c>
      <c r="B1206" s="66" t="s">
        <v>10477</v>
      </c>
      <c r="C1206" s="40" t="s">
        <v>147</v>
      </c>
      <c r="D1206" s="67">
        <v>130.25</v>
      </c>
    </row>
    <row r="1207" spans="1:4" ht="45">
      <c r="A1207" s="65" t="s">
        <v>10478</v>
      </c>
      <c r="B1207" s="66" t="s">
        <v>10479</v>
      </c>
      <c r="C1207" s="40" t="s">
        <v>147</v>
      </c>
      <c r="D1207" s="67">
        <v>137.32</v>
      </c>
    </row>
    <row r="1208" spans="1:4" ht="30">
      <c r="A1208" s="65" t="s">
        <v>10480</v>
      </c>
      <c r="B1208" s="66" t="s">
        <v>10481</v>
      </c>
      <c r="C1208" s="40" t="s">
        <v>147</v>
      </c>
      <c r="D1208" s="67">
        <v>88.81</v>
      </c>
    </row>
    <row r="1209" spans="1:4" ht="45">
      <c r="A1209" s="65" t="s">
        <v>10482</v>
      </c>
      <c r="B1209" s="66" t="s">
        <v>10483</v>
      </c>
      <c r="C1209" s="40" t="s">
        <v>147</v>
      </c>
      <c r="D1209" s="67">
        <v>245.52</v>
      </c>
    </row>
    <row r="1210" spans="1:4" ht="30">
      <c r="A1210" s="65" t="s">
        <v>10484</v>
      </c>
      <c r="B1210" s="66" t="s">
        <v>10485</v>
      </c>
      <c r="C1210" s="40" t="s">
        <v>147</v>
      </c>
      <c r="D1210" s="67">
        <v>285.41000000000003</v>
      </c>
    </row>
    <row r="1211" spans="1:4" ht="30">
      <c r="A1211" s="65" t="s">
        <v>10486</v>
      </c>
      <c r="B1211" s="66" t="s">
        <v>10487</v>
      </c>
      <c r="C1211" s="40" t="s">
        <v>147</v>
      </c>
      <c r="D1211" s="67">
        <v>250.15</v>
      </c>
    </row>
    <row r="1212" spans="1:4" ht="30">
      <c r="A1212" s="65" t="s">
        <v>10488</v>
      </c>
      <c r="B1212" s="66" t="s">
        <v>10489</v>
      </c>
      <c r="C1212" s="40" t="s">
        <v>147</v>
      </c>
      <c r="D1212" s="67">
        <v>95.05</v>
      </c>
    </row>
    <row r="1213" spans="1:4">
      <c r="A1213" s="65" t="s">
        <v>10490</v>
      </c>
      <c r="B1213" s="66" t="s">
        <v>8043</v>
      </c>
      <c r="C1213" s="40" t="s">
        <v>147</v>
      </c>
      <c r="D1213" s="67">
        <v>80.59</v>
      </c>
    </row>
    <row r="1214" spans="1:4" ht="45">
      <c r="A1214" s="65" t="s">
        <v>10491</v>
      </c>
      <c r="B1214" s="66" t="s">
        <v>10492</v>
      </c>
      <c r="C1214" s="40" t="s">
        <v>95</v>
      </c>
      <c r="D1214" s="67">
        <v>357.89</v>
      </c>
    </row>
    <row r="1215" spans="1:4" ht="30">
      <c r="A1215" s="65" t="s">
        <v>10493</v>
      </c>
      <c r="B1215" s="66" t="s">
        <v>10494</v>
      </c>
      <c r="C1215" s="40" t="s">
        <v>95</v>
      </c>
      <c r="D1215" s="67">
        <v>74.430000000000007</v>
      </c>
    </row>
    <row r="1216" spans="1:4">
      <c r="A1216" s="65" t="s">
        <v>10495</v>
      </c>
      <c r="B1216" s="66" t="s">
        <v>10496</v>
      </c>
      <c r="C1216" s="40" t="s">
        <v>205</v>
      </c>
      <c r="D1216" s="67">
        <v>3.64</v>
      </c>
    </row>
    <row r="1217" spans="1:4">
      <c r="A1217" s="65" t="s">
        <v>10497</v>
      </c>
      <c r="B1217" s="66" t="s">
        <v>10498</v>
      </c>
      <c r="C1217" s="40" t="s">
        <v>205</v>
      </c>
      <c r="D1217" s="67">
        <v>3.72</v>
      </c>
    </row>
    <row r="1218" spans="1:4">
      <c r="A1218" s="65" t="s">
        <v>10499</v>
      </c>
      <c r="B1218" s="66" t="s">
        <v>10500</v>
      </c>
      <c r="C1218" s="40" t="s">
        <v>205</v>
      </c>
      <c r="D1218" s="67">
        <v>8.08</v>
      </c>
    </row>
    <row r="1219" spans="1:4">
      <c r="A1219" s="65" t="s">
        <v>10501</v>
      </c>
      <c r="B1219" s="66" t="s">
        <v>10502</v>
      </c>
      <c r="C1219" s="40" t="s">
        <v>205</v>
      </c>
      <c r="D1219" s="67">
        <v>14.66</v>
      </c>
    </row>
    <row r="1220" spans="1:4">
      <c r="A1220" s="65" t="s">
        <v>10503</v>
      </c>
      <c r="B1220" s="66" t="s">
        <v>10504</v>
      </c>
      <c r="C1220" s="40" t="s">
        <v>205</v>
      </c>
      <c r="D1220" s="67">
        <v>13.5</v>
      </c>
    </row>
    <row r="1221" spans="1:4">
      <c r="A1221" s="65" t="s">
        <v>10505</v>
      </c>
      <c r="B1221" s="66" t="s">
        <v>10506</v>
      </c>
      <c r="C1221" s="40" t="s">
        <v>205</v>
      </c>
      <c r="D1221" s="67">
        <v>28.56</v>
      </c>
    </row>
    <row r="1222" spans="1:4">
      <c r="A1222" s="65" t="s">
        <v>10507</v>
      </c>
      <c r="B1222" s="66" t="s">
        <v>10508</v>
      </c>
      <c r="C1222" s="40" t="s">
        <v>205</v>
      </c>
      <c r="D1222" s="67">
        <v>42.07</v>
      </c>
    </row>
    <row r="1223" spans="1:4">
      <c r="A1223" s="65" t="s">
        <v>10509</v>
      </c>
      <c r="B1223" s="66" t="s">
        <v>10510</v>
      </c>
      <c r="C1223" s="40" t="s">
        <v>205</v>
      </c>
      <c r="D1223" s="67">
        <v>54.98</v>
      </c>
    </row>
    <row r="1224" spans="1:4">
      <c r="A1224" s="65" t="s">
        <v>10511</v>
      </c>
      <c r="B1224" s="66" t="s">
        <v>10512</v>
      </c>
      <c r="C1224" s="40" t="s">
        <v>205</v>
      </c>
      <c r="D1224" s="67">
        <v>89.67</v>
      </c>
    </row>
    <row r="1225" spans="1:4">
      <c r="A1225" s="65" t="s">
        <v>10513</v>
      </c>
      <c r="B1225" s="66" t="s">
        <v>10514</v>
      </c>
      <c r="C1225" s="40" t="s">
        <v>205</v>
      </c>
      <c r="D1225" s="67">
        <v>194.92</v>
      </c>
    </row>
    <row r="1226" spans="1:4">
      <c r="A1226" s="65" t="s">
        <v>10515</v>
      </c>
      <c r="B1226" s="66" t="s">
        <v>10516</v>
      </c>
      <c r="C1226" s="40" t="s">
        <v>205</v>
      </c>
      <c r="D1226" s="67">
        <v>351.48</v>
      </c>
    </row>
    <row r="1227" spans="1:4">
      <c r="A1227" s="65" t="s">
        <v>10517</v>
      </c>
      <c r="B1227" s="66" t="s">
        <v>10518</v>
      </c>
      <c r="C1227" s="40" t="s">
        <v>205</v>
      </c>
      <c r="D1227" s="67">
        <v>475.22</v>
      </c>
    </row>
    <row r="1228" spans="1:4">
      <c r="A1228" s="65" t="s">
        <v>10519</v>
      </c>
      <c r="B1228" s="66" t="s">
        <v>10520</v>
      </c>
      <c r="C1228" s="40" t="s">
        <v>205</v>
      </c>
      <c r="D1228" s="67">
        <v>371.26</v>
      </c>
    </row>
    <row r="1229" spans="1:4">
      <c r="A1229" s="65" t="s">
        <v>10521</v>
      </c>
      <c r="B1229" s="66" t="s">
        <v>10522</v>
      </c>
      <c r="C1229" s="40" t="s">
        <v>205</v>
      </c>
      <c r="D1229" s="67">
        <v>6.34</v>
      </c>
    </row>
    <row r="1230" spans="1:4">
      <c r="A1230" s="65" t="s">
        <v>10523</v>
      </c>
      <c r="B1230" s="66" t="s">
        <v>10524</v>
      </c>
      <c r="C1230" s="40" t="s">
        <v>205</v>
      </c>
      <c r="D1230" s="67">
        <v>9.1</v>
      </c>
    </row>
    <row r="1231" spans="1:4">
      <c r="A1231" s="65" t="s">
        <v>10525</v>
      </c>
      <c r="B1231" s="66" t="s">
        <v>10526</v>
      </c>
      <c r="C1231" s="40" t="s">
        <v>205</v>
      </c>
      <c r="D1231" s="67">
        <v>14.52</v>
      </c>
    </row>
    <row r="1232" spans="1:4">
      <c r="A1232" s="65" t="s">
        <v>10527</v>
      </c>
      <c r="B1232" s="66" t="s">
        <v>10528</v>
      </c>
      <c r="C1232" s="40" t="s">
        <v>205</v>
      </c>
      <c r="D1232" s="67">
        <v>13.32</v>
      </c>
    </row>
    <row r="1233" spans="1:4">
      <c r="A1233" s="65" t="s">
        <v>10529</v>
      </c>
      <c r="B1233" s="66" t="s">
        <v>10530</v>
      </c>
      <c r="C1233" s="40" t="s">
        <v>205</v>
      </c>
      <c r="D1233" s="67">
        <v>30.52</v>
      </c>
    </row>
    <row r="1234" spans="1:4">
      <c r="A1234" s="65" t="s">
        <v>10531</v>
      </c>
      <c r="B1234" s="66" t="s">
        <v>10532</v>
      </c>
      <c r="C1234" s="40" t="s">
        <v>95</v>
      </c>
      <c r="D1234" s="67">
        <v>24.3</v>
      </c>
    </row>
    <row r="1235" spans="1:4">
      <c r="A1235" s="65" t="s">
        <v>10533</v>
      </c>
      <c r="B1235" s="66" t="s">
        <v>10534</v>
      </c>
      <c r="C1235" s="40" t="s">
        <v>205</v>
      </c>
      <c r="D1235" s="67">
        <v>11.61</v>
      </c>
    </row>
    <row r="1236" spans="1:4">
      <c r="A1236" s="65" t="s">
        <v>10535</v>
      </c>
      <c r="B1236" s="66" t="s">
        <v>10536</v>
      </c>
      <c r="C1236" s="40" t="s">
        <v>205</v>
      </c>
      <c r="D1236" s="67">
        <v>14.56</v>
      </c>
    </row>
    <row r="1237" spans="1:4">
      <c r="A1237" s="65" t="s">
        <v>10537</v>
      </c>
      <c r="B1237" s="66" t="s">
        <v>10538</v>
      </c>
      <c r="C1237" s="40" t="s">
        <v>205</v>
      </c>
      <c r="D1237" s="67">
        <v>25.39</v>
      </c>
    </row>
    <row r="1238" spans="1:4">
      <c r="A1238" s="65" t="s">
        <v>10539</v>
      </c>
      <c r="B1238" s="66" t="s">
        <v>10540</v>
      </c>
      <c r="C1238" s="40" t="s">
        <v>205</v>
      </c>
      <c r="D1238" s="67">
        <v>37.92</v>
      </c>
    </row>
    <row r="1239" spans="1:4">
      <c r="A1239" s="65" t="s">
        <v>10541</v>
      </c>
      <c r="B1239" s="66" t="s">
        <v>10542</v>
      </c>
      <c r="C1239" s="40" t="s">
        <v>205</v>
      </c>
      <c r="D1239" s="67">
        <v>67.16</v>
      </c>
    </row>
    <row r="1240" spans="1:4">
      <c r="A1240" s="65" t="s">
        <v>10543</v>
      </c>
      <c r="B1240" s="66" t="s">
        <v>10544</v>
      </c>
      <c r="C1240" s="40" t="s">
        <v>205</v>
      </c>
      <c r="D1240" s="67">
        <v>24.82</v>
      </c>
    </row>
    <row r="1241" spans="1:4">
      <c r="A1241" s="65" t="s">
        <v>10545</v>
      </c>
      <c r="B1241" s="66" t="s">
        <v>10546</v>
      </c>
      <c r="C1241" s="40" t="s">
        <v>205</v>
      </c>
      <c r="D1241" s="67">
        <v>46.22</v>
      </c>
    </row>
    <row r="1242" spans="1:4">
      <c r="A1242" s="65" t="s">
        <v>10547</v>
      </c>
      <c r="B1242" s="66" t="s">
        <v>10548</v>
      </c>
      <c r="C1242" s="40" t="s">
        <v>205</v>
      </c>
      <c r="D1242" s="67">
        <v>88.98</v>
      </c>
    </row>
    <row r="1243" spans="1:4">
      <c r="A1243" s="65" t="s">
        <v>10549</v>
      </c>
      <c r="B1243" s="66" t="s">
        <v>10550</v>
      </c>
      <c r="C1243" s="40" t="s">
        <v>205</v>
      </c>
      <c r="D1243" s="67">
        <v>24.86</v>
      </c>
    </row>
    <row r="1244" spans="1:4">
      <c r="A1244" s="65" t="s">
        <v>10551</v>
      </c>
      <c r="B1244" s="66" t="s">
        <v>10552</v>
      </c>
      <c r="C1244" s="40" t="s">
        <v>205</v>
      </c>
      <c r="D1244" s="67">
        <v>48.22</v>
      </c>
    </row>
    <row r="1245" spans="1:4">
      <c r="A1245" s="65" t="s">
        <v>10553</v>
      </c>
      <c r="B1245" s="66" t="s">
        <v>10554</v>
      </c>
      <c r="C1245" s="40" t="s">
        <v>205</v>
      </c>
      <c r="D1245" s="67">
        <v>79.459999999999994</v>
      </c>
    </row>
    <row r="1246" spans="1:4">
      <c r="A1246" s="65" t="s">
        <v>10555</v>
      </c>
      <c r="B1246" s="66" t="s">
        <v>10556</v>
      </c>
      <c r="C1246" s="40" t="s">
        <v>205</v>
      </c>
      <c r="D1246" s="67">
        <v>127.77</v>
      </c>
    </row>
    <row r="1247" spans="1:4">
      <c r="A1247" s="65" t="s">
        <v>10557</v>
      </c>
      <c r="B1247" s="66" t="s">
        <v>10558</v>
      </c>
      <c r="C1247" s="40" t="s">
        <v>205</v>
      </c>
      <c r="D1247" s="67">
        <v>209.93</v>
      </c>
    </row>
    <row r="1248" spans="1:4">
      <c r="A1248" s="65" t="s">
        <v>10559</v>
      </c>
      <c r="B1248" s="66" t="s">
        <v>10560</v>
      </c>
      <c r="C1248" s="40" t="s">
        <v>95</v>
      </c>
      <c r="D1248" s="67">
        <v>439.84</v>
      </c>
    </row>
    <row r="1249" spans="1:4">
      <c r="A1249" s="65" t="s">
        <v>10561</v>
      </c>
      <c r="B1249" s="66" t="s">
        <v>10562</v>
      </c>
      <c r="C1249" s="40" t="s">
        <v>95</v>
      </c>
      <c r="D1249" s="67">
        <v>11.89</v>
      </c>
    </row>
    <row r="1250" spans="1:4" ht="30">
      <c r="A1250" s="65" t="s">
        <v>10563</v>
      </c>
      <c r="B1250" s="66" t="s">
        <v>10564</v>
      </c>
      <c r="C1250" s="40" t="s">
        <v>95</v>
      </c>
      <c r="D1250" s="67">
        <v>8.2100000000000009</v>
      </c>
    </row>
    <row r="1251" spans="1:4">
      <c r="A1251" s="65" t="s">
        <v>10565</v>
      </c>
      <c r="B1251" s="66" t="s">
        <v>10566</v>
      </c>
      <c r="C1251" s="40" t="s">
        <v>95</v>
      </c>
      <c r="D1251" s="67">
        <v>7.09</v>
      </c>
    </row>
    <row r="1252" spans="1:4">
      <c r="A1252" s="65" t="s">
        <v>10567</v>
      </c>
      <c r="B1252" s="66" t="s">
        <v>10568</v>
      </c>
      <c r="C1252" s="40" t="s">
        <v>95</v>
      </c>
      <c r="D1252" s="67">
        <v>36.58</v>
      </c>
    </row>
    <row r="1253" spans="1:4">
      <c r="A1253" s="65" t="s">
        <v>10569</v>
      </c>
      <c r="B1253" s="66" t="s">
        <v>10570</v>
      </c>
      <c r="C1253" s="40" t="s">
        <v>95</v>
      </c>
      <c r="D1253" s="67">
        <v>108.62</v>
      </c>
    </row>
    <row r="1254" spans="1:4">
      <c r="A1254" s="65" t="s">
        <v>10571</v>
      </c>
      <c r="B1254" s="66" t="s">
        <v>10572</v>
      </c>
      <c r="C1254" s="40" t="s">
        <v>95</v>
      </c>
      <c r="D1254" s="67">
        <v>10.9</v>
      </c>
    </row>
    <row r="1255" spans="1:4">
      <c r="A1255" s="65" t="s">
        <v>10573</v>
      </c>
      <c r="B1255" s="66" t="s">
        <v>10574</v>
      </c>
      <c r="C1255" s="40" t="s">
        <v>95</v>
      </c>
      <c r="D1255" s="67">
        <v>28.4</v>
      </c>
    </row>
    <row r="1256" spans="1:4">
      <c r="A1256" s="65" t="s">
        <v>10575</v>
      </c>
      <c r="B1256" s="66" t="s">
        <v>10576</v>
      </c>
      <c r="C1256" s="40" t="s">
        <v>95</v>
      </c>
      <c r="D1256" s="67">
        <v>78.069999999999993</v>
      </c>
    </row>
    <row r="1257" spans="1:4">
      <c r="A1257" s="65" t="s">
        <v>10577</v>
      </c>
      <c r="B1257" s="66" t="s">
        <v>10578</v>
      </c>
      <c r="C1257" s="40" t="s">
        <v>95</v>
      </c>
      <c r="D1257" s="67">
        <v>14.28</v>
      </c>
    </row>
    <row r="1258" spans="1:4">
      <c r="A1258" s="65" t="s">
        <v>10579</v>
      </c>
      <c r="B1258" s="66" t="s">
        <v>10580</v>
      </c>
      <c r="C1258" s="40" t="s">
        <v>914</v>
      </c>
      <c r="D1258" s="67">
        <v>47.48</v>
      </c>
    </row>
    <row r="1259" spans="1:4">
      <c r="A1259" s="65" t="s">
        <v>10581</v>
      </c>
      <c r="B1259" s="66" t="s">
        <v>10582</v>
      </c>
      <c r="C1259" s="40" t="s">
        <v>205</v>
      </c>
      <c r="D1259" s="67">
        <v>51.27</v>
      </c>
    </row>
    <row r="1260" spans="1:4" ht="30">
      <c r="A1260" s="65" t="s">
        <v>10583</v>
      </c>
      <c r="B1260" s="66" t="s">
        <v>10584</v>
      </c>
      <c r="C1260" s="40" t="s">
        <v>205</v>
      </c>
      <c r="D1260" s="67">
        <v>73.03</v>
      </c>
    </row>
    <row r="1261" spans="1:4">
      <c r="A1261" s="65" t="s">
        <v>10585</v>
      </c>
      <c r="B1261" s="66" t="s">
        <v>10586</v>
      </c>
      <c r="C1261" s="40" t="s">
        <v>205</v>
      </c>
      <c r="D1261" s="67">
        <v>127.37</v>
      </c>
    </row>
    <row r="1262" spans="1:4" ht="30">
      <c r="A1262" s="65" t="s">
        <v>10587</v>
      </c>
      <c r="B1262" s="66" t="s">
        <v>10588</v>
      </c>
      <c r="C1262" s="40" t="s">
        <v>95</v>
      </c>
      <c r="D1262" s="67">
        <v>36.58</v>
      </c>
    </row>
    <row r="1263" spans="1:4">
      <c r="A1263" s="65" t="s">
        <v>10589</v>
      </c>
      <c r="B1263" s="66" t="s">
        <v>10590</v>
      </c>
      <c r="C1263" s="40" t="s">
        <v>205</v>
      </c>
      <c r="D1263" s="67">
        <v>69.34</v>
      </c>
    </row>
    <row r="1264" spans="1:4">
      <c r="A1264" s="65" t="s">
        <v>10591</v>
      </c>
      <c r="B1264" s="66" t="s">
        <v>10592</v>
      </c>
      <c r="C1264" s="40" t="s">
        <v>95</v>
      </c>
      <c r="D1264" s="67">
        <v>43.89</v>
      </c>
    </row>
    <row r="1265" spans="1:4">
      <c r="A1265" s="65" t="s">
        <v>10593</v>
      </c>
      <c r="B1265" s="66" t="s">
        <v>10594</v>
      </c>
      <c r="C1265" s="40" t="s">
        <v>205</v>
      </c>
      <c r="D1265" s="67">
        <v>92.25</v>
      </c>
    </row>
    <row r="1266" spans="1:4">
      <c r="A1266" s="65" t="s">
        <v>10595</v>
      </c>
      <c r="B1266" s="66" t="s">
        <v>10596</v>
      </c>
      <c r="C1266" s="40" t="s">
        <v>205</v>
      </c>
      <c r="D1266" s="67">
        <v>156</v>
      </c>
    </row>
    <row r="1267" spans="1:4">
      <c r="A1267" s="65" t="s">
        <v>10597</v>
      </c>
      <c r="B1267" s="66" t="s">
        <v>10598</v>
      </c>
      <c r="C1267" s="40" t="s">
        <v>205</v>
      </c>
      <c r="D1267" s="67">
        <v>195.64</v>
      </c>
    </row>
    <row r="1268" spans="1:4">
      <c r="A1268" s="65" t="s">
        <v>10599</v>
      </c>
      <c r="B1268" s="66" t="s">
        <v>10600</v>
      </c>
      <c r="C1268" s="40" t="s">
        <v>205</v>
      </c>
      <c r="D1268" s="67">
        <v>8.17</v>
      </c>
    </row>
    <row r="1269" spans="1:4">
      <c r="A1269" s="65" t="s">
        <v>10601</v>
      </c>
      <c r="B1269" s="66" t="s">
        <v>10602</v>
      </c>
      <c r="C1269" s="40" t="s">
        <v>205</v>
      </c>
      <c r="D1269" s="67">
        <v>11.04</v>
      </c>
    </row>
    <row r="1270" spans="1:4">
      <c r="A1270" s="65" t="s">
        <v>10603</v>
      </c>
      <c r="B1270" s="66" t="s">
        <v>10604</v>
      </c>
      <c r="C1270" s="40" t="s">
        <v>205</v>
      </c>
      <c r="D1270" s="67">
        <v>7.4</v>
      </c>
    </row>
    <row r="1271" spans="1:4">
      <c r="A1271" s="65" t="s">
        <v>10605</v>
      </c>
      <c r="B1271" s="66" t="s">
        <v>10606</v>
      </c>
      <c r="C1271" s="40" t="s">
        <v>205</v>
      </c>
      <c r="D1271" s="67">
        <v>22.03</v>
      </c>
    </row>
    <row r="1272" spans="1:4">
      <c r="A1272" s="65" t="s">
        <v>10607</v>
      </c>
      <c r="B1272" s="66" t="s">
        <v>10608</v>
      </c>
      <c r="C1272" s="40" t="s">
        <v>205</v>
      </c>
      <c r="D1272" s="67">
        <v>32.51</v>
      </c>
    </row>
    <row r="1273" spans="1:4" ht="30">
      <c r="A1273" s="65" t="s">
        <v>10609</v>
      </c>
      <c r="B1273" s="66" t="s">
        <v>10610</v>
      </c>
      <c r="C1273" s="40" t="s">
        <v>205</v>
      </c>
      <c r="D1273" s="67">
        <v>77.55</v>
      </c>
    </row>
    <row r="1274" spans="1:4" ht="30">
      <c r="A1274" s="65" t="s">
        <v>10611</v>
      </c>
      <c r="B1274" s="66" t="s">
        <v>10612</v>
      </c>
      <c r="C1274" s="40" t="s">
        <v>205</v>
      </c>
      <c r="D1274" s="67">
        <v>103.22</v>
      </c>
    </row>
    <row r="1275" spans="1:4" ht="30">
      <c r="A1275" s="65" t="s">
        <v>10613</v>
      </c>
      <c r="B1275" s="66" t="s">
        <v>10614</v>
      </c>
      <c r="C1275" s="40" t="s">
        <v>205</v>
      </c>
      <c r="D1275" s="67">
        <v>153.93</v>
      </c>
    </row>
    <row r="1276" spans="1:4" ht="30">
      <c r="A1276" s="65" t="s">
        <v>10615</v>
      </c>
      <c r="B1276" s="66" t="s">
        <v>10616</v>
      </c>
      <c r="C1276" s="40" t="s">
        <v>205</v>
      </c>
      <c r="D1276" s="67">
        <v>304.24</v>
      </c>
    </row>
    <row r="1277" spans="1:4" ht="30">
      <c r="A1277" s="65" t="s">
        <v>10617</v>
      </c>
      <c r="B1277" s="66" t="s">
        <v>10618</v>
      </c>
      <c r="C1277" s="40" t="s">
        <v>205</v>
      </c>
      <c r="D1277" s="67">
        <v>389.7</v>
      </c>
    </row>
    <row r="1278" spans="1:4" ht="30">
      <c r="A1278" s="65" t="s">
        <v>10619</v>
      </c>
      <c r="B1278" s="66" t="s">
        <v>10620</v>
      </c>
      <c r="C1278" s="40" t="s">
        <v>205</v>
      </c>
      <c r="D1278" s="67">
        <v>536.1</v>
      </c>
    </row>
    <row r="1279" spans="1:4" ht="30">
      <c r="A1279" s="65" t="s">
        <v>10621</v>
      </c>
      <c r="B1279" s="66" t="s">
        <v>10622</v>
      </c>
      <c r="C1279" s="40" t="s">
        <v>205</v>
      </c>
      <c r="D1279" s="67">
        <v>900.66</v>
      </c>
    </row>
    <row r="1280" spans="1:4" ht="30">
      <c r="A1280" s="65" t="s">
        <v>10623</v>
      </c>
      <c r="B1280" s="66" t="s">
        <v>10624</v>
      </c>
      <c r="C1280" s="40" t="s">
        <v>205</v>
      </c>
      <c r="D1280" s="67">
        <v>1245.73</v>
      </c>
    </row>
    <row r="1281" spans="1:4">
      <c r="A1281" s="65" t="s">
        <v>10625</v>
      </c>
      <c r="B1281" s="66" t="s">
        <v>10626</v>
      </c>
      <c r="C1281" s="40" t="s">
        <v>205</v>
      </c>
      <c r="D1281" s="67">
        <v>438.68</v>
      </c>
    </row>
    <row r="1282" spans="1:4">
      <c r="A1282" s="65" t="s">
        <v>10627</v>
      </c>
      <c r="B1282" s="66" t="s">
        <v>10628</v>
      </c>
      <c r="C1282" s="40" t="s">
        <v>205</v>
      </c>
      <c r="D1282" s="67">
        <v>174.95</v>
      </c>
    </row>
    <row r="1283" spans="1:4">
      <c r="A1283" s="65" t="s">
        <v>10629</v>
      </c>
      <c r="B1283" s="66" t="s">
        <v>10630</v>
      </c>
      <c r="C1283" s="40" t="s">
        <v>205</v>
      </c>
      <c r="D1283" s="67">
        <v>638.52</v>
      </c>
    </row>
    <row r="1284" spans="1:4">
      <c r="A1284" s="65" t="s">
        <v>10631</v>
      </c>
      <c r="B1284" s="66" t="s">
        <v>10632</v>
      </c>
      <c r="C1284" s="40" t="s">
        <v>205</v>
      </c>
      <c r="D1284" s="67">
        <v>72.459999999999994</v>
      </c>
    </row>
    <row r="1285" spans="1:4">
      <c r="A1285" s="65" t="s">
        <v>10633</v>
      </c>
      <c r="B1285" s="66" t="s">
        <v>10634</v>
      </c>
      <c r="C1285" s="40" t="s">
        <v>205</v>
      </c>
      <c r="D1285" s="67">
        <v>144.51</v>
      </c>
    </row>
    <row r="1286" spans="1:4">
      <c r="A1286" s="65" t="s">
        <v>10635</v>
      </c>
      <c r="B1286" s="66" t="s">
        <v>10636</v>
      </c>
      <c r="C1286" s="40" t="s">
        <v>205</v>
      </c>
      <c r="D1286" s="67">
        <v>242.62</v>
      </c>
    </row>
    <row r="1287" spans="1:4">
      <c r="A1287" s="65" t="s">
        <v>10637</v>
      </c>
      <c r="B1287" s="66" t="s">
        <v>10638</v>
      </c>
      <c r="C1287" s="40" t="s">
        <v>205</v>
      </c>
      <c r="D1287" s="67">
        <v>330.64</v>
      </c>
    </row>
    <row r="1288" spans="1:4">
      <c r="A1288" s="65" t="s">
        <v>10639</v>
      </c>
      <c r="B1288" s="66" t="s">
        <v>10640</v>
      </c>
      <c r="C1288" s="40" t="s">
        <v>205</v>
      </c>
      <c r="D1288" s="67">
        <v>92.09</v>
      </c>
    </row>
    <row r="1289" spans="1:4">
      <c r="A1289" s="65" t="s">
        <v>10641</v>
      </c>
      <c r="B1289" s="66" t="s">
        <v>10642</v>
      </c>
      <c r="C1289" s="40" t="s">
        <v>205</v>
      </c>
      <c r="D1289" s="67">
        <v>71.989999999999995</v>
      </c>
    </row>
    <row r="1290" spans="1:4">
      <c r="A1290" s="65" t="s">
        <v>10643</v>
      </c>
      <c r="B1290" s="66" t="s">
        <v>10644</v>
      </c>
      <c r="C1290" s="40" t="s">
        <v>205</v>
      </c>
      <c r="D1290" s="67">
        <v>49.46</v>
      </c>
    </row>
    <row r="1291" spans="1:4">
      <c r="A1291" s="65" t="s">
        <v>10645</v>
      </c>
      <c r="B1291" s="66" t="s">
        <v>10646</v>
      </c>
      <c r="C1291" s="40" t="s">
        <v>205</v>
      </c>
      <c r="D1291" s="67">
        <v>218.82</v>
      </c>
    </row>
    <row r="1292" spans="1:4">
      <c r="A1292" s="65" t="s">
        <v>10647</v>
      </c>
      <c r="B1292" s="66" t="s">
        <v>10648</v>
      </c>
      <c r="C1292" s="40" t="s">
        <v>205</v>
      </c>
      <c r="D1292" s="67">
        <v>656.89</v>
      </c>
    </row>
    <row r="1293" spans="1:4">
      <c r="A1293" s="65" t="s">
        <v>10649</v>
      </c>
      <c r="B1293" s="66" t="s">
        <v>10650</v>
      </c>
      <c r="C1293" s="40" t="s">
        <v>205</v>
      </c>
      <c r="D1293" s="67">
        <v>849.91</v>
      </c>
    </row>
    <row r="1294" spans="1:4" ht="45">
      <c r="A1294" s="65" t="s">
        <v>10651</v>
      </c>
      <c r="B1294" s="66" t="s">
        <v>10652</v>
      </c>
      <c r="C1294" s="40" t="s">
        <v>95</v>
      </c>
      <c r="D1294" s="67">
        <v>249.51</v>
      </c>
    </row>
    <row r="1295" spans="1:4" ht="45">
      <c r="A1295" s="65" t="s">
        <v>10653</v>
      </c>
      <c r="B1295" s="66" t="s">
        <v>10654</v>
      </c>
      <c r="C1295" s="40" t="s">
        <v>95</v>
      </c>
      <c r="D1295" s="67">
        <v>93.96</v>
      </c>
    </row>
    <row r="1296" spans="1:4" ht="45">
      <c r="A1296" s="65" t="s">
        <v>10655</v>
      </c>
      <c r="B1296" s="66" t="s">
        <v>10656</v>
      </c>
      <c r="C1296" s="40" t="s">
        <v>95</v>
      </c>
      <c r="D1296" s="67">
        <v>127.42</v>
      </c>
    </row>
    <row r="1297" spans="1:4" ht="45">
      <c r="A1297" s="65" t="s">
        <v>10657</v>
      </c>
      <c r="B1297" s="66" t="s">
        <v>10658</v>
      </c>
      <c r="C1297" s="40" t="s">
        <v>95</v>
      </c>
      <c r="D1297" s="67">
        <v>184.8</v>
      </c>
    </row>
    <row r="1298" spans="1:4" ht="30">
      <c r="A1298" s="65" t="s">
        <v>10659</v>
      </c>
      <c r="B1298" s="66" t="s">
        <v>10660</v>
      </c>
      <c r="C1298" s="40" t="s">
        <v>95</v>
      </c>
      <c r="D1298" s="67">
        <v>400.69</v>
      </c>
    </row>
    <row r="1299" spans="1:4" ht="30">
      <c r="A1299" s="65" t="s">
        <v>10661</v>
      </c>
      <c r="B1299" s="66" t="s">
        <v>10662</v>
      </c>
      <c r="C1299" s="40" t="s">
        <v>95</v>
      </c>
      <c r="D1299" s="67">
        <v>520.27</v>
      </c>
    </row>
    <row r="1300" spans="1:4" ht="30">
      <c r="A1300" s="65" t="s">
        <v>10663</v>
      </c>
      <c r="B1300" s="66" t="s">
        <v>10664</v>
      </c>
      <c r="C1300" s="40" t="s">
        <v>95</v>
      </c>
      <c r="D1300" s="67">
        <v>999.16</v>
      </c>
    </row>
    <row r="1301" spans="1:4" ht="30">
      <c r="A1301" s="65" t="s">
        <v>10665</v>
      </c>
      <c r="B1301" s="66" t="s">
        <v>10666</v>
      </c>
      <c r="C1301" s="40" t="s">
        <v>95</v>
      </c>
      <c r="D1301" s="67">
        <v>1310.93</v>
      </c>
    </row>
    <row r="1302" spans="1:4" ht="30">
      <c r="A1302" s="65" t="s">
        <v>10667</v>
      </c>
      <c r="B1302" s="66" t="s">
        <v>10668</v>
      </c>
      <c r="C1302" s="40" t="s">
        <v>95</v>
      </c>
      <c r="D1302" s="67">
        <v>127.04</v>
      </c>
    </row>
    <row r="1303" spans="1:4" ht="30">
      <c r="A1303" s="65" t="s">
        <v>10669</v>
      </c>
      <c r="B1303" s="66" t="s">
        <v>10670</v>
      </c>
      <c r="C1303" s="40" t="s">
        <v>95</v>
      </c>
      <c r="D1303" s="67">
        <v>461.89</v>
      </c>
    </row>
    <row r="1304" spans="1:4" ht="30">
      <c r="A1304" s="65" t="s">
        <v>10671</v>
      </c>
      <c r="B1304" s="66" t="s">
        <v>10672</v>
      </c>
      <c r="C1304" s="40" t="s">
        <v>95</v>
      </c>
      <c r="D1304" s="67">
        <v>11.1</v>
      </c>
    </row>
    <row r="1305" spans="1:4" ht="30">
      <c r="A1305" s="65" t="s">
        <v>10673</v>
      </c>
      <c r="B1305" s="66" t="s">
        <v>10674</v>
      </c>
      <c r="C1305" s="40" t="s">
        <v>95</v>
      </c>
      <c r="D1305" s="67">
        <v>81.81</v>
      </c>
    </row>
    <row r="1306" spans="1:4">
      <c r="A1306" s="65" t="s">
        <v>10675</v>
      </c>
      <c r="B1306" s="66" t="s">
        <v>10676</v>
      </c>
      <c r="C1306" s="40" t="s">
        <v>95</v>
      </c>
      <c r="D1306" s="67">
        <v>22.09</v>
      </c>
    </row>
    <row r="1307" spans="1:4" ht="30">
      <c r="A1307" s="65" t="s">
        <v>10677</v>
      </c>
      <c r="B1307" s="66" t="s">
        <v>10678</v>
      </c>
      <c r="C1307" s="40" t="s">
        <v>95</v>
      </c>
      <c r="D1307" s="67">
        <v>242.27</v>
      </c>
    </row>
    <row r="1308" spans="1:4" ht="30">
      <c r="A1308" s="65" t="s">
        <v>10679</v>
      </c>
      <c r="B1308" s="66" t="s">
        <v>10680</v>
      </c>
      <c r="C1308" s="40" t="s">
        <v>95</v>
      </c>
      <c r="D1308" s="67">
        <v>4208.8100000000004</v>
      </c>
    </row>
    <row r="1309" spans="1:4">
      <c r="A1309" s="65" t="s">
        <v>10681</v>
      </c>
      <c r="B1309" s="66" t="s">
        <v>10682</v>
      </c>
      <c r="C1309" s="40" t="s">
        <v>95</v>
      </c>
      <c r="D1309" s="67">
        <v>250.17</v>
      </c>
    </row>
    <row r="1310" spans="1:4">
      <c r="A1310" s="65" t="s">
        <v>10683</v>
      </c>
      <c r="B1310" s="66" t="s">
        <v>10684</v>
      </c>
      <c r="C1310" s="40" t="s">
        <v>95</v>
      </c>
      <c r="D1310" s="67">
        <v>1147.53</v>
      </c>
    </row>
    <row r="1311" spans="1:4">
      <c r="A1311" s="65" t="s">
        <v>10685</v>
      </c>
      <c r="B1311" s="66" t="s">
        <v>10686</v>
      </c>
      <c r="C1311" s="40" t="s">
        <v>95</v>
      </c>
      <c r="D1311" s="67">
        <v>2964.15</v>
      </c>
    </row>
    <row r="1312" spans="1:4" ht="30">
      <c r="A1312" s="65" t="s">
        <v>10687</v>
      </c>
      <c r="B1312" s="66" t="s">
        <v>10688</v>
      </c>
      <c r="C1312" s="40" t="s">
        <v>95</v>
      </c>
      <c r="D1312" s="67">
        <v>1672.59</v>
      </c>
    </row>
    <row r="1313" spans="1:4" ht="30">
      <c r="A1313" s="65" t="s">
        <v>10689</v>
      </c>
      <c r="B1313" s="66" t="s">
        <v>10690</v>
      </c>
      <c r="C1313" s="40" t="s">
        <v>95</v>
      </c>
      <c r="D1313" s="67">
        <v>397.87</v>
      </c>
    </row>
    <row r="1314" spans="1:4" ht="30">
      <c r="A1314" s="65" t="s">
        <v>10691</v>
      </c>
      <c r="B1314" s="66" t="s">
        <v>10692</v>
      </c>
      <c r="C1314" s="40" t="s">
        <v>95</v>
      </c>
      <c r="D1314" s="67">
        <v>451.67</v>
      </c>
    </row>
    <row r="1315" spans="1:4" ht="30">
      <c r="A1315" s="65" t="s">
        <v>10693</v>
      </c>
      <c r="B1315" s="66" t="s">
        <v>10694</v>
      </c>
      <c r="C1315" s="40" t="s">
        <v>95</v>
      </c>
      <c r="D1315" s="67">
        <v>561.27</v>
      </c>
    </row>
    <row r="1316" spans="1:4" ht="30">
      <c r="A1316" s="65" t="s">
        <v>10695</v>
      </c>
      <c r="B1316" s="66" t="s">
        <v>10696</v>
      </c>
      <c r="C1316" s="40" t="s">
        <v>95</v>
      </c>
      <c r="D1316" s="67">
        <v>196.13</v>
      </c>
    </row>
    <row r="1317" spans="1:4" ht="30">
      <c r="A1317" s="65" t="s">
        <v>10697</v>
      </c>
      <c r="B1317" s="66" t="s">
        <v>10698</v>
      </c>
      <c r="C1317" s="40" t="s">
        <v>95</v>
      </c>
      <c r="D1317" s="67">
        <v>324.43</v>
      </c>
    </row>
    <row r="1318" spans="1:4" ht="30">
      <c r="A1318" s="65" t="s">
        <v>10699</v>
      </c>
      <c r="B1318" s="66" t="s">
        <v>10700</v>
      </c>
      <c r="C1318" s="40" t="s">
        <v>95</v>
      </c>
      <c r="D1318" s="67">
        <v>402.32</v>
      </c>
    </row>
    <row r="1319" spans="1:4" ht="45">
      <c r="A1319" s="65" t="s">
        <v>10701</v>
      </c>
      <c r="B1319" s="66" t="s">
        <v>10702</v>
      </c>
      <c r="C1319" s="40" t="s">
        <v>95</v>
      </c>
      <c r="D1319" s="67">
        <v>668.48</v>
      </c>
    </row>
    <row r="1320" spans="1:4" ht="30">
      <c r="A1320" s="65" t="s">
        <v>10703</v>
      </c>
      <c r="B1320" s="66" t="s">
        <v>10704</v>
      </c>
      <c r="C1320" s="40" t="s">
        <v>205</v>
      </c>
      <c r="D1320" s="67">
        <v>412.78</v>
      </c>
    </row>
    <row r="1321" spans="1:4" ht="30">
      <c r="A1321" s="65" t="s">
        <v>10705</v>
      </c>
      <c r="B1321" s="66" t="s">
        <v>10706</v>
      </c>
      <c r="C1321" s="40" t="s">
        <v>205</v>
      </c>
      <c r="D1321" s="67">
        <v>686.56</v>
      </c>
    </row>
    <row r="1322" spans="1:4" ht="30">
      <c r="A1322" s="65" t="s">
        <v>10707</v>
      </c>
      <c r="B1322" s="66" t="s">
        <v>10708</v>
      </c>
      <c r="C1322" s="40" t="s">
        <v>205</v>
      </c>
      <c r="D1322" s="67">
        <v>802.62</v>
      </c>
    </row>
    <row r="1323" spans="1:4">
      <c r="A1323" s="65" t="s">
        <v>10709</v>
      </c>
      <c r="B1323" s="66" t="s">
        <v>10710</v>
      </c>
      <c r="C1323" s="40" t="s">
        <v>95</v>
      </c>
      <c r="D1323" s="67">
        <v>194.24</v>
      </c>
    </row>
    <row r="1324" spans="1:4">
      <c r="A1324" s="65" t="s">
        <v>10711</v>
      </c>
      <c r="B1324" s="66" t="s">
        <v>10712</v>
      </c>
      <c r="C1324" s="40" t="s">
        <v>95</v>
      </c>
      <c r="D1324" s="67">
        <v>338.97</v>
      </c>
    </row>
    <row r="1325" spans="1:4">
      <c r="A1325" s="65" t="s">
        <v>10713</v>
      </c>
      <c r="B1325" s="66" t="s">
        <v>10714</v>
      </c>
      <c r="C1325" s="40" t="s">
        <v>95</v>
      </c>
      <c r="D1325" s="67">
        <v>374.25</v>
      </c>
    </row>
    <row r="1326" spans="1:4">
      <c r="A1326" s="65" t="s">
        <v>10715</v>
      </c>
      <c r="B1326" s="66" t="s">
        <v>10716</v>
      </c>
      <c r="C1326" s="40" t="s">
        <v>205</v>
      </c>
      <c r="D1326" s="67">
        <v>552.1</v>
      </c>
    </row>
    <row r="1327" spans="1:4">
      <c r="A1327" s="65" t="s">
        <v>10717</v>
      </c>
      <c r="B1327" s="66" t="s">
        <v>10718</v>
      </c>
      <c r="C1327" s="40" t="s">
        <v>205</v>
      </c>
      <c r="D1327" s="67">
        <v>639.97</v>
      </c>
    </row>
    <row r="1328" spans="1:4">
      <c r="A1328" s="65" t="s">
        <v>10719</v>
      </c>
      <c r="B1328" s="66" t="s">
        <v>10720</v>
      </c>
      <c r="C1328" s="40" t="s">
        <v>205</v>
      </c>
      <c r="D1328" s="67">
        <v>817.32</v>
      </c>
    </row>
    <row r="1329" spans="1:4">
      <c r="A1329" s="65" t="s">
        <v>10721</v>
      </c>
      <c r="B1329" s="66" t="s">
        <v>10722</v>
      </c>
      <c r="C1329" s="40" t="s">
        <v>205</v>
      </c>
      <c r="D1329" s="67">
        <v>1241.8599999999999</v>
      </c>
    </row>
    <row r="1330" spans="1:4" ht="30">
      <c r="A1330" s="65" t="s">
        <v>10723</v>
      </c>
      <c r="B1330" s="66" t="s">
        <v>10724</v>
      </c>
      <c r="C1330" s="40" t="s">
        <v>205</v>
      </c>
      <c r="D1330" s="67">
        <v>693.01</v>
      </c>
    </row>
    <row r="1331" spans="1:4" ht="30">
      <c r="A1331" s="65" t="s">
        <v>10725</v>
      </c>
      <c r="B1331" s="66" t="s">
        <v>10726</v>
      </c>
      <c r="C1331" s="40" t="s">
        <v>205</v>
      </c>
      <c r="D1331" s="67">
        <v>670.6</v>
      </c>
    </row>
    <row r="1332" spans="1:4" ht="30">
      <c r="A1332" s="65" t="s">
        <v>10727</v>
      </c>
      <c r="B1332" s="66" t="s">
        <v>10728</v>
      </c>
      <c r="C1332" s="40" t="s">
        <v>205</v>
      </c>
      <c r="D1332" s="67">
        <v>1080.98</v>
      </c>
    </row>
    <row r="1333" spans="1:4" ht="30">
      <c r="A1333" s="65" t="s">
        <v>10729</v>
      </c>
      <c r="B1333" s="66" t="s">
        <v>10730</v>
      </c>
      <c r="C1333" s="40" t="s">
        <v>205</v>
      </c>
      <c r="D1333" s="67">
        <v>1221.77</v>
      </c>
    </row>
    <row r="1334" spans="1:4">
      <c r="A1334" s="65" t="s">
        <v>10731</v>
      </c>
      <c r="B1334" s="66" t="s">
        <v>10732</v>
      </c>
      <c r="C1334" s="40" t="s">
        <v>95</v>
      </c>
      <c r="D1334" s="67">
        <v>148.32</v>
      </c>
    </row>
    <row r="1335" spans="1:4">
      <c r="A1335" s="65" t="s">
        <v>10733</v>
      </c>
      <c r="B1335" s="66" t="s">
        <v>10734</v>
      </c>
      <c r="C1335" s="40" t="s">
        <v>95</v>
      </c>
      <c r="D1335" s="67">
        <v>258.83999999999997</v>
      </c>
    </row>
    <row r="1336" spans="1:4">
      <c r="A1336" s="65" t="s">
        <v>10735</v>
      </c>
      <c r="B1336" s="66" t="s">
        <v>10736</v>
      </c>
      <c r="C1336" s="40" t="s">
        <v>95</v>
      </c>
      <c r="D1336" s="67">
        <v>483.3</v>
      </c>
    </row>
    <row r="1337" spans="1:4">
      <c r="A1337" s="65" t="s">
        <v>10737</v>
      </c>
      <c r="B1337" s="66" t="s">
        <v>10738</v>
      </c>
      <c r="C1337" s="40" t="s">
        <v>95</v>
      </c>
      <c r="D1337" s="67">
        <v>648.84</v>
      </c>
    </row>
    <row r="1338" spans="1:4">
      <c r="A1338" s="65" t="s">
        <v>10739</v>
      </c>
      <c r="B1338" s="66" t="s">
        <v>10740</v>
      </c>
      <c r="C1338" s="40" t="s">
        <v>205</v>
      </c>
      <c r="D1338" s="67">
        <v>714.84</v>
      </c>
    </row>
    <row r="1339" spans="1:4">
      <c r="A1339" s="65" t="s">
        <v>10741</v>
      </c>
      <c r="B1339" s="66" t="s">
        <v>10742</v>
      </c>
      <c r="C1339" s="40" t="s">
        <v>95</v>
      </c>
      <c r="D1339" s="67">
        <v>263.51</v>
      </c>
    </row>
    <row r="1340" spans="1:4">
      <c r="A1340" s="65" t="s">
        <v>10743</v>
      </c>
      <c r="B1340" s="66" t="s">
        <v>10744</v>
      </c>
      <c r="C1340" s="40" t="s">
        <v>95</v>
      </c>
      <c r="D1340" s="67">
        <v>601.23</v>
      </c>
    </row>
    <row r="1341" spans="1:4" ht="30">
      <c r="A1341" s="65" t="s">
        <v>10745</v>
      </c>
      <c r="B1341" s="66" t="s">
        <v>10746</v>
      </c>
      <c r="C1341" s="40" t="s">
        <v>95</v>
      </c>
      <c r="D1341" s="67">
        <v>485.17</v>
      </c>
    </row>
    <row r="1342" spans="1:4" ht="30">
      <c r="A1342" s="65" t="s">
        <v>10747</v>
      </c>
      <c r="B1342" s="66" t="s">
        <v>10748</v>
      </c>
      <c r="C1342" s="40" t="s">
        <v>95</v>
      </c>
      <c r="D1342" s="67">
        <v>588.11</v>
      </c>
    </row>
    <row r="1343" spans="1:4" ht="30">
      <c r="A1343" s="65" t="s">
        <v>10749</v>
      </c>
      <c r="B1343" s="66" t="s">
        <v>10750</v>
      </c>
      <c r="C1343" s="40" t="s">
        <v>95</v>
      </c>
      <c r="D1343" s="67">
        <v>914.87</v>
      </c>
    </row>
    <row r="1344" spans="1:4">
      <c r="A1344" s="65" t="s">
        <v>10751</v>
      </c>
      <c r="B1344" s="66" t="s">
        <v>10752</v>
      </c>
      <c r="C1344" s="40" t="s">
        <v>205</v>
      </c>
      <c r="D1344" s="67">
        <v>592.84</v>
      </c>
    </row>
    <row r="1345" spans="1:4">
      <c r="A1345" s="65" t="s">
        <v>10753</v>
      </c>
      <c r="B1345" s="66" t="s">
        <v>10754</v>
      </c>
      <c r="C1345" s="40" t="s">
        <v>205</v>
      </c>
      <c r="D1345" s="67">
        <v>1088.3800000000001</v>
      </c>
    </row>
    <row r="1346" spans="1:4">
      <c r="A1346" s="65" t="s">
        <v>10755</v>
      </c>
      <c r="B1346" s="66" t="s">
        <v>10756</v>
      </c>
      <c r="C1346" s="40" t="s">
        <v>205</v>
      </c>
      <c r="D1346" s="67">
        <v>989.61</v>
      </c>
    </row>
    <row r="1347" spans="1:4">
      <c r="A1347" s="65" t="s">
        <v>10757</v>
      </c>
      <c r="B1347" s="66" t="s">
        <v>10758</v>
      </c>
      <c r="C1347" s="40" t="s">
        <v>205</v>
      </c>
      <c r="D1347" s="67">
        <v>508.56</v>
      </c>
    </row>
    <row r="1348" spans="1:4">
      <c r="A1348" s="65" t="s">
        <v>10759</v>
      </c>
      <c r="B1348" s="66" t="s">
        <v>10760</v>
      </c>
      <c r="C1348" s="40" t="s">
        <v>205</v>
      </c>
      <c r="D1348" s="67">
        <v>494.1</v>
      </c>
    </row>
    <row r="1349" spans="1:4">
      <c r="A1349" s="65" t="s">
        <v>10761</v>
      </c>
      <c r="B1349" s="66" t="s">
        <v>10762</v>
      </c>
      <c r="C1349" s="40" t="s">
        <v>205</v>
      </c>
      <c r="D1349" s="67">
        <v>902.28</v>
      </c>
    </row>
    <row r="1350" spans="1:4">
      <c r="A1350" s="65" t="s">
        <v>10763</v>
      </c>
      <c r="B1350" s="66" t="s">
        <v>10764</v>
      </c>
      <c r="C1350" s="40" t="s">
        <v>205</v>
      </c>
      <c r="D1350" s="67">
        <v>1393.95</v>
      </c>
    </row>
    <row r="1351" spans="1:4" ht="30">
      <c r="A1351" s="65" t="s">
        <v>10765</v>
      </c>
      <c r="B1351" s="66" t="s">
        <v>10766</v>
      </c>
      <c r="C1351" s="40" t="s">
        <v>205</v>
      </c>
      <c r="D1351" s="67">
        <v>268.2</v>
      </c>
    </row>
    <row r="1352" spans="1:4" ht="30">
      <c r="A1352" s="65" t="s">
        <v>10767</v>
      </c>
      <c r="B1352" s="66" t="s">
        <v>10768</v>
      </c>
      <c r="C1352" s="40" t="s">
        <v>205</v>
      </c>
      <c r="D1352" s="67">
        <v>367.67</v>
      </c>
    </row>
    <row r="1353" spans="1:4" ht="30">
      <c r="A1353" s="65" t="s">
        <v>10769</v>
      </c>
      <c r="B1353" s="66" t="s">
        <v>10770</v>
      </c>
      <c r="C1353" s="40" t="s">
        <v>95</v>
      </c>
      <c r="D1353" s="67">
        <v>94.88</v>
      </c>
    </row>
    <row r="1354" spans="1:4" ht="30">
      <c r="A1354" s="65" t="s">
        <v>10771</v>
      </c>
      <c r="B1354" s="66" t="s">
        <v>10772</v>
      </c>
      <c r="C1354" s="40" t="s">
        <v>95</v>
      </c>
      <c r="D1354" s="67">
        <v>150.53</v>
      </c>
    </row>
    <row r="1355" spans="1:4" ht="30">
      <c r="A1355" s="65" t="s">
        <v>10773</v>
      </c>
      <c r="B1355" s="66" t="s">
        <v>10774</v>
      </c>
      <c r="C1355" s="40" t="s">
        <v>95</v>
      </c>
      <c r="D1355" s="67">
        <v>993.41</v>
      </c>
    </row>
    <row r="1356" spans="1:4" ht="30">
      <c r="A1356" s="65" t="s">
        <v>10775</v>
      </c>
      <c r="B1356" s="66" t="s">
        <v>10776</v>
      </c>
      <c r="C1356" s="40" t="s">
        <v>205</v>
      </c>
      <c r="D1356" s="67">
        <v>168.28</v>
      </c>
    </row>
    <row r="1357" spans="1:4" ht="30">
      <c r="A1357" s="65" t="s">
        <v>10777</v>
      </c>
      <c r="B1357" s="66" t="s">
        <v>10778</v>
      </c>
      <c r="C1357" s="40" t="s">
        <v>205</v>
      </c>
      <c r="D1357" s="67">
        <v>253.95</v>
      </c>
    </row>
    <row r="1358" spans="1:4" ht="30">
      <c r="A1358" s="65" t="s">
        <v>10779</v>
      </c>
      <c r="B1358" s="66" t="s">
        <v>10780</v>
      </c>
      <c r="C1358" s="40" t="s">
        <v>205</v>
      </c>
      <c r="D1358" s="67">
        <v>635.36</v>
      </c>
    </row>
    <row r="1359" spans="1:4" ht="30">
      <c r="A1359" s="65" t="s">
        <v>10781</v>
      </c>
      <c r="B1359" s="66" t="s">
        <v>10782</v>
      </c>
      <c r="C1359" s="40" t="s">
        <v>95</v>
      </c>
      <c r="D1359" s="67">
        <v>64.599999999999994</v>
      </c>
    </row>
    <row r="1360" spans="1:4" ht="30">
      <c r="A1360" s="65" t="s">
        <v>10783</v>
      </c>
      <c r="B1360" s="66" t="s">
        <v>10784</v>
      </c>
      <c r="C1360" s="40" t="s">
        <v>95</v>
      </c>
      <c r="D1360" s="67">
        <v>74.28</v>
      </c>
    </row>
    <row r="1361" spans="1:4" ht="30">
      <c r="A1361" s="65" t="s">
        <v>10785</v>
      </c>
      <c r="B1361" s="66" t="s">
        <v>10786</v>
      </c>
      <c r="C1361" s="40" t="s">
        <v>95</v>
      </c>
      <c r="D1361" s="67">
        <v>213.33</v>
      </c>
    </row>
    <row r="1362" spans="1:4" ht="30">
      <c r="A1362" s="65" t="s">
        <v>10787</v>
      </c>
      <c r="B1362" s="66" t="s">
        <v>10788</v>
      </c>
      <c r="C1362" s="40" t="s">
        <v>408</v>
      </c>
      <c r="D1362" s="67">
        <v>985.96</v>
      </c>
    </row>
    <row r="1363" spans="1:4" ht="30">
      <c r="A1363" s="65" t="s">
        <v>10789</v>
      </c>
      <c r="B1363" s="66" t="s">
        <v>10790</v>
      </c>
      <c r="C1363" s="40" t="s">
        <v>408</v>
      </c>
      <c r="D1363" s="67">
        <v>1035.9100000000001</v>
      </c>
    </row>
    <row r="1364" spans="1:4" ht="30">
      <c r="A1364" s="65" t="s">
        <v>10791</v>
      </c>
      <c r="B1364" s="66" t="s">
        <v>10792</v>
      </c>
      <c r="C1364" s="40" t="s">
        <v>408</v>
      </c>
      <c r="D1364" s="67">
        <v>1233.25</v>
      </c>
    </row>
    <row r="1365" spans="1:4" ht="30">
      <c r="A1365" s="65" t="s">
        <v>10793</v>
      </c>
      <c r="B1365" s="66" t="s">
        <v>10794</v>
      </c>
      <c r="C1365" s="40" t="s">
        <v>408</v>
      </c>
      <c r="D1365" s="67">
        <v>1920.52</v>
      </c>
    </row>
    <row r="1366" spans="1:4" ht="30">
      <c r="A1366" s="65" t="s">
        <v>10795</v>
      </c>
      <c r="B1366" s="66" t="s">
        <v>10796</v>
      </c>
      <c r="C1366" s="40" t="s">
        <v>95</v>
      </c>
      <c r="D1366" s="67">
        <v>88.79</v>
      </c>
    </row>
    <row r="1367" spans="1:4" ht="30">
      <c r="A1367" s="65" t="s">
        <v>10797</v>
      </c>
      <c r="B1367" s="66" t="s">
        <v>10798</v>
      </c>
      <c r="C1367" s="40" t="s">
        <v>95</v>
      </c>
      <c r="D1367" s="67">
        <v>127.47</v>
      </c>
    </row>
    <row r="1368" spans="1:4" ht="30">
      <c r="A1368" s="65" t="s">
        <v>10799</v>
      </c>
      <c r="B1368" s="66" t="s">
        <v>10800</v>
      </c>
      <c r="C1368" s="40" t="s">
        <v>95</v>
      </c>
      <c r="D1368" s="67">
        <v>136.33000000000001</v>
      </c>
    </row>
    <row r="1369" spans="1:4" ht="30">
      <c r="A1369" s="65" t="s">
        <v>10801</v>
      </c>
      <c r="B1369" s="66" t="s">
        <v>10802</v>
      </c>
      <c r="C1369" s="40" t="s">
        <v>95</v>
      </c>
      <c r="D1369" s="67">
        <v>249.99</v>
      </c>
    </row>
    <row r="1370" spans="1:4" ht="30">
      <c r="A1370" s="65" t="s">
        <v>10803</v>
      </c>
      <c r="B1370" s="66" t="s">
        <v>10804</v>
      </c>
      <c r="C1370" s="40" t="s">
        <v>95</v>
      </c>
      <c r="D1370" s="67">
        <v>121.72</v>
      </c>
    </row>
    <row r="1371" spans="1:4" ht="30">
      <c r="A1371" s="65" t="s">
        <v>10805</v>
      </c>
      <c r="B1371" s="66" t="s">
        <v>10806</v>
      </c>
      <c r="C1371" s="40" t="s">
        <v>95</v>
      </c>
      <c r="D1371" s="67">
        <v>169.63</v>
      </c>
    </row>
    <row r="1372" spans="1:4" ht="30">
      <c r="A1372" s="65" t="s">
        <v>10807</v>
      </c>
      <c r="B1372" s="66" t="s">
        <v>10808</v>
      </c>
      <c r="C1372" s="40" t="s">
        <v>95</v>
      </c>
      <c r="D1372" s="67">
        <v>223.38</v>
      </c>
    </row>
    <row r="1373" spans="1:4" ht="30">
      <c r="A1373" s="65" t="s">
        <v>10809</v>
      </c>
      <c r="B1373" s="66" t="s">
        <v>10810</v>
      </c>
      <c r="C1373" s="40" t="s">
        <v>95</v>
      </c>
      <c r="D1373" s="67">
        <v>381.07</v>
      </c>
    </row>
    <row r="1374" spans="1:4" ht="30">
      <c r="A1374" s="65" t="s">
        <v>10811</v>
      </c>
      <c r="B1374" s="66" t="s">
        <v>10812</v>
      </c>
      <c r="C1374" s="40" t="s">
        <v>95</v>
      </c>
      <c r="D1374" s="67">
        <v>80.150000000000006</v>
      </c>
    </row>
    <row r="1375" spans="1:4" ht="30">
      <c r="A1375" s="65" t="s">
        <v>10813</v>
      </c>
      <c r="B1375" s="66" t="s">
        <v>10814</v>
      </c>
      <c r="C1375" s="40" t="s">
        <v>95</v>
      </c>
      <c r="D1375" s="67">
        <v>88.24</v>
      </c>
    </row>
    <row r="1376" spans="1:4" ht="30">
      <c r="A1376" s="65" t="s">
        <v>10815</v>
      </c>
      <c r="B1376" s="66" t="s">
        <v>10816</v>
      </c>
      <c r="C1376" s="40" t="s">
        <v>95</v>
      </c>
      <c r="D1376" s="67">
        <v>116.27</v>
      </c>
    </row>
    <row r="1377" spans="1:4" ht="30">
      <c r="A1377" s="65" t="s">
        <v>10817</v>
      </c>
      <c r="B1377" s="66" t="s">
        <v>10818</v>
      </c>
      <c r="C1377" s="40" t="s">
        <v>95</v>
      </c>
      <c r="D1377" s="67">
        <v>163.78</v>
      </c>
    </row>
    <row r="1378" spans="1:4" ht="30">
      <c r="A1378" s="65" t="s">
        <v>10819</v>
      </c>
      <c r="B1378" s="66" t="s">
        <v>10820</v>
      </c>
      <c r="C1378" s="40" t="s">
        <v>95</v>
      </c>
      <c r="D1378" s="67">
        <v>61.98</v>
      </c>
    </row>
    <row r="1379" spans="1:4" ht="30">
      <c r="A1379" s="65" t="s">
        <v>10821</v>
      </c>
      <c r="B1379" s="66" t="s">
        <v>10822</v>
      </c>
      <c r="C1379" s="40" t="s">
        <v>95</v>
      </c>
      <c r="D1379" s="67">
        <v>83.14</v>
      </c>
    </row>
    <row r="1380" spans="1:4" ht="30">
      <c r="A1380" s="65" t="s">
        <v>10823</v>
      </c>
      <c r="B1380" s="66" t="s">
        <v>10824</v>
      </c>
      <c r="C1380" s="40" t="s">
        <v>95</v>
      </c>
      <c r="D1380" s="67">
        <v>149.47999999999999</v>
      </c>
    </row>
    <row r="1381" spans="1:4" ht="30">
      <c r="A1381" s="65" t="s">
        <v>10825</v>
      </c>
      <c r="B1381" s="66" t="s">
        <v>10826</v>
      </c>
      <c r="C1381" s="40" t="s">
        <v>95</v>
      </c>
      <c r="D1381" s="67">
        <v>186.63</v>
      </c>
    </row>
    <row r="1382" spans="1:4" ht="30">
      <c r="A1382" s="65" t="s">
        <v>10827</v>
      </c>
      <c r="B1382" s="66" t="s">
        <v>10828</v>
      </c>
      <c r="C1382" s="40" t="s">
        <v>95</v>
      </c>
      <c r="D1382" s="67">
        <v>202.94</v>
      </c>
    </row>
    <row r="1383" spans="1:4" ht="30">
      <c r="A1383" s="65" t="s">
        <v>10829</v>
      </c>
      <c r="B1383" s="66" t="s">
        <v>10830</v>
      </c>
      <c r="C1383" s="40" t="s">
        <v>95</v>
      </c>
      <c r="D1383" s="67">
        <v>220.74</v>
      </c>
    </row>
    <row r="1384" spans="1:4" ht="30">
      <c r="A1384" s="65" t="s">
        <v>10831</v>
      </c>
      <c r="B1384" s="66" t="s">
        <v>10832</v>
      </c>
      <c r="C1384" s="40" t="s">
        <v>95</v>
      </c>
      <c r="D1384" s="67">
        <v>252.79</v>
      </c>
    </row>
    <row r="1385" spans="1:4" ht="30">
      <c r="A1385" s="65" t="s">
        <v>10833</v>
      </c>
      <c r="B1385" s="66" t="s">
        <v>10834</v>
      </c>
      <c r="C1385" s="40" t="s">
        <v>95</v>
      </c>
      <c r="D1385" s="67">
        <v>265.02999999999997</v>
      </c>
    </row>
    <row r="1386" spans="1:4" ht="30">
      <c r="A1386" s="65" t="s">
        <v>10835</v>
      </c>
      <c r="B1386" s="66" t="s">
        <v>10836</v>
      </c>
      <c r="C1386" s="40" t="s">
        <v>95</v>
      </c>
      <c r="D1386" s="67">
        <v>362.66</v>
      </c>
    </row>
    <row r="1387" spans="1:4" ht="30">
      <c r="A1387" s="65" t="s">
        <v>10837</v>
      </c>
      <c r="B1387" s="66" t="s">
        <v>10838</v>
      </c>
      <c r="C1387" s="40" t="s">
        <v>95</v>
      </c>
      <c r="D1387" s="67">
        <v>300.20999999999998</v>
      </c>
    </row>
    <row r="1388" spans="1:4" ht="30">
      <c r="A1388" s="65" t="s">
        <v>10839</v>
      </c>
      <c r="B1388" s="66" t="s">
        <v>10840</v>
      </c>
      <c r="C1388" s="40" t="s">
        <v>95</v>
      </c>
      <c r="D1388" s="67">
        <v>143.07</v>
      </c>
    </row>
    <row r="1389" spans="1:4" ht="30">
      <c r="A1389" s="65" t="s">
        <v>10841</v>
      </c>
      <c r="B1389" s="66" t="s">
        <v>10842</v>
      </c>
      <c r="C1389" s="40" t="s">
        <v>95</v>
      </c>
      <c r="D1389" s="67">
        <v>177.12</v>
      </c>
    </row>
    <row r="1390" spans="1:4" ht="30">
      <c r="A1390" s="65" t="s">
        <v>10843</v>
      </c>
      <c r="B1390" s="66" t="s">
        <v>10844</v>
      </c>
      <c r="C1390" s="40" t="s">
        <v>95</v>
      </c>
      <c r="D1390" s="67">
        <v>211.07</v>
      </c>
    </row>
    <row r="1391" spans="1:4" ht="30">
      <c r="A1391" s="65" t="s">
        <v>10845</v>
      </c>
      <c r="B1391" s="66" t="s">
        <v>10846</v>
      </c>
      <c r="C1391" s="40" t="s">
        <v>95</v>
      </c>
      <c r="D1391" s="67">
        <v>218.15</v>
      </c>
    </row>
    <row r="1392" spans="1:4" ht="30">
      <c r="A1392" s="65" t="s">
        <v>10847</v>
      </c>
      <c r="B1392" s="66" t="s">
        <v>10848</v>
      </c>
      <c r="C1392" s="40" t="s">
        <v>95</v>
      </c>
      <c r="D1392" s="67">
        <v>225.6</v>
      </c>
    </row>
    <row r="1393" spans="1:4" ht="30">
      <c r="A1393" s="65" t="s">
        <v>10849</v>
      </c>
      <c r="B1393" s="66" t="s">
        <v>10850</v>
      </c>
      <c r="C1393" s="40" t="s">
        <v>95</v>
      </c>
      <c r="D1393" s="67">
        <v>281.61</v>
      </c>
    </row>
    <row r="1394" spans="1:4" ht="30">
      <c r="A1394" s="65" t="s">
        <v>10851</v>
      </c>
      <c r="B1394" s="66" t="s">
        <v>10852</v>
      </c>
      <c r="C1394" s="40" t="s">
        <v>95</v>
      </c>
      <c r="D1394" s="67">
        <v>55.11</v>
      </c>
    </row>
    <row r="1395" spans="1:4" ht="30">
      <c r="A1395" s="65" t="s">
        <v>10853</v>
      </c>
      <c r="B1395" s="66" t="s">
        <v>10854</v>
      </c>
      <c r="C1395" s="40" t="s">
        <v>95</v>
      </c>
      <c r="D1395" s="67">
        <v>63.57</v>
      </c>
    </row>
    <row r="1396" spans="1:4" ht="30">
      <c r="A1396" s="65" t="s">
        <v>10855</v>
      </c>
      <c r="B1396" s="66" t="s">
        <v>10856</v>
      </c>
      <c r="C1396" s="40" t="s">
        <v>95</v>
      </c>
      <c r="D1396" s="67">
        <v>156.79</v>
      </c>
    </row>
    <row r="1397" spans="1:4" ht="30">
      <c r="A1397" s="65" t="s">
        <v>10857</v>
      </c>
      <c r="B1397" s="66" t="s">
        <v>10858</v>
      </c>
      <c r="C1397" s="40" t="s">
        <v>95</v>
      </c>
      <c r="D1397" s="67">
        <v>187.8</v>
      </c>
    </row>
    <row r="1398" spans="1:4" ht="30">
      <c r="A1398" s="65" t="s">
        <v>10859</v>
      </c>
      <c r="B1398" s="66" t="s">
        <v>10860</v>
      </c>
      <c r="C1398" s="40" t="s">
        <v>95</v>
      </c>
      <c r="D1398" s="67">
        <v>242.68</v>
      </c>
    </row>
    <row r="1399" spans="1:4" ht="30">
      <c r="A1399" s="65" t="s">
        <v>10861</v>
      </c>
      <c r="B1399" s="66" t="s">
        <v>10862</v>
      </c>
      <c r="C1399" s="40" t="s">
        <v>95</v>
      </c>
      <c r="D1399" s="67">
        <v>135.79</v>
      </c>
    </row>
    <row r="1400" spans="1:4" ht="30">
      <c r="A1400" s="65" t="s">
        <v>10863</v>
      </c>
      <c r="B1400" s="66" t="s">
        <v>10864</v>
      </c>
      <c r="C1400" s="40" t="s">
        <v>95</v>
      </c>
      <c r="D1400" s="67">
        <v>208.05</v>
      </c>
    </row>
    <row r="1401" spans="1:4" ht="30">
      <c r="A1401" s="65" t="s">
        <v>10865</v>
      </c>
      <c r="B1401" s="66" t="s">
        <v>10866</v>
      </c>
      <c r="C1401" s="40" t="s">
        <v>95</v>
      </c>
      <c r="D1401" s="67">
        <v>298.24</v>
      </c>
    </row>
    <row r="1402" spans="1:4" ht="30">
      <c r="A1402" s="65" t="s">
        <v>10867</v>
      </c>
      <c r="B1402" s="66" t="s">
        <v>10868</v>
      </c>
      <c r="C1402" s="40" t="s">
        <v>95</v>
      </c>
      <c r="D1402" s="67">
        <v>347.44</v>
      </c>
    </row>
    <row r="1403" spans="1:4" ht="30">
      <c r="A1403" s="65" t="s">
        <v>10869</v>
      </c>
      <c r="B1403" s="66" t="s">
        <v>10870</v>
      </c>
      <c r="C1403" s="40" t="s">
        <v>95</v>
      </c>
      <c r="D1403" s="67">
        <v>955.94</v>
      </c>
    </row>
    <row r="1404" spans="1:4" ht="30">
      <c r="A1404" s="65" t="s">
        <v>10871</v>
      </c>
      <c r="B1404" s="66" t="s">
        <v>10872</v>
      </c>
      <c r="C1404" s="40" t="s">
        <v>95</v>
      </c>
      <c r="D1404" s="67">
        <v>275.41000000000003</v>
      </c>
    </row>
    <row r="1405" spans="1:4" ht="30">
      <c r="A1405" s="65" t="s">
        <v>10873</v>
      </c>
      <c r="B1405" s="66" t="s">
        <v>10874</v>
      </c>
      <c r="C1405" s="40" t="s">
        <v>95</v>
      </c>
      <c r="D1405" s="67">
        <v>292.8</v>
      </c>
    </row>
    <row r="1406" spans="1:4" ht="30">
      <c r="A1406" s="65" t="s">
        <v>10875</v>
      </c>
      <c r="B1406" s="66" t="s">
        <v>10876</v>
      </c>
      <c r="C1406" s="40" t="s">
        <v>95</v>
      </c>
      <c r="D1406" s="67">
        <v>1191.04</v>
      </c>
    </row>
    <row r="1407" spans="1:4" ht="30">
      <c r="A1407" s="65" t="s">
        <v>10877</v>
      </c>
      <c r="B1407" s="66" t="s">
        <v>10878</v>
      </c>
      <c r="C1407" s="40" t="s">
        <v>408</v>
      </c>
      <c r="D1407" s="67">
        <v>1033.6600000000001</v>
      </c>
    </row>
    <row r="1408" spans="1:4" ht="30">
      <c r="A1408" s="65" t="s">
        <v>10879</v>
      </c>
      <c r="B1408" s="66" t="s">
        <v>10880</v>
      </c>
      <c r="C1408" s="40" t="s">
        <v>95</v>
      </c>
      <c r="D1408" s="67">
        <v>122.11</v>
      </c>
    </row>
    <row r="1409" spans="1:4" ht="30">
      <c r="A1409" s="65" t="s">
        <v>10881</v>
      </c>
      <c r="B1409" s="66" t="s">
        <v>10882</v>
      </c>
      <c r="C1409" s="40" t="s">
        <v>95</v>
      </c>
      <c r="D1409" s="67">
        <v>595.4</v>
      </c>
    </row>
    <row r="1410" spans="1:4" ht="30">
      <c r="A1410" s="65" t="s">
        <v>10883</v>
      </c>
      <c r="B1410" s="66" t="s">
        <v>10884</v>
      </c>
      <c r="C1410" s="40" t="s">
        <v>95</v>
      </c>
      <c r="D1410" s="67">
        <v>814.33</v>
      </c>
    </row>
    <row r="1411" spans="1:4" ht="30">
      <c r="A1411" s="65" t="s">
        <v>10885</v>
      </c>
      <c r="B1411" s="66" t="s">
        <v>10886</v>
      </c>
      <c r="C1411" s="40" t="s">
        <v>95</v>
      </c>
      <c r="D1411" s="67">
        <v>242.63</v>
      </c>
    </row>
    <row r="1412" spans="1:4" ht="30">
      <c r="A1412" s="65" t="s">
        <v>10887</v>
      </c>
      <c r="B1412" s="66" t="s">
        <v>10888</v>
      </c>
      <c r="C1412" s="40" t="s">
        <v>95</v>
      </c>
      <c r="D1412" s="67">
        <v>516.99</v>
      </c>
    </row>
    <row r="1413" spans="1:4" ht="30">
      <c r="A1413" s="65" t="s">
        <v>10889</v>
      </c>
      <c r="B1413" s="66" t="s">
        <v>10890</v>
      </c>
      <c r="C1413" s="40" t="s">
        <v>95</v>
      </c>
      <c r="D1413" s="67">
        <v>545.36</v>
      </c>
    </row>
    <row r="1414" spans="1:4" ht="30">
      <c r="A1414" s="65" t="s">
        <v>10891</v>
      </c>
      <c r="B1414" s="66" t="s">
        <v>10892</v>
      </c>
      <c r="C1414" s="40" t="s">
        <v>95</v>
      </c>
      <c r="D1414" s="67">
        <v>573.77</v>
      </c>
    </row>
    <row r="1415" spans="1:4" ht="30">
      <c r="A1415" s="65" t="s">
        <v>10893</v>
      </c>
      <c r="B1415" s="66" t="s">
        <v>10894</v>
      </c>
      <c r="C1415" s="40" t="s">
        <v>205</v>
      </c>
      <c r="D1415" s="67">
        <v>361.09</v>
      </c>
    </row>
    <row r="1416" spans="1:4" ht="30">
      <c r="A1416" s="65" t="s">
        <v>10895</v>
      </c>
      <c r="B1416" s="66" t="s">
        <v>10896</v>
      </c>
      <c r="C1416" s="40" t="s">
        <v>95</v>
      </c>
      <c r="D1416" s="67">
        <v>627.28</v>
      </c>
    </row>
    <row r="1417" spans="1:4">
      <c r="A1417" s="65" t="s">
        <v>10897</v>
      </c>
      <c r="B1417" s="66" t="s">
        <v>10898</v>
      </c>
      <c r="C1417" s="40" t="s">
        <v>95</v>
      </c>
      <c r="D1417" s="67">
        <v>116.37</v>
      </c>
    </row>
    <row r="1418" spans="1:4" ht="30">
      <c r="A1418" s="65" t="s">
        <v>10899</v>
      </c>
      <c r="B1418" s="66" t="s">
        <v>10900</v>
      </c>
      <c r="C1418" s="40" t="s">
        <v>95</v>
      </c>
      <c r="D1418" s="67">
        <v>373.86</v>
      </c>
    </row>
    <row r="1419" spans="1:4" ht="30">
      <c r="A1419" s="65" t="s">
        <v>10901</v>
      </c>
      <c r="B1419" s="66" t="s">
        <v>10902</v>
      </c>
      <c r="C1419" s="40" t="s">
        <v>95</v>
      </c>
      <c r="D1419" s="67">
        <v>566.73</v>
      </c>
    </row>
    <row r="1420" spans="1:4" ht="30">
      <c r="A1420" s="65" t="s">
        <v>10903</v>
      </c>
      <c r="B1420" s="66" t="s">
        <v>10904</v>
      </c>
      <c r="C1420" s="40" t="s">
        <v>95</v>
      </c>
      <c r="D1420" s="67">
        <v>628.70000000000005</v>
      </c>
    </row>
    <row r="1421" spans="1:4" ht="30">
      <c r="A1421" s="65" t="s">
        <v>10905</v>
      </c>
      <c r="B1421" s="66" t="s">
        <v>10906</v>
      </c>
      <c r="C1421" s="40" t="s">
        <v>95</v>
      </c>
      <c r="D1421" s="67">
        <v>796.31</v>
      </c>
    </row>
    <row r="1422" spans="1:4" ht="30">
      <c r="A1422" s="65" t="s">
        <v>10907</v>
      </c>
      <c r="B1422" s="66" t="s">
        <v>10908</v>
      </c>
      <c r="C1422" s="40" t="s">
        <v>95</v>
      </c>
      <c r="D1422" s="67">
        <v>259.56</v>
      </c>
    </row>
    <row r="1423" spans="1:4" ht="30">
      <c r="A1423" s="65" t="s">
        <v>10909</v>
      </c>
      <c r="B1423" s="66" t="s">
        <v>10910</v>
      </c>
      <c r="C1423" s="40" t="s">
        <v>95</v>
      </c>
      <c r="D1423" s="67">
        <v>541.54</v>
      </c>
    </row>
    <row r="1424" spans="1:4" ht="30">
      <c r="A1424" s="65" t="s">
        <v>10911</v>
      </c>
      <c r="B1424" s="66" t="s">
        <v>10912</v>
      </c>
      <c r="C1424" s="40" t="s">
        <v>95</v>
      </c>
      <c r="D1424" s="67">
        <v>240.11</v>
      </c>
    </row>
    <row r="1425" spans="1:4" ht="30">
      <c r="A1425" s="65" t="s">
        <v>10913</v>
      </c>
      <c r="B1425" s="66" t="s">
        <v>10914</v>
      </c>
      <c r="C1425" s="40" t="s">
        <v>95</v>
      </c>
      <c r="D1425" s="67">
        <v>1124.49</v>
      </c>
    </row>
    <row r="1426" spans="1:4" ht="30">
      <c r="A1426" s="65" t="s">
        <v>10915</v>
      </c>
      <c r="B1426" s="66" t="s">
        <v>10916</v>
      </c>
      <c r="C1426" s="40" t="s">
        <v>95</v>
      </c>
      <c r="D1426" s="67">
        <v>3390.93</v>
      </c>
    </row>
    <row r="1427" spans="1:4" ht="30">
      <c r="A1427" s="65" t="s">
        <v>10917</v>
      </c>
      <c r="B1427" s="66" t="s">
        <v>10918</v>
      </c>
      <c r="C1427" s="40" t="s">
        <v>95</v>
      </c>
      <c r="D1427" s="67">
        <v>1512.78</v>
      </c>
    </row>
    <row r="1428" spans="1:4" ht="30">
      <c r="A1428" s="65" t="s">
        <v>10919</v>
      </c>
      <c r="B1428" s="66" t="s">
        <v>10920</v>
      </c>
      <c r="C1428" s="40" t="s">
        <v>95</v>
      </c>
      <c r="D1428" s="67">
        <v>3091.2</v>
      </c>
    </row>
    <row r="1429" spans="1:4" ht="30">
      <c r="A1429" s="65" t="s">
        <v>10921</v>
      </c>
      <c r="B1429" s="66" t="s">
        <v>10922</v>
      </c>
      <c r="C1429" s="40" t="s">
        <v>95</v>
      </c>
      <c r="D1429" s="67">
        <v>356.5</v>
      </c>
    </row>
    <row r="1430" spans="1:4" ht="30">
      <c r="A1430" s="65" t="s">
        <v>10923</v>
      </c>
      <c r="B1430" s="66" t="s">
        <v>10924</v>
      </c>
      <c r="C1430" s="40" t="s">
        <v>95</v>
      </c>
      <c r="D1430" s="67">
        <v>620</v>
      </c>
    </row>
    <row r="1431" spans="1:4" ht="30">
      <c r="A1431" s="65" t="s">
        <v>10925</v>
      </c>
      <c r="B1431" s="66" t="s">
        <v>10926</v>
      </c>
      <c r="C1431" s="40" t="s">
        <v>95</v>
      </c>
      <c r="D1431" s="67">
        <v>737.34</v>
      </c>
    </row>
    <row r="1432" spans="1:4" ht="30">
      <c r="A1432" s="65" t="s">
        <v>10927</v>
      </c>
      <c r="B1432" s="66" t="s">
        <v>10928</v>
      </c>
      <c r="C1432" s="40" t="s">
        <v>95</v>
      </c>
      <c r="D1432" s="67">
        <v>1170.98</v>
      </c>
    </row>
    <row r="1433" spans="1:4" ht="30">
      <c r="A1433" s="65" t="s">
        <v>10929</v>
      </c>
      <c r="B1433" s="66" t="s">
        <v>10930</v>
      </c>
      <c r="C1433" s="40" t="s">
        <v>95</v>
      </c>
      <c r="D1433" s="67">
        <v>388.81</v>
      </c>
    </row>
    <row r="1434" spans="1:4" ht="30">
      <c r="A1434" s="65" t="s">
        <v>10931</v>
      </c>
      <c r="B1434" s="66" t="s">
        <v>10932</v>
      </c>
      <c r="C1434" s="40" t="s">
        <v>95</v>
      </c>
      <c r="D1434" s="67">
        <v>516.78</v>
      </c>
    </row>
    <row r="1435" spans="1:4" ht="30">
      <c r="A1435" s="65" t="s">
        <v>10933</v>
      </c>
      <c r="B1435" s="66" t="s">
        <v>10934</v>
      </c>
      <c r="C1435" s="40" t="s">
        <v>95</v>
      </c>
      <c r="D1435" s="67">
        <v>820.82</v>
      </c>
    </row>
    <row r="1436" spans="1:4" ht="30">
      <c r="A1436" s="65" t="s">
        <v>10935</v>
      </c>
      <c r="B1436" s="66" t="s">
        <v>10936</v>
      </c>
      <c r="C1436" s="40" t="s">
        <v>95</v>
      </c>
      <c r="D1436" s="67">
        <v>1389.01</v>
      </c>
    </row>
    <row r="1437" spans="1:4">
      <c r="A1437" s="65" t="s">
        <v>10937</v>
      </c>
      <c r="B1437" s="66" t="s">
        <v>10938</v>
      </c>
      <c r="C1437" s="40" t="s">
        <v>95</v>
      </c>
      <c r="D1437" s="67">
        <v>295.07</v>
      </c>
    </row>
    <row r="1438" spans="1:4">
      <c r="A1438" s="65" t="s">
        <v>10939</v>
      </c>
      <c r="B1438" s="66" t="s">
        <v>10940</v>
      </c>
      <c r="C1438" s="40" t="s">
        <v>95</v>
      </c>
      <c r="D1438" s="67">
        <v>111.33</v>
      </c>
    </row>
    <row r="1439" spans="1:4">
      <c r="A1439" s="65" t="s">
        <v>10941</v>
      </c>
      <c r="B1439" s="66" t="s">
        <v>10942</v>
      </c>
      <c r="C1439" s="40" t="s">
        <v>95</v>
      </c>
      <c r="D1439" s="67">
        <v>153.68</v>
      </c>
    </row>
    <row r="1440" spans="1:4">
      <c r="A1440" s="65" t="s">
        <v>10943</v>
      </c>
      <c r="B1440" s="66" t="s">
        <v>10944</v>
      </c>
      <c r="C1440" s="40" t="s">
        <v>95</v>
      </c>
      <c r="D1440" s="67">
        <v>164.67</v>
      </c>
    </row>
    <row r="1441" spans="1:4">
      <c r="A1441" s="65" t="s">
        <v>10945</v>
      </c>
      <c r="B1441" s="66" t="s">
        <v>10946</v>
      </c>
      <c r="C1441" s="40" t="s">
        <v>95</v>
      </c>
      <c r="D1441" s="67">
        <v>140.07</v>
      </c>
    </row>
    <row r="1442" spans="1:4">
      <c r="A1442" s="65" t="s">
        <v>10947</v>
      </c>
      <c r="B1442" s="66" t="s">
        <v>10948</v>
      </c>
      <c r="C1442" s="40" t="s">
        <v>95</v>
      </c>
      <c r="D1442" s="67">
        <v>211.36</v>
      </c>
    </row>
    <row r="1443" spans="1:4">
      <c r="A1443" s="65" t="s">
        <v>10949</v>
      </c>
      <c r="B1443" s="66" t="s">
        <v>10950</v>
      </c>
      <c r="C1443" s="40" t="s">
        <v>95</v>
      </c>
      <c r="D1443" s="67">
        <v>180.52</v>
      </c>
    </row>
    <row r="1444" spans="1:4">
      <c r="A1444" s="65" t="s">
        <v>10951</v>
      </c>
      <c r="B1444" s="66" t="s">
        <v>10952</v>
      </c>
      <c r="C1444" s="40" t="s">
        <v>95</v>
      </c>
      <c r="D1444" s="67">
        <v>248.61</v>
      </c>
    </row>
    <row r="1445" spans="1:4">
      <c r="A1445" s="65" t="s">
        <v>10953</v>
      </c>
      <c r="B1445" s="66" t="s">
        <v>10954</v>
      </c>
      <c r="C1445" s="40" t="s">
        <v>95</v>
      </c>
      <c r="D1445" s="67">
        <v>494.79</v>
      </c>
    </row>
    <row r="1446" spans="1:4">
      <c r="A1446" s="65" t="s">
        <v>10955</v>
      </c>
      <c r="B1446" s="66" t="s">
        <v>10956</v>
      </c>
      <c r="C1446" s="40" t="s">
        <v>95</v>
      </c>
      <c r="D1446" s="67">
        <v>213.88</v>
      </c>
    </row>
    <row r="1447" spans="1:4" ht="30">
      <c r="A1447" s="65" t="s">
        <v>10957</v>
      </c>
      <c r="B1447" s="66" t="s">
        <v>10958</v>
      </c>
      <c r="C1447" s="40" t="s">
        <v>95</v>
      </c>
      <c r="D1447" s="67">
        <v>523.86</v>
      </c>
    </row>
    <row r="1448" spans="1:4">
      <c r="A1448" s="65" t="s">
        <v>10959</v>
      </c>
      <c r="B1448" s="66" t="s">
        <v>10960</v>
      </c>
      <c r="C1448" s="40" t="s">
        <v>95</v>
      </c>
      <c r="D1448" s="67">
        <v>182.56</v>
      </c>
    </row>
    <row r="1449" spans="1:4" ht="30">
      <c r="A1449" s="65" t="s">
        <v>10961</v>
      </c>
      <c r="B1449" s="66" t="s">
        <v>10962</v>
      </c>
      <c r="C1449" s="40" t="s">
        <v>95</v>
      </c>
      <c r="D1449" s="67">
        <v>918.24</v>
      </c>
    </row>
    <row r="1450" spans="1:4" ht="30">
      <c r="A1450" s="65" t="s">
        <v>10963</v>
      </c>
      <c r="B1450" s="66" t="s">
        <v>10964</v>
      </c>
      <c r="C1450" s="40" t="s">
        <v>95</v>
      </c>
      <c r="D1450" s="67">
        <v>247.11</v>
      </c>
    </row>
    <row r="1451" spans="1:4" ht="30">
      <c r="A1451" s="65" t="s">
        <v>10965</v>
      </c>
      <c r="B1451" s="66" t="s">
        <v>10966</v>
      </c>
      <c r="C1451" s="40" t="s">
        <v>95</v>
      </c>
      <c r="D1451" s="67">
        <v>556.77</v>
      </c>
    </row>
    <row r="1452" spans="1:4" ht="30">
      <c r="A1452" s="65" t="s">
        <v>10967</v>
      </c>
      <c r="B1452" s="66" t="s">
        <v>10968</v>
      </c>
      <c r="C1452" s="40" t="s">
        <v>205</v>
      </c>
      <c r="D1452" s="67">
        <v>1005.75</v>
      </c>
    </row>
    <row r="1453" spans="1:4" ht="30">
      <c r="A1453" s="65" t="s">
        <v>10969</v>
      </c>
      <c r="B1453" s="66" t="s">
        <v>10970</v>
      </c>
      <c r="C1453" s="40" t="s">
        <v>95</v>
      </c>
      <c r="D1453" s="67">
        <v>1435.23</v>
      </c>
    </row>
    <row r="1454" spans="1:4" ht="30">
      <c r="A1454" s="65" t="s">
        <v>10971</v>
      </c>
      <c r="B1454" s="66" t="s">
        <v>10972</v>
      </c>
      <c r="C1454" s="40" t="s">
        <v>95</v>
      </c>
      <c r="D1454" s="67">
        <v>666.91</v>
      </c>
    </row>
    <row r="1455" spans="1:4">
      <c r="A1455" s="65" t="s">
        <v>10973</v>
      </c>
      <c r="B1455" s="66" t="s">
        <v>10974</v>
      </c>
      <c r="C1455" s="40" t="s">
        <v>95</v>
      </c>
      <c r="D1455" s="67">
        <v>1358.92</v>
      </c>
    </row>
    <row r="1456" spans="1:4" ht="30">
      <c r="A1456" s="65" t="s">
        <v>10975</v>
      </c>
      <c r="B1456" s="66" t="s">
        <v>10976</v>
      </c>
      <c r="C1456" s="40" t="s">
        <v>95</v>
      </c>
      <c r="D1456" s="67">
        <v>1285.1600000000001</v>
      </c>
    </row>
    <row r="1457" spans="1:4">
      <c r="A1457" s="65" t="s">
        <v>10977</v>
      </c>
      <c r="B1457" s="66" t="s">
        <v>6884</v>
      </c>
      <c r="C1457" s="40" t="s">
        <v>95</v>
      </c>
      <c r="D1457" s="67">
        <v>3268.01</v>
      </c>
    </row>
    <row r="1458" spans="1:4" ht="30">
      <c r="A1458" s="65" t="s">
        <v>10978</v>
      </c>
      <c r="B1458" s="66" t="s">
        <v>10979</v>
      </c>
      <c r="C1458" s="40" t="s">
        <v>95</v>
      </c>
      <c r="D1458" s="67">
        <v>3324.85</v>
      </c>
    </row>
    <row r="1459" spans="1:4" ht="30">
      <c r="A1459" s="65" t="s">
        <v>10980</v>
      </c>
      <c r="B1459" s="66" t="s">
        <v>10981</v>
      </c>
      <c r="C1459" s="40" t="s">
        <v>95</v>
      </c>
      <c r="D1459" s="67">
        <v>1901.22</v>
      </c>
    </row>
    <row r="1460" spans="1:4">
      <c r="A1460" s="65" t="s">
        <v>10982</v>
      </c>
      <c r="B1460" s="66" t="s">
        <v>10983</v>
      </c>
      <c r="C1460" s="40" t="s">
        <v>95</v>
      </c>
      <c r="D1460" s="67">
        <v>2478.19</v>
      </c>
    </row>
    <row r="1461" spans="1:4">
      <c r="A1461" s="65" t="s">
        <v>10984</v>
      </c>
      <c r="B1461" s="66" t="s">
        <v>10985</v>
      </c>
      <c r="C1461" s="40" t="s">
        <v>95</v>
      </c>
      <c r="D1461" s="67">
        <v>1727.41</v>
      </c>
    </row>
    <row r="1462" spans="1:4">
      <c r="A1462" s="65" t="s">
        <v>10986</v>
      </c>
      <c r="B1462" s="66" t="s">
        <v>10987</v>
      </c>
      <c r="C1462" s="40" t="s">
        <v>95</v>
      </c>
      <c r="D1462" s="67">
        <v>2984.15</v>
      </c>
    </row>
    <row r="1463" spans="1:4" ht="30">
      <c r="A1463" s="65" t="s">
        <v>10988</v>
      </c>
      <c r="B1463" s="66" t="s">
        <v>10989</v>
      </c>
      <c r="C1463" s="40" t="s">
        <v>95</v>
      </c>
      <c r="D1463" s="67">
        <v>908.17</v>
      </c>
    </row>
    <row r="1464" spans="1:4" ht="30">
      <c r="A1464" s="65" t="s">
        <v>10990</v>
      </c>
      <c r="B1464" s="66" t="s">
        <v>10991</v>
      </c>
      <c r="C1464" s="40" t="s">
        <v>95</v>
      </c>
      <c r="D1464" s="67">
        <v>779.24</v>
      </c>
    </row>
    <row r="1465" spans="1:4">
      <c r="A1465" s="65" t="s">
        <v>10992</v>
      </c>
      <c r="B1465" s="66" t="s">
        <v>10993</v>
      </c>
      <c r="C1465" s="40" t="s">
        <v>95</v>
      </c>
      <c r="D1465" s="67">
        <v>2151.6</v>
      </c>
    </row>
    <row r="1466" spans="1:4" ht="30">
      <c r="A1466" s="65" t="s">
        <v>10994</v>
      </c>
      <c r="B1466" s="66" t="s">
        <v>10995</v>
      </c>
      <c r="C1466" s="40" t="s">
        <v>95</v>
      </c>
      <c r="D1466" s="67">
        <v>3003.42</v>
      </c>
    </row>
    <row r="1467" spans="1:4" ht="30">
      <c r="A1467" s="65" t="s">
        <v>10996</v>
      </c>
      <c r="B1467" s="66" t="s">
        <v>10997</v>
      </c>
      <c r="C1467" s="40" t="s">
        <v>95</v>
      </c>
      <c r="D1467" s="67">
        <v>3307.63</v>
      </c>
    </row>
    <row r="1468" spans="1:4" ht="30">
      <c r="A1468" s="65" t="s">
        <v>10998</v>
      </c>
      <c r="B1468" s="66" t="s">
        <v>10999</v>
      </c>
      <c r="C1468" s="40" t="s">
        <v>95</v>
      </c>
      <c r="D1468" s="67">
        <v>6675.36</v>
      </c>
    </row>
    <row r="1469" spans="1:4" ht="30">
      <c r="A1469" s="65" t="s">
        <v>11000</v>
      </c>
      <c r="B1469" s="66" t="s">
        <v>14674</v>
      </c>
      <c r="C1469" s="40" t="s">
        <v>95</v>
      </c>
      <c r="D1469" s="67">
        <v>1208.99</v>
      </c>
    </row>
    <row r="1470" spans="1:4" ht="45">
      <c r="A1470" s="65" t="s">
        <v>11001</v>
      </c>
      <c r="B1470" s="66" t="s">
        <v>14675</v>
      </c>
      <c r="C1470" s="40" t="s">
        <v>95</v>
      </c>
      <c r="D1470" s="67">
        <v>1602.38</v>
      </c>
    </row>
    <row r="1471" spans="1:4" ht="45">
      <c r="A1471" s="65" t="s">
        <v>11002</v>
      </c>
      <c r="B1471" s="66" t="s">
        <v>14676</v>
      </c>
      <c r="C1471" s="40" t="s">
        <v>95</v>
      </c>
      <c r="D1471" s="67">
        <v>2365.4</v>
      </c>
    </row>
    <row r="1472" spans="1:4">
      <c r="A1472" s="65" t="s">
        <v>11003</v>
      </c>
      <c r="B1472" s="66" t="s">
        <v>6898</v>
      </c>
      <c r="C1472" s="40" t="s">
        <v>95</v>
      </c>
      <c r="D1472" s="67">
        <v>1042.32</v>
      </c>
    </row>
    <row r="1473" spans="1:4" ht="30">
      <c r="A1473" s="65" t="s">
        <v>11004</v>
      </c>
      <c r="B1473" s="66" t="s">
        <v>11005</v>
      </c>
      <c r="C1473" s="40" t="s">
        <v>95</v>
      </c>
      <c r="D1473" s="67">
        <v>6894.24</v>
      </c>
    </row>
    <row r="1474" spans="1:4" ht="30">
      <c r="A1474" s="65" t="s">
        <v>11006</v>
      </c>
      <c r="B1474" s="66" t="s">
        <v>11007</v>
      </c>
      <c r="C1474" s="40" t="s">
        <v>95</v>
      </c>
      <c r="D1474" s="67">
        <v>1174.3</v>
      </c>
    </row>
    <row r="1475" spans="1:4" ht="30">
      <c r="A1475" s="65" t="s">
        <v>11008</v>
      </c>
      <c r="B1475" s="66" t="s">
        <v>11009</v>
      </c>
      <c r="C1475" s="40" t="s">
        <v>95</v>
      </c>
      <c r="D1475" s="67">
        <v>1804.57</v>
      </c>
    </row>
    <row r="1476" spans="1:4">
      <c r="A1476" s="65" t="s">
        <v>11010</v>
      </c>
      <c r="B1476" s="66" t="s">
        <v>6900</v>
      </c>
      <c r="C1476" s="40" t="s">
        <v>95</v>
      </c>
      <c r="D1476" s="67">
        <v>921.4</v>
      </c>
    </row>
    <row r="1477" spans="1:4" ht="30">
      <c r="A1477" s="65" t="s">
        <v>11011</v>
      </c>
      <c r="B1477" s="66" t="s">
        <v>11012</v>
      </c>
      <c r="C1477" s="40" t="s">
        <v>95</v>
      </c>
      <c r="D1477" s="67">
        <v>553.65</v>
      </c>
    </row>
    <row r="1478" spans="1:4" ht="30">
      <c r="A1478" s="65" t="s">
        <v>11013</v>
      </c>
      <c r="B1478" s="66" t="s">
        <v>11014</v>
      </c>
      <c r="C1478" s="40" t="s">
        <v>95</v>
      </c>
      <c r="D1478" s="67">
        <v>6325.74</v>
      </c>
    </row>
    <row r="1479" spans="1:4" ht="30">
      <c r="A1479" s="65" t="s">
        <v>11015</v>
      </c>
      <c r="B1479" s="66" t="s">
        <v>11016</v>
      </c>
      <c r="C1479" s="40" t="s">
        <v>95</v>
      </c>
      <c r="D1479" s="67">
        <v>2076.4499999999998</v>
      </c>
    </row>
    <row r="1480" spans="1:4" ht="30">
      <c r="A1480" s="65" t="s">
        <v>11017</v>
      </c>
      <c r="B1480" s="66" t="s">
        <v>11018</v>
      </c>
      <c r="C1480" s="40" t="s">
        <v>95</v>
      </c>
      <c r="D1480" s="67">
        <v>3347.56</v>
      </c>
    </row>
    <row r="1481" spans="1:4" ht="30">
      <c r="A1481" s="65" t="s">
        <v>11019</v>
      </c>
      <c r="B1481" s="66" t="s">
        <v>11020</v>
      </c>
      <c r="C1481" s="40" t="s">
        <v>95</v>
      </c>
      <c r="D1481" s="67">
        <v>2135.02</v>
      </c>
    </row>
    <row r="1482" spans="1:4" ht="30">
      <c r="A1482" s="65" t="s">
        <v>11021</v>
      </c>
      <c r="B1482" s="66" t="s">
        <v>11022</v>
      </c>
      <c r="C1482" s="40" t="s">
        <v>95</v>
      </c>
      <c r="D1482" s="67">
        <v>306.70999999999998</v>
      </c>
    </row>
    <row r="1483" spans="1:4" ht="30">
      <c r="A1483" s="65" t="s">
        <v>11023</v>
      </c>
      <c r="B1483" s="66" t="s">
        <v>11024</v>
      </c>
      <c r="C1483" s="40" t="s">
        <v>95</v>
      </c>
      <c r="D1483" s="67">
        <v>490.91</v>
      </c>
    </row>
    <row r="1484" spans="1:4" ht="30">
      <c r="A1484" s="65" t="s">
        <v>11025</v>
      </c>
      <c r="B1484" s="66" t="s">
        <v>11026</v>
      </c>
      <c r="C1484" s="40" t="s">
        <v>95</v>
      </c>
      <c r="D1484" s="67">
        <v>29941.34</v>
      </c>
    </row>
    <row r="1485" spans="1:4">
      <c r="A1485" s="65" t="s">
        <v>11027</v>
      </c>
      <c r="B1485" s="66" t="s">
        <v>11028</v>
      </c>
      <c r="C1485" s="40" t="s">
        <v>95</v>
      </c>
      <c r="D1485" s="67">
        <v>126.19</v>
      </c>
    </row>
    <row r="1486" spans="1:4" ht="30">
      <c r="A1486" s="65" t="s">
        <v>11029</v>
      </c>
      <c r="B1486" s="66" t="s">
        <v>11030</v>
      </c>
      <c r="C1486" s="40" t="s">
        <v>95</v>
      </c>
      <c r="D1486" s="67">
        <v>717.44</v>
      </c>
    </row>
    <row r="1487" spans="1:4">
      <c r="A1487" s="65" t="s">
        <v>11031</v>
      </c>
      <c r="B1487" s="66" t="s">
        <v>11032</v>
      </c>
      <c r="C1487" s="40" t="s">
        <v>95</v>
      </c>
      <c r="D1487" s="67">
        <v>392.02</v>
      </c>
    </row>
    <row r="1488" spans="1:4">
      <c r="A1488" s="65" t="s">
        <v>11033</v>
      </c>
      <c r="B1488" s="66" t="s">
        <v>11034</v>
      </c>
      <c r="C1488" s="40" t="s">
        <v>95</v>
      </c>
      <c r="D1488" s="67">
        <v>33.86</v>
      </c>
    </row>
    <row r="1489" spans="1:4">
      <c r="A1489" s="65" t="s">
        <v>11035</v>
      </c>
      <c r="B1489" s="66" t="s">
        <v>11036</v>
      </c>
      <c r="C1489" s="40" t="s">
        <v>95</v>
      </c>
      <c r="D1489" s="67">
        <v>349.2</v>
      </c>
    </row>
    <row r="1490" spans="1:4" ht="30">
      <c r="A1490" s="65" t="s">
        <v>11037</v>
      </c>
      <c r="B1490" s="66" t="s">
        <v>11038</v>
      </c>
      <c r="C1490" s="40" t="s">
        <v>95</v>
      </c>
      <c r="D1490" s="67">
        <v>27.54</v>
      </c>
    </row>
    <row r="1491" spans="1:4" ht="30">
      <c r="A1491" s="65" t="s">
        <v>11039</v>
      </c>
      <c r="B1491" s="66" t="s">
        <v>11040</v>
      </c>
      <c r="C1491" s="40" t="s">
        <v>95</v>
      </c>
      <c r="D1491" s="67">
        <v>22.11</v>
      </c>
    </row>
    <row r="1492" spans="1:4" ht="30">
      <c r="A1492" s="65" t="s">
        <v>11041</v>
      </c>
      <c r="B1492" s="66" t="s">
        <v>11042</v>
      </c>
      <c r="C1492" s="40" t="s">
        <v>95</v>
      </c>
      <c r="D1492" s="67">
        <v>24.73</v>
      </c>
    </row>
    <row r="1493" spans="1:4">
      <c r="A1493" s="65" t="s">
        <v>11043</v>
      </c>
      <c r="B1493" s="66" t="s">
        <v>11044</v>
      </c>
      <c r="C1493" s="40" t="s">
        <v>95</v>
      </c>
      <c r="D1493" s="67">
        <v>489.15</v>
      </c>
    </row>
    <row r="1494" spans="1:4" ht="30">
      <c r="A1494" s="65" t="s">
        <v>11045</v>
      </c>
      <c r="B1494" s="66" t="s">
        <v>11046</v>
      </c>
      <c r="C1494" s="40" t="s">
        <v>95</v>
      </c>
      <c r="D1494" s="67">
        <v>2037.83</v>
      </c>
    </row>
    <row r="1495" spans="1:4" ht="30">
      <c r="A1495" s="65" t="s">
        <v>11047</v>
      </c>
      <c r="B1495" s="66" t="s">
        <v>11048</v>
      </c>
      <c r="C1495" s="40" t="s">
        <v>95</v>
      </c>
      <c r="D1495" s="67">
        <v>348.97</v>
      </c>
    </row>
    <row r="1496" spans="1:4">
      <c r="A1496" s="65" t="s">
        <v>11049</v>
      </c>
      <c r="B1496" s="66" t="s">
        <v>7098</v>
      </c>
      <c r="C1496" s="40" t="s">
        <v>95</v>
      </c>
      <c r="D1496" s="67">
        <v>14.71</v>
      </c>
    </row>
    <row r="1497" spans="1:4">
      <c r="A1497" s="65" t="s">
        <v>11050</v>
      </c>
      <c r="B1497" s="66" t="s">
        <v>7102</v>
      </c>
      <c r="C1497" s="40" t="s">
        <v>95</v>
      </c>
      <c r="D1497" s="67">
        <v>11</v>
      </c>
    </row>
    <row r="1498" spans="1:4">
      <c r="A1498" s="65" t="s">
        <v>11051</v>
      </c>
      <c r="B1498" s="66" t="s">
        <v>7108</v>
      </c>
      <c r="C1498" s="40" t="s">
        <v>95</v>
      </c>
      <c r="D1498" s="67">
        <v>7.1</v>
      </c>
    </row>
    <row r="1499" spans="1:4">
      <c r="A1499" s="65" t="s">
        <v>11052</v>
      </c>
      <c r="B1499" s="66" t="s">
        <v>7106</v>
      </c>
      <c r="C1499" s="40" t="s">
        <v>95</v>
      </c>
      <c r="D1499" s="67">
        <v>32.19</v>
      </c>
    </row>
    <row r="1500" spans="1:4" ht="30">
      <c r="A1500" s="65" t="s">
        <v>11053</v>
      </c>
      <c r="B1500" s="66" t="s">
        <v>11054</v>
      </c>
      <c r="C1500" s="40" t="s">
        <v>95</v>
      </c>
      <c r="D1500" s="67">
        <v>946.38</v>
      </c>
    </row>
    <row r="1501" spans="1:4">
      <c r="A1501" s="65" t="s">
        <v>11055</v>
      </c>
      <c r="B1501" s="66" t="s">
        <v>11056</v>
      </c>
      <c r="C1501" s="40" t="s">
        <v>205</v>
      </c>
      <c r="D1501" s="67">
        <v>22.03</v>
      </c>
    </row>
    <row r="1502" spans="1:4">
      <c r="A1502" s="65" t="s">
        <v>11057</v>
      </c>
      <c r="B1502" s="66" t="s">
        <v>11058</v>
      </c>
      <c r="C1502" s="40" t="s">
        <v>205</v>
      </c>
      <c r="D1502" s="67">
        <v>25.49</v>
      </c>
    </row>
    <row r="1503" spans="1:4">
      <c r="A1503" s="65" t="s">
        <v>11059</v>
      </c>
      <c r="B1503" s="66" t="s">
        <v>11060</v>
      </c>
      <c r="C1503" s="40" t="s">
        <v>205</v>
      </c>
      <c r="D1503" s="67">
        <v>35.24</v>
      </c>
    </row>
    <row r="1504" spans="1:4">
      <c r="A1504" s="65" t="s">
        <v>11061</v>
      </c>
      <c r="B1504" s="66" t="s">
        <v>11062</v>
      </c>
      <c r="C1504" s="40" t="s">
        <v>205</v>
      </c>
      <c r="D1504" s="67">
        <v>47.17</v>
      </c>
    </row>
    <row r="1505" spans="1:4">
      <c r="A1505" s="65" t="s">
        <v>11063</v>
      </c>
      <c r="B1505" s="66" t="s">
        <v>11064</v>
      </c>
      <c r="C1505" s="40" t="s">
        <v>205</v>
      </c>
      <c r="D1505" s="67">
        <v>57.62</v>
      </c>
    </row>
    <row r="1506" spans="1:4">
      <c r="A1506" s="65" t="s">
        <v>11065</v>
      </c>
      <c r="B1506" s="66" t="s">
        <v>11066</v>
      </c>
      <c r="C1506" s="40" t="s">
        <v>205</v>
      </c>
      <c r="D1506" s="67">
        <v>75.959999999999994</v>
      </c>
    </row>
    <row r="1507" spans="1:4">
      <c r="A1507" s="65" t="s">
        <v>11067</v>
      </c>
      <c r="B1507" s="66" t="s">
        <v>11068</v>
      </c>
      <c r="C1507" s="40" t="s">
        <v>205</v>
      </c>
      <c r="D1507" s="67">
        <v>97.07</v>
      </c>
    </row>
    <row r="1508" spans="1:4">
      <c r="A1508" s="65" t="s">
        <v>11069</v>
      </c>
      <c r="B1508" s="66" t="s">
        <v>11070</v>
      </c>
      <c r="C1508" s="40" t="s">
        <v>205</v>
      </c>
      <c r="D1508" s="67">
        <v>120.78</v>
      </c>
    </row>
    <row r="1509" spans="1:4">
      <c r="A1509" s="65" t="s">
        <v>11071</v>
      </c>
      <c r="B1509" s="66" t="s">
        <v>11072</v>
      </c>
      <c r="C1509" s="40" t="s">
        <v>205</v>
      </c>
      <c r="D1509" s="67">
        <v>171.63</v>
      </c>
    </row>
    <row r="1510" spans="1:4">
      <c r="A1510" s="65" t="s">
        <v>11073</v>
      </c>
      <c r="B1510" s="66" t="s">
        <v>11074</v>
      </c>
      <c r="C1510" s="40" t="s">
        <v>205</v>
      </c>
      <c r="D1510" s="67">
        <v>313.43</v>
      </c>
    </row>
    <row r="1511" spans="1:4">
      <c r="A1511" s="65" t="s">
        <v>11075</v>
      </c>
      <c r="B1511" s="66" t="s">
        <v>11076</v>
      </c>
      <c r="C1511" s="40" t="s">
        <v>205</v>
      </c>
      <c r="D1511" s="67">
        <v>110.82</v>
      </c>
    </row>
    <row r="1512" spans="1:4">
      <c r="A1512" s="65" t="s">
        <v>11077</v>
      </c>
      <c r="B1512" s="66" t="s">
        <v>11078</v>
      </c>
      <c r="C1512" s="40" t="s">
        <v>205</v>
      </c>
      <c r="D1512" s="67">
        <v>91.83</v>
      </c>
    </row>
    <row r="1513" spans="1:4">
      <c r="A1513" s="65" t="s">
        <v>11079</v>
      </c>
      <c r="B1513" s="66" t="s">
        <v>11080</v>
      </c>
      <c r="C1513" s="40" t="s">
        <v>205</v>
      </c>
      <c r="D1513" s="67">
        <v>58.75</v>
      </c>
    </row>
    <row r="1514" spans="1:4">
      <c r="A1514" s="65" t="s">
        <v>11081</v>
      </c>
      <c r="B1514" s="66" t="s">
        <v>11082</v>
      </c>
      <c r="C1514" s="40" t="s">
        <v>205</v>
      </c>
      <c r="D1514" s="67">
        <v>75.099999999999994</v>
      </c>
    </row>
    <row r="1515" spans="1:4">
      <c r="A1515" s="65" t="s">
        <v>11083</v>
      </c>
      <c r="B1515" s="66" t="s">
        <v>11084</v>
      </c>
      <c r="C1515" s="40" t="s">
        <v>205</v>
      </c>
      <c r="D1515" s="67">
        <v>309</v>
      </c>
    </row>
    <row r="1516" spans="1:4">
      <c r="A1516" s="65" t="s">
        <v>11085</v>
      </c>
      <c r="B1516" s="66" t="s">
        <v>11086</v>
      </c>
      <c r="C1516" s="40" t="s">
        <v>205</v>
      </c>
      <c r="D1516" s="67">
        <v>55.7</v>
      </c>
    </row>
    <row r="1517" spans="1:4">
      <c r="A1517" s="65" t="s">
        <v>11087</v>
      </c>
      <c r="B1517" s="66" t="s">
        <v>11088</v>
      </c>
      <c r="C1517" s="40" t="s">
        <v>205</v>
      </c>
      <c r="D1517" s="67">
        <v>62</v>
      </c>
    </row>
    <row r="1518" spans="1:4">
      <c r="A1518" s="65" t="s">
        <v>11089</v>
      </c>
      <c r="B1518" s="66" t="s">
        <v>11090</v>
      </c>
      <c r="C1518" s="40" t="s">
        <v>205</v>
      </c>
      <c r="D1518" s="67">
        <v>85.77</v>
      </c>
    </row>
    <row r="1519" spans="1:4">
      <c r="A1519" s="65" t="s">
        <v>11091</v>
      </c>
      <c r="B1519" s="66" t="s">
        <v>11092</v>
      </c>
      <c r="C1519" s="40" t="s">
        <v>205</v>
      </c>
      <c r="D1519" s="67">
        <v>174.02</v>
      </c>
    </row>
    <row r="1520" spans="1:4">
      <c r="A1520" s="65" t="s">
        <v>11093</v>
      </c>
      <c r="B1520" s="66" t="s">
        <v>11094</v>
      </c>
      <c r="C1520" s="40" t="s">
        <v>205</v>
      </c>
      <c r="D1520" s="67">
        <v>218.09</v>
      </c>
    </row>
    <row r="1521" spans="1:4">
      <c r="A1521" s="65" t="s">
        <v>11095</v>
      </c>
      <c r="B1521" s="66" t="s">
        <v>11096</v>
      </c>
      <c r="C1521" s="40" t="s">
        <v>205</v>
      </c>
      <c r="D1521" s="67">
        <v>40.61</v>
      </c>
    </row>
    <row r="1522" spans="1:4">
      <c r="A1522" s="65" t="s">
        <v>11097</v>
      </c>
      <c r="B1522" s="66" t="s">
        <v>11098</v>
      </c>
      <c r="C1522" s="40" t="s">
        <v>205</v>
      </c>
      <c r="D1522" s="67">
        <v>522.57000000000005</v>
      </c>
    </row>
    <row r="1523" spans="1:4" ht="30">
      <c r="A1523" s="65" t="s">
        <v>11099</v>
      </c>
      <c r="B1523" s="66" t="s">
        <v>11100</v>
      </c>
      <c r="C1523" s="40" t="s">
        <v>95</v>
      </c>
      <c r="D1523" s="67">
        <v>1287.1400000000001</v>
      </c>
    </row>
    <row r="1524" spans="1:4" ht="30">
      <c r="A1524" s="65" t="s">
        <v>11101</v>
      </c>
      <c r="B1524" s="66" t="s">
        <v>11102</v>
      </c>
      <c r="C1524" s="40" t="s">
        <v>95</v>
      </c>
      <c r="D1524" s="67">
        <v>88.61</v>
      </c>
    </row>
    <row r="1525" spans="1:4">
      <c r="A1525" s="65" t="s">
        <v>11103</v>
      </c>
      <c r="B1525" s="66" t="s">
        <v>11104</v>
      </c>
      <c r="C1525" s="40" t="s">
        <v>95</v>
      </c>
      <c r="D1525" s="67">
        <v>67.819999999999993</v>
      </c>
    </row>
    <row r="1526" spans="1:4">
      <c r="A1526" s="65" t="s">
        <v>11105</v>
      </c>
      <c r="B1526" s="66" t="s">
        <v>11106</v>
      </c>
      <c r="C1526" s="40" t="s">
        <v>95</v>
      </c>
      <c r="D1526" s="67">
        <v>64.36</v>
      </c>
    </row>
    <row r="1527" spans="1:4" ht="30">
      <c r="A1527" s="65" t="s">
        <v>11107</v>
      </c>
      <c r="B1527" s="66" t="s">
        <v>11108</v>
      </c>
      <c r="C1527" s="40" t="s">
        <v>95</v>
      </c>
      <c r="D1527" s="67">
        <v>47.98</v>
      </c>
    </row>
    <row r="1528" spans="1:4" ht="30">
      <c r="A1528" s="65" t="s">
        <v>11109</v>
      </c>
      <c r="B1528" s="66" t="s">
        <v>11110</v>
      </c>
      <c r="C1528" s="40" t="s">
        <v>95</v>
      </c>
      <c r="D1528" s="67">
        <v>94.95</v>
      </c>
    </row>
    <row r="1529" spans="1:4">
      <c r="A1529" s="65" t="s">
        <v>11111</v>
      </c>
      <c r="B1529" s="66" t="s">
        <v>11112</v>
      </c>
      <c r="C1529" s="40" t="s">
        <v>95</v>
      </c>
      <c r="D1529" s="67">
        <v>59.44</v>
      </c>
    </row>
    <row r="1530" spans="1:4">
      <c r="A1530" s="65" t="s">
        <v>11113</v>
      </c>
      <c r="B1530" s="66" t="s">
        <v>11114</v>
      </c>
      <c r="C1530" s="40" t="s">
        <v>95</v>
      </c>
      <c r="D1530" s="67">
        <v>62.31</v>
      </c>
    </row>
    <row r="1531" spans="1:4">
      <c r="A1531" s="65" t="s">
        <v>11115</v>
      </c>
      <c r="B1531" s="66" t="s">
        <v>11116</v>
      </c>
      <c r="C1531" s="40" t="s">
        <v>95</v>
      </c>
      <c r="D1531" s="67">
        <v>87.8</v>
      </c>
    </row>
    <row r="1532" spans="1:4">
      <c r="A1532" s="65" t="s">
        <v>11117</v>
      </c>
      <c r="B1532" s="66" t="s">
        <v>11118</v>
      </c>
      <c r="C1532" s="40" t="s">
        <v>95</v>
      </c>
      <c r="D1532" s="67">
        <v>136.66999999999999</v>
      </c>
    </row>
    <row r="1533" spans="1:4">
      <c r="A1533" s="65" t="s">
        <v>11119</v>
      </c>
      <c r="B1533" s="66" t="s">
        <v>11120</v>
      </c>
      <c r="C1533" s="40" t="s">
        <v>95</v>
      </c>
      <c r="D1533" s="67">
        <v>171.45</v>
      </c>
    </row>
    <row r="1534" spans="1:4">
      <c r="A1534" s="65" t="s">
        <v>11121</v>
      </c>
      <c r="B1534" s="66" t="s">
        <v>11122</v>
      </c>
      <c r="C1534" s="40" t="s">
        <v>95</v>
      </c>
      <c r="D1534" s="67">
        <v>43.02</v>
      </c>
    </row>
    <row r="1535" spans="1:4">
      <c r="A1535" s="65" t="s">
        <v>11123</v>
      </c>
      <c r="B1535" s="66" t="s">
        <v>11124</v>
      </c>
      <c r="C1535" s="40" t="s">
        <v>95</v>
      </c>
      <c r="D1535" s="67">
        <v>57.02</v>
      </c>
    </row>
    <row r="1536" spans="1:4">
      <c r="A1536" s="65" t="s">
        <v>11125</v>
      </c>
      <c r="B1536" s="66" t="s">
        <v>11126</v>
      </c>
      <c r="C1536" s="40" t="s">
        <v>95</v>
      </c>
      <c r="D1536" s="67">
        <v>65.61</v>
      </c>
    </row>
    <row r="1537" spans="1:4">
      <c r="A1537" s="65" t="s">
        <v>11127</v>
      </c>
      <c r="B1537" s="66" t="s">
        <v>11128</v>
      </c>
      <c r="C1537" s="40" t="s">
        <v>95</v>
      </c>
      <c r="D1537" s="67">
        <v>91.82</v>
      </c>
    </row>
    <row r="1538" spans="1:4">
      <c r="A1538" s="65" t="s">
        <v>11129</v>
      </c>
      <c r="B1538" s="66" t="s">
        <v>11130</v>
      </c>
      <c r="C1538" s="40" t="s">
        <v>95</v>
      </c>
      <c r="D1538" s="67">
        <v>110.92</v>
      </c>
    </row>
    <row r="1539" spans="1:4">
      <c r="A1539" s="65" t="s">
        <v>11131</v>
      </c>
      <c r="B1539" s="66" t="s">
        <v>11132</v>
      </c>
      <c r="C1539" s="40" t="s">
        <v>95</v>
      </c>
      <c r="D1539" s="67">
        <v>172.31</v>
      </c>
    </row>
    <row r="1540" spans="1:4">
      <c r="A1540" s="65" t="s">
        <v>11133</v>
      </c>
      <c r="B1540" s="66" t="s">
        <v>11134</v>
      </c>
      <c r="C1540" s="40" t="s">
        <v>95</v>
      </c>
      <c r="D1540" s="67">
        <v>385.47</v>
      </c>
    </row>
    <row r="1541" spans="1:4">
      <c r="A1541" s="65" t="s">
        <v>11135</v>
      </c>
      <c r="B1541" s="66" t="s">
        <v>11136</v>
      </c>
      <c r="C1541" s="40" t="s">
        <v>95</v>
      </c>
      <c r="D1541" s="67">
        <v>643.83000000000004</v>
      </c>
    </row>
    <row r="1542" spans="1:4">
      <c r="A1542" s="65" t="s">
        <v>11137</v>
      </c>
      <c r="B1542" s="66" t="s">
        <v>11138</v>
      </c>
      <c r="C1542" s="40" t="s">
        <v>95</v>
      </c>
      <c r="D1542" s="67">
        <v>1122.4000000000001</v>
      </c>
    </row>
    <row r="1543" spans="1:4" ht="30">
      <c r="A1543" s="65" t="s">
        <v>11139</v>
      </c>
      <c r="B1543" s="66" t="s">
        <v>11140</v>
      </c>
      <c r="C1543" s="40" t="s">
        <v>95</v>
      </c>
      <c r="D1543" s="67">
        <v>32.32</v>
      </c>
    </row>
    <row r="1544" spans="1:4">
      <c r="A1544" s="65" t="s">
        <v>11141</v>
      </c>
      <c r="B1544" s="66" t="s">
        <v>11142</v>
      </c>
      <c r="C1544" s="40" t="s">
        <v>95</v>
      </c>
      <c r="D1544" s="67">
        <v>25.21</v>
      </c>
    </row>
    <row r="1545" spans="1:4">
      <c r="A1545" s="65" t="s">
        <v>11143</v>
      </c>
      <c r="B1545" s="66" t="s">
        <v>11144</v>
      </c>
      <c r="C1545" s="40" t="s">
        <v>95</v>
      </c>
      <c r="D1545" s="67">
        <v>131.82</v>
      </c>
    </row>
    <row r="1546" spans="1:4" ht="30">
      <c r="A1546" s="65" t="s">
        <v>11145</v>
      </c>
      <c r="B1546" s="66" t="s">
        <v>11146</v>
      </c>
      <c r="C1546" s="40" t="s">
        <v>95</v>
      </c>
      <c r="D1546" s="67">
        <v>323.39</v>
      </c>
    </row>
    <row r="1547" spans="1:4">
      <c r="A1547" s="65" t="s">
        <v>11147</v>
      </c>
      <c r="B1547" s="66" t="s">
        <v>11148</v>
      </c>
      <c r="C1547" s="40" t="s">
        <v>95</v>
      </c>
      <c r="D1547" s="67">
        <v>8.64</v>
      </c>
    </row>
    <row r="1548" spans="1:4" ht="30">
      <c r="A1548" s="65" t="s">
        <v>11149</v>
      </c>
      <c r="B1548" s="66" t="s">
        <v>11150</v>
      </c>
      <c r="C1548" s="40" t="s">
        <v>95</v>
      </c>
      <c r="D1548" s="67">
        <v>71.86</v>
      </c>
    </row>
    <row r="1549" spans="1:4" ht="30">
      <c r="A1549" s="65" t="s">
        <v>11151</v>
      </c>
      <c r="B1549" s="66" t="s">
        <v>11152</v>
      </c>
      <c r="C1549" s="40" t="s">
        <v>95</v>
      </c>
      <c r="D1549" s="67">
        <v>71.31</v>
      </c>
    </row>
    <row r="1550" spans="1:4" ht="30">
      <c r="A1550" s="65" t="s">
        <v>11153</v>
      </c>
      <c r="B1550" s="66" t="s">
        <v>11154</v>
      </c>
      <c r="C1550" s="40" t="s">
        <v>95</v>
      </c>
      <c r="D1550" s="67">
        <v>101.19</v>
      </c>
    </row>
    <row r="1551" spans="1:4" ht="30">
      <c r="A1551" s="65" t="s">
        <v>11155</v>
      </c>
      <c r="B1551" s="66" t="s">
        <v>11156</v>
      </c>
      <c r="C1551" s="40" t="s">
        <v>95</v>
      </c>
      <c r="D1551" s="67">
        <v>253.77</v>
      </c>
    </row>
    <row r="1552" spans="1:4">
      <c r="A1552" s="65" t="s">
        <v>11157</v>
      </c>
      <c r="B1552" s="66" t="s">
        <v>6996</v>
      </c>
      <c r="C1552" s="40" t="s">
        <v>95</v>
      </c>
      <c r="D1552" s="67">
        <v>324.98</v>
      </c>
    </row>
    <row r="1553" spans="1:4">
      <c r="A1553" s="65" t="s">
        <v>11158</v>
      </c>
      <c r="B1553" s="66" t="s">
        <v>6998</v>
      </c>
      <c r="C1553" s="40" t="s">
        <v>95</v>
      </c>
      <c r="D1553" s="67">
        <v>422.25</v>
      </c>
    </row>
    <row r="1554" spans="1:4" ht="30">
      <c r="A1554" s="65" t="s">
        <v>11159</v>
      </c>
      <c r="B1554" s="66" t="s">
        <v>11160</v>
      </c>
      <c r="C1554" s="40" t="s">
        <v>205</v>
      </c>
      <c r="D1554" s="67">
        <v>8.18</v>
      </c>
    </row>
    <row r="1555" spans="1:4" ht="30">
      <c r="A1555" s="65" t="s">
        <v>11161</v>
      </c>
      <c r="B1555" s="66" t="s">
        <v>11162</v>
      </c>
      <c r="C1555" s="40" t="s">
        <v>205</v>
      </c>
      <c r="D1555" s="67">
        <v>11.93</v>
      </c>
    </row>
    <row r="1556" spans="1:4" ht="30">
      <c r="A1556" s="65" t="s">
        <v>11163</v>
      </c>
      <c r="B1556" s="66" t="s">
        <v>11164</v>
      </c>
      <c r="C1556" s="40" t="s">
        <v>205</v>
      </c>
      <c r="D1556" s="67">
        <v>15.14</v>
      </c>
    </row>
    <row r="1557" spans="1:4" ht="30">
      <c r="A1557" s="65" t="s">
        <v>11165</v>
      </c>
      <c r="B1557" s="66" t="s">
        <v>11166</v>
      </c>
      <c r="C1557" s="40" t="s">
        <v>205</v>
      </c>
      <c r="D1557" s="67">
        <v>18.829999999999998</v>
      </c>
    </row>
    <row r="1558" spans="1:4" ht="30">
      <c r="A1558" s="65" t="s">
        <v>11167</v>
      </c>
      <c r="B1558" s="66" t="s">
        <v>11168</v>
      </c>
      <c r="C1558" s="40" t="s">
        <v>205</v>
      </c>
      <c r="D1558" s="67">
        <v>25.03</v>
      </c>
    </row>
    <row r="1559" spans="1:4" ht="30">
      <c r="A1559" s="65" t="s">
        <v>11169</v>
      </c>
      <c r="B1559" s="66" t="s">
        <v>11170</v>
      </c>
      <c r="C1559" s="40" t="s">
        <v>205</v>
      </c>
      <c r="D1559" s="67">
        <v>32.85</v>
      </c>
    </row>
    <row r="1560" spans="1:4" ht="30">
      <c r="A1560" s="65" t="s">
        <v>11171</v>
      </c>
      <c r="B1560" s="66" t="s">
        <v>11172</v>
      </c>
      <c r="C1560" s="40" t="s">
        <v>205</v>
      </c>
      <c r="D1560" s="67">
        <v>39.200000000000003</v>
      </c>
    </row>
    <row r="1561" spans="1:4">
      <c r="A1561" s="65" t="s">
        <v>11173</v>
      </c>
      <c r="B1561" s="66" t="s">
        <v>11174</v>
      </c>
      <c r="C1561" s="40" t="s">
        <v>205</v>
      </c>
      <c r="D1561" s="67">
        <v>36.19</v>
      </c>
    </row>
    <row r="1562" spans="1:4">
      <c r="A1562" s="65" t="s">
        <v>11175</v>
      </c>
      <c r="B1562" s="66" t="s">
        <v>11176</v>
      </c>
      <c r="C1562" s="40" t="s">
        <v>205</v>
      </c>
      <c r="D1562" s="67">
        <v>52.03</v>
      </c>
    </row>
    <row r="1563" spans="1:4">
      <c r="A1563" s="65" t="s">
        <v>11177</v>
      </c>
      <c r="B1563" s="66" t="s">
        <v>11178</v>
      </c>
      <c r="C1563" s="40" t="s">
        <v>205</v>
      </c>
      <c r="D1563" s="67">
        <v>64.2</v>
      </c>
    </row>
    <row r="1564" spans="1:4">
      <c r="A1564" s="65" t="s">
        <v>11179</v>
      </c>
      <c r="B1564" s="66" t="s">
        <v>11180</v>
      </c>
      <c r="C1564" s="40" t="s">
        <v>205</v>
      </c>
      <c r="D1564" s="67">
        <v>77.349999999999994</v>
      </c>
    </row>
    <row r="1565" spans="1:4">
      <c r="A1565" s="65" t="s">
        <v>11181</v>
      </c>
      <c r="B1565" s="66" t="s">
        <v>11182</v>
      </c>
      <c r="C1565" s="40" t="s">
        <v>205</v>
      </c>
      <c r="D1565" s="67">
        <v>95.01</v>
      </c>
    </row>
    <row r="1566" spans="1:4">
      <c r="A1566" s="65" t="s">
        <v>11183</v>
      </c>
      <c r="B1566" s="66" t="s">
        <v>11184</v>
      </c>
      <c r="C1566" s="40" t="s">
        <v>205</v>
      </c>
      <c r="D1566" s="67">
        <v>106.72</v>
      </c>
    </row>
    <row r="1567" spans="1:4">
      <c r="A1567" s="65" t="s">
        <v>11185</v>
      </c>
      <c r="B1567" s="66" t="s">
        <v>11186</v>
      </c>
      <c r="C1567" s="40" t="s">
        <v>205</v>
      </c>
      <c r="D1567" s="67">
        <v>124.15</v>
      </c>
    </row>
    <row r="1568" spans="1:4">
      <c r="A1568" s="65" t="s">
        <v>11187</v>
      </c>
      <c r="B1568" s="66" t="s">
        <v>11188</v>
      </c>
      <c r="C1568" s="40" t="s">
        <v>205</v>
      </c>
      <c r="D1568" s="67">
        <v>139.44999999999999</v>
      </c>
    </row>
    <row r="1569" spans="1:4">
      <c r="A1569" s="65" t="s">
        <v>11189</v>
      </c>
      <c r="B1569" s="66" t="s">
        <v>11190</v>
      </c>
      <c r="C1569" s="40" t="s">
        <v>205</v>
      </c>
      <c r="D1569" s="67">
        <v>150.24</v>
      </c>
    </row>
    <row r="1570" spans="1:4">
      <c r="A1570" s="65" t="s">
        <v>11191</v>
      </c>
      <c r="B1570" s="66" t="s">
        <v>11192</v>
      </c>
      <c r="C1570" s="40" t="s">
        <v>205</v>
      </c>
      <c r="D1570" s="67">
        <v>173.43</v>
      </c>
    </row>
    <row r="1571" spans="1:4">
      <c r="A1571" s="65" t="s">
        <v>11193</v>
      </c>
      <c r="B1571" s="66" t="s">
        <v>11194</v>
      </c>
      <c r="C1571" s="40" t="s">
        <v>205</v>
      </c>
      <c r="D1571" s="67">
        <v>192.55</v>
      </c>
    </row>
    <row r="1572" spans="1:4">
      <c r="A1572" s="65" t="s">
        <v>11195</v>
      </c>
      <c r="B1572" s="66" t="s">
        <v>11196</v>
      </c>
      <c r="C1572" s="40" t="s">
        <v>205</v>
      </c>
      <c r="D1572" s="67">
        <v>148.63</v>
      </c>
    </row>
    <row r="1573" spans="1:4">
      <c r="A1573" s="65" t="s">
        <v>11197</v>
      </c>
      <c r="B1573" s="66" t="s">
        <v>11198</v>
      </c>
      <c r="C1573" s="40" t="s">
        <v>205</v>
      </c>
      <c r="D1573" s="67">
        <v>178.78</v>
      </c>
    </row>
    <row r="1574" spans="1:4">
      <c r="A1574" s="65" t="s">
        <v>11199</v>
      </c>
      <c r="B1574" s="66" t="s">
        <v>11200</v>
      </c>
      <c r="C1574" s="40" t="s">
        <v>205</v>
      </c>
      <c r="D1574" s="67">
        <v>243.77</v>
      </c>
    </row>
    <row r="1575" spans="1:4">
      <c r="A1575" s="65" t="s">
        <v>11201</v>
      </c>
      <c r="B1575" s="66" t="s">
        <v>11202</v>
      </c>
      <c r="C1575" s="40" t="s">
        <v>205</v>
      </c>
      <c r="D1575" s="67">
        <v>320.91000000000003</v>
      </c>
    </row>
    <row r="1576" spans="1:4">
      <c r="A1576" s="65" t="s">
        <v>11203</v>
      </c>
      <c r="B1576" s="66" t="s">
        <v>11204</v>
      </c>
      <c r="C1576" s="40" t="s">
        <v>205</v>
      </c>
      <c r="D1576" s="67">
        <v>459.43</v>
      </c>
    </row>
    <row r="1577" spans="1:4">
      <c r="A1577" s="65" t="s">
        <v>11205</v>
      </c>
      <c r="B1577" s="66" t="s">
        <v>11206</v>
      </c>
      <c r="C1577" s="40" t="s">
        <v>205</v>
      </c>
      <c r="D1577" s="67">
        <v>585.70000000000005</v>
      </c>
    </row>
    <row r="1578" spans="1:4">
      <c r="A1578" s="65" t="s">
        <v>11207</v>
      </c>
      <c r="B1578" s="66" t="s">
        <v>11208</v>
      </c>
      <c r="C1578" s="40" t="s">
        <v>205</v>
      </c>
      <c r="D1578" s="67">
        <v>42.49</v>
      </c>
    </row>
    <row r="1579" spans="1:4">
      <c r="A1579" s="65" t="s">
        <v>11209</v>
      </c>
      <c r="B1579" s="66" t="s">
        <v>11210</v>
      </c>
      <c r="C1579" s="40" t="s">
        <v>205</v>
      </c>
      <c r="D1579" s="67">
        <v>68.08</v>
      </c>
    </row>
    <row r="1580" spans="1:4">
      <c r="A1580" s="65" t="s">
        <v>11211</v>
      </c>
      <c r="B1580" s="66" t="s">
        <v>11212</v>
      </c>
      <c r="C1580" s="40" t="s">
        <v>205</v>
      </c>
      <c r="D1580" s="67">
        <v>88</v>
      </c>
    </row>
    <row r="1581" spans="1:4">
      <c r="A1581" s="65" t="s">
        <v>11213</v>
      </c>
      <c r="B1581" s="66" t="s">
        <v>11214</v>
      </c>
      <c r="C1581" s="40" t="s">
        <v>205</v>
      </c>
      <c r="D1581" s="67">
        <v>47.01</v>
      </c>
    </row>
    <row r="1582" spans="1:4">
      <c r="A1582" s="65" t="s">
        <v>11215</v>
      </c>
      <c r="B1582" s="66" t="s">
        <v>11216</v>
      </c>
      <c r="C1582" s="40" t="s">
        <v>205</v>
      </c>
      <c r="D1582" s="67">
        <v>61.03</v>
      </c>
    </row>
    <row r="1583" spans="1:4">
      <c r="A1583" s="65" t="s">
        <v>11217</v>
      </c>
      <c r="B1583" s="66" t="s">
        <v>11218</v>
      </c>
      <c r="C1583" s="40" t="s">
        <v>205</v>
      </c>
      <c r="D1583" s="67">
        <v>114.6</v>
      </c>
    </row>
    <row r="1584" spans="1:4">
      <c r="A1584" s="65" t="s">
        <v>11219</v>
      </c>
      <c r="B1584" s="66" t="s">
        <v>11220</v>
      </c>
      <c r="C1584" s="40" t="s">
        <v>205</v>
      </c>
      <c r="D1584" s="67">
        <v>165.64</v>
      </c>
    </row>
    <row r="1585" spans="1:4">
      <c r="A1585" s="65" t="s">
        <v>11221</v>
      </c>
      <c r="B1585" s="66" t="s">
        <v>11222</v>
      </c>
      <c r="C1585" s="40" t="s">
        <v>205</v>
      </c>
      <c r="D1585" s="67">
        <v>171.78</v>
      </c>
    </row>
    <row r="1586" spans="1:4">
      <c r="A1586" s="65" t="s">
        <v>11223</v>
      </c>
      <c r="B1586" s="66" t="s">
        <v>11224</v>
      </c>
      <c r="C1586" s="40" t="s">
        <v>205</v>
      </c>
      <c r="D1586" s="67">
        <v>262.92</v>
      </c>
    </row>
    <row r="1587" spans="1:4" ht="30">
      <c r="A1587" s="65" t="s">
        <v>11225</v>
      </c>
      <c r="B1587" s="66" t="s">
        <v>11226</v>
      </c>
      <c r="C1587" s="40" t="s">
        <v>95</v>
      </c>
      <c r="D1587" s="67">
        <v>98.2</v>
      </c>
    </row>
    <row r="1588" spans="1:4" ht="30">
      <c r="A1588" s="65" t="s">
        <v>11227</v>
      </c>
      <c r="B1588" s="66" t="s">
        <v>11228</v>
      </c>
      <c r="C1588" s="40" t="s">
        <v>95</v>
      </c>
      <c r="D1588" s="67">
        <v>125.13</v>
      </c>
    </row>
    <row r="1589" spans="1:4" ht="30">
      <c r="A1589" s="65" t="s">
        <v>11229</v>
      </c>
      <c r="B1589" s="66" t="s">
        <v>11230</v>
      </c>
      <c r="C1589" s="40" t="s">
        <v>95</v>
      </c>
      <c r="D1589" s="67">
        <v>254.15</v>
      </c>
    </row>
    <row r="1590" spans="1:4" ht="30">
      <c r="A1590" s="65" t="s">
        <v>11231</v>
      </c>
      <c r="B1590" s="66" t="s">
        <v>11232</v>
      </c>
      <c r="C1590" s="40" t="s">
        <v>95</v>
      </c>
      <c r="D1590" s="67">
        <v>338.65</v>
      </c>
    </row>
    <row r="1591" spans="1:4" ht="30">
      <c r="A1591" s="65" t="s">
        <v>11233</v>
      </c>
      <c r="B1591" s="66" t="s">
        <v>11234</v>
      </c>
      <c r="C1591" s="40" t="s">
        <v>95</v>
      </c>
      <c r="D1591" s="67">
        <v>241.62</v>
      </c>
    </row>
    <row r="1592" spans="1:4" ht="30">
      <c r="A1592" s="65" t="s">
        <v>11235</v>
      </c>
      <c r="B1592" s="66" t="s">
        <v>11236</v>
      </c>
      <c r="C1592" s="40" t="s">
        <v>95</v>
      </c>
      <c r="D1592" s="67">
        <v>1478.57</v>
      </c>
    </row>
    <row r="1593" spans="1:4" ht="30">
      <c r="A1593" s="65" t="s">
        <v>11237</v>
      </c>
      <c r="B1593" s="66" t="s">
        <v>11238</v>
      </c>
      <c r="C1593" s="40" t="s">
        <v>95</v>
      </c>
      <c r="D1593" s="67">
        <v>6271.68</v>
      </c>
    </row>
    <row r="1594" spans="1:4" ht="30">
      <c r="A1594" s="65" t="s">
        <v>11239</v>
      </c>
      <c r="B1594" s="66" t="s">
        <v>11240</v>
      </c>
      <c r="C1594" s="40" t="s">
        <v>95</v>
      </c>
      <c r="D1594" s="67">
        <v>1773.69</v>
      </c>
    </row>
    <row r="1595" spans="1:4" ht="30">
      <c r="A1595" s="65" t="s">
        <v>11241</v>
      </c>
      <c r="B1595" s="66" t="s">
        <v>11242</v>
      </c>
      <c r="C1595" s="40" t="s">
        <v>95</v>
      </c>
      <c r="D1595" s="67">
        <v>441.09</v>
      </c>
    </row>
    <row r="1596" spans="1:4" ht="30">
      <c r="A1596" s="65" t="s">
        <v>11243</v>
      </c>
      <c r="B1596" s="66" t="s">
        <v>11244</v>
      </c>
      <c r="C1596" s="40" t="s">
        <v>95</v>
      </c>
      <c r="D1596" s="67">
        <v>78.39</v>
      </c>
    </row>
    <row r="1597" spans="1:4" ht="30">
      <c r="A1597" s="65" t="s">
        <v>11245</v>
      </c>
      <c r="B1597" s="66" t="s">
        <v>11246</v>
      </c>
      <c r="C1597" s="40" t="s">
        <v>95</v>
      </c>
      <c r="D1597" s="67">
        <v>93.45</v>
      </c>
    </row>
    <row r="1598" spans="1:4" ht="30">
      <c r="A1598" s="65" t="s">
        <v>11247</v>
      </c>
      <c r="B1598" s="66" t="s">
        <v>11248</v>
      </c>
      <c r="C1598" s="40" t="s">
        <v>95</v>
      </c>
      <c r="D1598" s="67">
        <v>126.68</v>
      </c>
    </row>
    <row r="1599" spans="1:4" ht="30">
      <c r="A1599" s="65" t="s">
        <v>11249</v>
      </c>
      <c r="B1599" s="66" t="s">
        <v>11250</v>
      </c>
      <c r="C1599" s="40" t="s">
        <v>95</v>
      </c>
      <c r="D1599" s="67">
        <v>493.46</v>
      </c>
    </row>
    <row r="1600" spans="1:4" ht="30">
      <c r="A1600" s="65" t="s">
        <v>11251</v>
      </c>
      <c r="B1600" s="66" t="s">
        <v>11252</v>
      </c>
      <c r="C1600" s="40" t="s">
        <v>95</v>
      </c>
      <c r="D1600" s="67">
        <v>710.41</v>
      </c>
    </row>
    <row r="1601" spans="1:4">
      <c r="A1601" s="65" t="s">
        <v>11253</v>
      </c>
      <c r="B1601" s="66" t="s">
        <v>11254</v>
      </c>
      <c r="C1601" s="40" t="s">
        <v>95</v>
      </c>
      <c r="D1601" s="67">
        <v>618.59</v>
      </c>
    </row>
    <row r="1602" spans="1:4">
      <c r="A1602" s="65" t="s">
        <v>11255</v>
      </c>
      <c r="B1602" s="66" t="s">
        <v>11256</v>
      </c>
      <c r="C1602" s="40" t="s">
        <v>95</v>
      </c>
      <c r="D1602" s="67">
        <v>1028.46</v>
      </c>
    </row>
    <row r="1603" spans="1:4" ht="30">
      <c r="A1603" s="65" t="s">
        <v>11257</v>
      </c>
      <c r="B1603" s="66" t="s">
        <v>11258</v>
      </c>
      <c r="C1603" s="40" t="s">
        <v>95</v>
      </c>
      <c r="D1603" s="67">
        <v>8297.27</v>
      </c>
    </row>
    <row r="1604" spans="1:4" ht="30">
      <c r="A1604" s="65" t="s">
        <v>11259</v>
      </c>
      <c r="B1604" s="66" t="s">
        <v>11260</v>
      </c>
      <c r="C1604" s="40" t="s">
        <v>95</v>
      </c>
      <c r="D1604" s="67">
        <v>200.44</v>
      </c>
    </row>
    <row r="1605" spans="1:4" ht="30">
      <c r="A1605" s="65" t="s">
        <v>11261</v>
      </c>
      <c r="B1605" s="66" t="s">
        <v>11262</v>
      </c>
      <c r="C1605" s="40" t="s">
        <v>95</v>
      </c>
      <c r="D1605" s="67">
        <v>120.58</v>
      </c>
    </row>
    <row r="1606" spans="1:4">
      <c r="A1606" s="65" t="s">
        <v>11263</v>
      </c>
      <c r="B1606" s="66" t="s">
        <v>11264</v>
      </c>
      <c r="C1606" s="40" t="s">
        <v>95</v>
      </c>
      <c r="D1606" s="67">
        <v>116.15</v>
      </c>
    </row>
    <row r="1607" spans="1:4">
      <c r="A1607" s="65" t="s">
        <v>11265</v>
      </c>
      <c r="B1607" s="66" t="s">
        <v>11266</v>
      </c>
      <c r="C1607" s="40" t="s">
        <v>95</v>
      </c>
      <c r="D1607" s="67">
        <v>144.81</v>
      </c>
    </row>
    <row r="1608" spans="1:4">
      <c r="A1608" s="65" t="s">
        <v>11267</v>
      </c>
      <c r="B1608" s="66" t="s">
        <v>11268</v>
      </c>
      <c r="C1608" s="40" t="s">
        <v>95</v>
      </c>
      <c r="D1608" s="67">
        <v>202.08</v>
      </c>
    </row>
    <row r="1609" spans="1:4">
      <c r="A1609" s="65" t="s">
        <v>11269</v>
      </c>
      <c r="B1609" s="66" t="s">
        <v>11270</v>
      </c>
      <c r="C1609" s="40" t="s">
        <v>95</v>
      </c>
      <c r="D1609" s="67">
        <v>236.26</v>
      </c>
    </row>
    <row r="1610" spans="1:4">
      <c r="A1610" s="65" t="s">
        <v>11271</v>
      </c>
      <c r="B1610" s="66" t="s">
        <v>11272</v>
      </c>
      <c r="C1610" s="40" t="s">
        <v>95</v>
      </c>
      <c r="D1610" s="67">
        <v>353.68</v>
      </c>
    </row>
    <row r="1611" spans="1:4">
      <c r="A1611" s="65" t="s">
        <v>11273</v>
      </c>
      <c r="B1611" s="66" t="s">
        <v>11274</v>
      </c>
      <c r="C1611" s="40" t="s">
        <v>95</v>
      </c>
      <c r="D1611" s="67">
        <v>622.09</v>
      </c>
    </row>
    <row r="1612" spans="1:4">
      <c r="A1612" s="65" t="s">
        <v>11275</v>
      </c>
      <c r="B1612" s="66" t="s">
        <v>11276</v>
      </c>
      <c r="C1612" s="40" t="s">
        <v>95</v>
      </c>
      <c r="D1612" s="67">
        <v>745.9</v>
      </c>
    </row>
    <row r="1613" spans="1:4" ht="30">
      <c r="A1613" s="65" t="s">
        <v>11277</v>
      </c>
      <c r="B1613" s="66" t="s">
        <v>11278</v>
      </c>
      <c r="C1613" s="40" t="s">
        <v>95</v>
      </c>
      <c r="D1613" s="67">
        <v>215.32</v>
      </c>
    </row>
    <row r="1614" spans="1:4">
      <c r="A1614" s="65" t="s">
        <v>11279</v>
      </c>
      <c r="B1614" s="66" t="s">
        <v>11280</v>
      </c>
      <c r="C1614" s="40" t="s">
        <v>95</v>
      </c>
      <c r="D1614" s="67">
        <v>98.83</v>
      </c>
    </row>
    <row r="1615" spans="1:4">
      <c r="A1615" s="65" t="s">
        <v>11281</v>
      </c>
      <c r="B1615" s="66" t="s">
        <v>11282</v>
      </c>
      <c r="C1615" s="40" t="s">
        <v>95</v>
      </c>
      <c r="D1615" s="67">
        <v>135.30000000000001</v>
      </c>
    </row>
    <row r="1616" spans="1:4">
      <c r="A1616" s="65" t="s">
        <v>11283</v>
      </c>
      <c r="B1616" s="66" t="s">
        <v>11284</v>
      </c>
      <c r="C1616" s="40" t="s">
        <v>95</v>
      </c>
      <c r="D1616" s="67">
        <v>160.76</v>
      </c>
    </row>
    <row r="1617" spans="1:4">
      <c r="A1617" s="65" t="s">
        <v>11285</v>
      </c>
      <c r="B1617" s="66" t="s">
        <v>11286</v>
      </c>
      <c r="C1617" s="40" t="s">
        <v>95</v>
      </c>
      <c r="D1617" s="67">
        <v>221.83</v>
      </c>
    </row>
    <row r="1618" spans="1:4">
      <c r="A1618" s="65" t="s">
        <v>11287</v>
      </c>
      <c r="B1618" s="66" t="s">
        <v>11288</v>
      </c>
      <c r="C1618" s="40" t="s">
        <v>95</v>
      </c>
      <c r="D1618" s="67">
        <v>363.47</v>
      </c>
    </row>
    <row r="1619" spans="1:4">
      <c r="A1619" s="65" t="s">
        <v>11289</v>
      </c>
      <c r="B1619" s="66" t="s">
        <v>11290</v>
      </c>
      <c r="C1619" s="40" t="s">
        <v>95</v>
      </c>
      <c r="D1619" s="67">
        <v>531.02</v>
      </c>
    </row>
    <row r="1620" spans="1:4" ht="30">
      <c r="A1620" s="65" t="s">
        <v>11291</v>
      </c>
      <c r="B1620" s="66" t="s">
        <v>11292</v>
      </c>
      <c r="C1620" s="40" t="s">
        <v>95</v>
      </c>
      <c r="D1620" s="67">
        <v>304.06</v>
      </c>
    </row>
    <row r="1621" spans="1:4">
      <c r="A1621" s="65" t="s">
        <v>11293</v>
      </c>
      <c r="B1621" s="66" t="s">
        <v>11294</v>
      </c>
      <c r="C1621" s="40" t="s">
        <v>95</v>
      </c>
      <c r="D1621" s="67">
        <v>1041.75</v>
      </c>
    </row>
    <row r="1622" spans="1:4" ht="30">
      <c r="A1622" s="65" t="s">
        <v>11295</v>
      </c>
      <c r="B1622" s="66" t="s">
        <v>11296</v>
      </c>
      <c r="C1622" s="40" t="s">
        <v>95</v>
      </c>
      <c r="D1622" s="67">
        <v>600.23</v>
      </c>
    </row>
    <row r="1623" spans="1:4" ht="30">
      <c r="A1623" s="65" t="s">
        <v>11297</v>
      </c>
      <c r="B1623" s="66" t="s">
        <v>11298</v>
      </c>
      <c r="C1623" s="40" t="s">
        <v>95</v>
      </c>
      <c r="D1623" s="67">
        <v>811.59</v>
      </c>
    </row>
    <row r="1624" spans="1:4" ht="30">
      <c r="A1624" s="65" t="s">
        <v>11299</v>
      </c>
      <c r="B1624" s="66" t="s">
        <v>11300</v>
      </c>
      <c r="C1624" s="40" t="s">
        <v>95</v>
      </c>
      <c r="D1624" s="67">
        <v>1317.2</v>
      </c>
    </row>
    <row r="1625" spans="1:4" ht="30">
      <c r="A1625" s="65" t="s">
        <v>11301</v>
      </c>
      <c r="B1625" s="66" t="s">
        <v>11302</v>
      </c>
      <c r="C1625" s="40" t="s">
        <v>95</v>
      </c>
      <c r="D1625" s="67">
        <v>592.6</v>
      </c>
    </row>
    <row r="1626" spans="1:4" ht="30">
      <c r="A1626" s="65" t="s">
        <v>11303</v>
      </c>
      <c r="B1626" s="66" t="s">
        <v>11304</v>
      </c>
      <c r="C1626" s="40" t="s">
        <v>95</v>
      </c>
      <c r="D1626" s="67">
        <v>6924.21</v>
      </c>
    </row>
    <row r="1627" spans="1:4">
      <c r="A1627" s="65" t="s">
        <v>11305</v>
      </c>
      <c r="B1627" s="66" t="s">
        <v>11306</v>
      </c>
      <c r="C1627" s="40" t="s">
        <v>95</v>
      </c>
      <c r="D1627" s="67">
        <v>104.28</v>
      </c>
    </row>
    <row r="1628" spans="1:4">
      <c r="A1628" s="65" t="s">
        <v>11307</v>
      </c>
      <c r="B1628" s="66" t="s">
        <v>11308</v>
      </c>
      <c r="C1628" s="40" t="s">
        <v>95</v>
      </c>
      <c r="D1628" s="67">
        <v>142.5</v>
      </c>
    </row>
    <row r="1629" spans="1:4">
      <c r="A1629" s="65" t="s">
        <v>11309</v>
      </c>
      <c r="B1629" s="66" t="s">
        <v>11310</v>
      </c>
      <c r="C1629" s="40" t="s">
        <v>95</v>
      </c>
      <c r="D1629" s="67">
        <v>174.88</v>
      </c>
    </row>
    <row r="1630" spans="1:4">
      <c r="A1630" s="65" t="s">
        <v>11311</v>
      </c>
      <c r="B1630" s="66" t="s">
        <v>11312</v>
      </c>
      <c r="C1630" s="40" t="s">
        <v>95</v>
      </c>
      <c r="D1630" s="67">
        <v>247.92</v>
      </c>
    </row>
    <row r="1631" spans="1:4">
      <c r="A1631" s="65" t="s">
        <v>11313</v>
      </c>
      <c r="B1631" s="66" t="s">
        <v>11314</v>
      </c>
      <c r="C1631" s="40" t="s">
        <v>95</v>
      </c>
      <c r="D1631" s="67">
        <v>404.45</v>
      </c>
    </row>
    <row r="1632" spans="1:4">
      <c r="A1632" s="65" t="s">
        <v>11315</v>
      </c>
      <c r="B1632" s="66" t="s">
        <v>11316</v>
      </c>
      <c r="C1632" s="40" t="s">
        <v>95</v>
      </c>
      <c r="D1632" s="67">
        <v>591.84</v>
      </c>
    </row>
    <row r="1633" spans="1:4">
      <c r="A1633" s="65" t="s">
        <v>11317</v>
      </c>
      <c r="B1633" s="66" t="s">
        <v>11318</v>
      </c>
      <c r="C1633" s="40" t="s">
        <v>95</v>
      </c>
      <c r="D1633" s="67">
        <v>1004.34</v>
      </c>
    </row>
    <row r="1634" spans="1:4" ht="30">
      <c r="A1634" s="65" t="s">
        <v>11319</v>
      </c>
      <c r="B1634" s="66" t="s">
        <v>11320</v>
      </c>
      <c r="C1634" s="40" t="s">
        <v>95</v>
      </c>
      <c r="D1634" s="67">
        <v>2344.37</v>
      </c>
    </row>
    <row r="1635" spans="1:4" ht="30">
      <c r="A1635" s="65" t="s">
        <v>11321</v>
      </c>
      <c r="B1635" s="66" t="s">
        <v>11322</v>
      </c>
      <c r="C1635" s="40" t="s">
        <v>95</v>
      </c>
      <c r="D1635" s="67">
        <v>130.77000000000001</v>
      </c>
    </row>
    <row r="1636" spans="1:4" ht="30">
      <c r="A1636" s="65" t="s">
        <v>11323</v>
      </c>
      <c r="B1636" s="66" t="s">
        <v>11324</v>
      </c>
      <c r="C1636" s="40" t="s">
        <v>95</v>
      </c>
      <c r="D1636" s="67">
        <v>157.82</v>
      </c>
    </row>
    <row r="1637" spans="1:4" ht="30">
      <c r="A1637" s="65" t="s">
        <v>11325</v>
      </c>
      <c r="B1637" s="66" t="s">
        <v>11326</v>
      </c>
      <c r="C1637" s="40" t="s">
        <v>95</v>
      </c>
      <c r="D1637" s="67">
        <v>200.64</v>
      </c>
    </row>
    <row r="1638" spans="1:4" ht="30">
      <c r="A1638" s="65" t="s">
        <v>11327</v>
      </c>
      <c r="B1638" s="66" t="s">
        <v>11328</v>
      </c>
      <c r="C1638" s="40" t="s">
        <v>95</v>
      </c>
      <c r="D1638" s="67">
        <v>271.37</v>
      </c>
    </row>
    <row r="1639" spans="1:4" ht="30">
      <c r="A1639" s="65" t="s">
        <v>11329</v>
      </c>
      <c r="B1639" s="66" t="s">
        <v>11330</v>
      </c>
      <c r="C1639" s="40" t="s">
        <v>95</v>
      </c>
      <c r="D1639" s="67">
        <v>174.44</v>
      </c>
    </row>
    <row r="1640" spans="1:4" ht="30">
      <c r="A1640" s="65" t="s">
        <v>11331</v>
      </c>
      <c r="B1640" s="66" t="s">
        <v>11332</v>
      </c>
      <c r="C1640" s="40" t="s">
        <v>95</v>
      </c>
      <c r="D1640" s="67">
        <v>496.53</v>
      </c>
    </row>
    <row r="1641" spans="1:4">
      <c r="A1641" s="65" t="s">
        <v>11333</v>
      </c>
      <c r="B1641" s="66" t="s">
        <v>11334</v>
      </c>
      <c r="C1641" s="40" t="s">
        <v>95</v>
      </c>
      <c r="D1641" s="67">
        <v>204.82</v>
      </c>
    </row>
    <row r="1642" spans="1:4">
      <c r="A1642" s="65" t="s">
        <v>11335</v>
      </c>
      <c r="B1642" s="66" t="s">
        <v>11336</v>
      </c>
      <c r="C1642" s="40" t="s">
        <v>95</v>
      </c>
      <c r="D1642" s="67">
        <v>257.22000000000003</v>
      </c>
    </row>
    <row r="1643" spans="1:4">
      <c r="A1643" s="65" t="s">
        <v>11337</v>
      </c>
      <c r="B1643" s="66" t="s">
        <v>11338</v>
      </c>
      <c r="C1643" s="40" t="s">
        <v>95</v>
      </c>
      <c r="D1643" s="67">
        <v>327.5</v>
      </c>
    </row>
    <row r="1644" spans="1:4">
      <c r="A1644" s="65" t="s">
        <v>11339</v>
      </c>
      <c r="B1644" s="66" t="s">
        <v>11340</v>
      </c>
      <c r="C1644" s="40" t="s">
        <v>95</v>
      </c>
      <c r="D1644" s="67">
        <v>694.97</v>
      </c>
    </row>
    <row r="1645" spans="1:4" ht="30">
      <c r="A1645" s="65" t="s">
        <v>11341</v>
      </c>
      <c r="B1645" s="66" t="s">
        <v>11342</v>
      </c>
      <c r="C1645" s="40" t="s">
        <v>95</v>
      </c>
      <c r="D1645" s="67">
        <v>6202.27</v>
      </c>
    </row>
    <row r="1646" spans="1:4" ht="30">
      <c r="A1646" s="65" t="s">
        <v>11343</v>
      </c>
      <c r="B1646" s="66" t="s">
        <v>11344</v>
      </c>
      <c r="C1646" s="40" t="s">
        <v>95</v>
      </c>
      <c r="D1646" s="67">
        <v>7388.44</v>
      </c>
    </row>
    <row r="1647" spans="1:4">
      <c r="A1647" s="65" t="s">
        <v>11345</v>
      </c>
      <c r="B1647" s="66" t="s">
        <v>11346</v>
      </c>
      <c r="C1647" s="40" t="s">
        <v>95</v>
      </c>
      <c r="D1647" s="67">
        <v>544.79</v>
      </c>
    </row>
    <row r="1648" spans="1:4" ht="30">
      <c r="A1648" s="65" t="s">
        <v>11347</v>
      </c>
      <c r="B1648" s="66" t="s">
        <v>11348</v>
      </c>
      <c r="C1648" s="40" t="s">
        <v>95</v>
      </c>
      <c r="D1648" s="67">
        <v>532.39</v>
      </c>
    </row>
    <row r="1649" spans="1:4" ht="30">
      <c r="A1649" s="65" t="s">
        <v>11349</v>
      </c>
      <c r="B1649" s="66" t="s">
        <v>11350</v>
      </c>
      <c r="C1649" s="40" t="s">
        <v>95</v>
      </c>
      <c r="D1649" s="67">
        <v>427.84</v>
      </c>
    </row>
    <row r="1650" spans="1:4" ht="30">
      <c r="A1650" s="65" t="s">
        <v>11351</v>
      </c>
      <c r="B1650" s="66" t="s">
        <v>11352</v>
      </c>
      <c r="C1650" s="40" t="s">
        <v>95</v>
      </c>
      <c r="D1650" s="67">
        <v>165.58</v>
      </c>
    </row>
    <row r="1651" spans="1:4" ht="30">
      <c r="A1651" s="65" t="s">
        <v>11353</v>
      </c>
      <c r="B1651" s="66" t="s">
        <v>11354</v>
      </c>
      <c r="C1651" s="40" t="s">
        <v>95</v>
      </c>
      <c r="D1651" s="67">
        <v>177.55</v>
      </c>
    </row>
    <row r="1652" spans="1:4" ht="30">
      <c r="A1652" s="65" t="s">
        <v>11355</v>
      </c>
      <c r="B1652" s="66" t="s">
        <v>11356</v>
      </c>
      <c r="C1652" s="40" t="s">
        <v>95</v>
      </c>
      <c r="D1652" s="67">
        <v>790.13</v>
      </c>
    </row>
    <row r="1653" spans="1:4" ht="30">
      <c r="A1653" s="65" t="s">
        <v>11357</v>
      </c>
      <c r="B1653" s="66" t="s">
        <v>11358</v>
      </c>
      <c r="C1653" s="40" t="s">
        <v>95</v>
      </c>
      <c r="D1653" s="67">
        <v>449.34</v>
      </c>
    </row>
    <row r="1654" spans="1:4" ht="30">
      <c r="A1654" s="65" t="s">
        <v>11359</v>
      </c>
      <c r="B1654" s="66" t="s">
        <v>11360</v>
      </c>
      <c r="C1654" s="40" t="s">
        <v>95</v>
      </c>
      <c r="D1654" s="67">
        <v>97.07</v>
      </c>
    </row>
    <row r="1655" spans="1:4" ht="30">
      <c r="A1655" s="65" t="s">
        <v>11361</v>
      </c>
      <c r="B1655" s="66" t="s">
        <v>11362</v>
      </c>
      <c r="C1655" s="40" t="s">
        <v>95</v>
      </c>
      <c r="D1655" s="67">
        <v>68.209999999999994</v>
      </c>
    </row>
    <row r="1656" spans="1:4" ht="30">
      <c r="A1656" s="65" t="s">
        <v>11363</v>
      </c>
      <c r="B1656" s="66" t="s">
        <v>11364</v>
      </c>
      <c r="C1656" s="40" t="s">
        <v>95</v>
      </c>
      <c r="D1656" s="67">
        <v>38.11</v>
      </c>
    </row>
    <row r="1657" spans="1:4" ht="30">
      <c r="A1657" s="65" t="s">
        <v>11365</v>
      </c>
      <c r="B1657" s="66" t="s">
        <v>11366</v>
      </c>
      <c r="C1657" s="40" t="s">
        <v>95</v>
      </c>
      <c r="D1657" s="67">
        <v>45.91</v>
      </c>
    </row>
    <row r="1658" spans="1:4">
      <c r="A1658" s="65" t="s">
        <v>11367</v>
      </c>
      <c r="B1658" s="66" t="s">
        <v>11368</v>
      </c>
      <c r="C1658" s="40" t="s">
        <v>95</v>
      </c>
      <c r="D1658" s="67">
        <v>378.01</v>
      </c>
    </row>
    <row r="1659" spans="1:4">
      <c r="A1659" s="65" t="s">
        <v>11369</v>
      </c>
      <c r="B1659" s="66" t="s">
        <v>11370</v>
      </c>
      <c r="C1659" s="40" t="s">
        <v>95</v>
      </c>
      <c r="D1659" s="67">
        <v>536.70000000000005</v>
      </c>
    </row>
    <row r="1660" spans="1:4">
      <c r="A1660" s="65" t="s">
        <v>11371</v>
      </c>
      <c r="B1660" s="66" t="s">
        <v>11372</v>
      </c>
      <c r="C1660" s="40" t="s">
        <v>408</v>
      </c>
      <c r="D1660" s="67">
        <v>951.77</v>
      </c>
    </row>
    <row r="1661" spans="1:4">
      <c r="A1661" s="65" t="s">
        <v>11373</v>
      </c>
      <c r="B1661" s="66" t="s">
        <v>11374</v>
      </c>
      <c r="C1661" s="40" t="s">
        <v>95</v>
      </c>
      <c r="D1661" s="67">
        <v>383.98</v>
      </c>
    </row>
    <row r="1662" spans="1:4">
      <c r="A1662" s="65" t="s">
        <v>11375</v>
      </c>
      <c r="B1662" s="66" t="s">
        <v>11376</v>
      </c>
      <c r="C1662" s="40" t="s">
        <v>95</v>
      </c>
      <c r="D1662" s="67">
        <v>80.06</v>
      </c>
    </row>
    <row r="1663" spans="1:4" ht="30">
      <c r="A1663" s="65" t="s">
        <v>11377</v>
      </c>
      <c r="B1663" s="66" t="s">
        <v>11378</v>
      </c>
      <c r="C1663" s="40" t="s">
        <v>95</v>
      </c>
      <c r="D1663" s="67">
        <v>985.11</v>
      </c>
    </row>
    <row r="1664" spans="1:4">
      <c r="A1664" s="65" t="s">
        <v>11379</v>
      </c>
      <c r="B1664" s="66" t="s">
        <v>11380</v>
      </c>
      <c r="C1664" s="40" t="s">
        <v>95</v>
      </c>
      <c r="D1664" s="67">
        <v>94.55</v>
      </c>
    </row>
    <row r="1665" spans="1:4" ht="30">
      <c r="A1665" s="65" t="s">
        <v>11381</v>
      </c>
      <c r="B1665" s="66" t="s">
        <v>11382</v>
      </c>
      <c r="C1665" s="40" t="s">
        <v>95</v>
      </c>
      <c r="D1665" s="67">
        <v>548.99</v>
      </c>
    </row>
    <row r="1666" spans="1:4" ht="30">
      <c r="A1666" s="65" t="s">
        <v>11383</v>
      </c>
      <c r="B1666" s="66" t="s">
        <v>11384</v>
      </c>
      <c r="C1666" s="40" t="s">
        <v>95</v>
      </c>
      <c r="D1666" s="67">
        <v>1416.44</v>
      </c>
    </row>
    <row r="1667" spans="1:4">
      <c r="A1667" s="65" t="s">
        <v>11385</v>
      </c>
      <c r="B1667" s="66" t="s">
        <v>11386</v>
      </c>
      <c r="C1667" s="40" t="s">
        <v>95</v>
      </c>
      <c r="D1667" s="67">
        <v>852.69</v>
      </c>
    </row>
    <row r="1668" spans="1:4" ht="30">
      <c r="A1668" s="65" t="s">
        <v>11387</v>
      </c>
      <c r="B1668" s="66" t="s">
        <v>11388</v>
      </c>
      <c r="C1668" s="40" t="s">
        <v>95</v>
      </c>
      <c r="D1668" s="67">
        <v>1041.76</v>
      </c>
    </row>
    <row r="1669" spans="1:4" ht="30">
      <c r="A1669" s="65" t="s">
        <v>11389</v>
      </c>
      <c r="B1669" s="66" t="s">
        <v>11390</v>
      </c>
      <c r="C1669" s="40" t="s">
        <v>95</v>
      </c>
      <c r="D1669" s="67">
        <v>697.38</v>
      </c>
    </row>
    <row r="1670" spans="1:4" ht="30">
      <c r="A1670" s="65" t="s">
        <v>11391</v>
      </c>
      <c r="B1670" s="66" t="s">
        <v>11392</v>
      </c>
      <c r="C1670" s="40" t="s">
        <v>95</v>
      </c>
      <c r="D1670" s="67">
        <v>222.83</v>
      </c>
    </row>
    <row r="1671" spans="1:4" ht="30">
      <c r="A1671" s="65" t="s">
        <v>11393</v>
      </c>
      <c r="B1671" s="66" t="s">
        <v>11394</v>
      </c>
      <c r="C1671" s="40" t="s">
        <v>95</v>
      </c>
      <c r="D1671" s="67">
        <v>875.78</v>
      </c>
    </row>
    <row r="1672" spans="1:4" ht="30">
      <c r="A1672" s="65" t="s">
        <v>11395</v>
      </c>
      <c r="B1672" s="66" t="s">
        <v>11396</v>
      </c>
      <c r="C1672" s="40" t="s">
        <v>95</v>
      </c>
      <c r="D1672" s="67">
        <v>3311.76</v>
      </c>
    </row>
    <row r="1673" spans="1:4" ht="30">
      <c r="A1673" s="65" t="s">
        <v>11397</v>
      </c>
      <c r="B1673" s="66" t="s">
        <v>11398</v>
      </c>
      <c r="C1673" s="40" t="s">
        <v>95</v>
      </c>
      <c r="D1673" s="67">
        <v>47.78</v>
      </c>
    </row>
    <row r="1674" spans="1:4" ht="30">
      <c r="A1674" s="65" t="s">
        <v>11399</v>
      </c>
      <c r="B1674" s="66" t="s">
        <v>11400</v>
      </c>
      <c r="C1674" s="40" t="s">
        <v>95</v>
      </c>
      <c r="D1674" s="67">
        <v>223.29</v>
      </c>
    </row>
    <row r="1675" spans="1:4" ht="30">
      <c r="A1675" s="65" t="s">
        <v>11401</v>
      </c>
      <c r="B1675" s="66" t="s">
        <v>11402</v>
      </c>
      <c r="C1675" s="40" t="s">
        <v>95</v>
      </c>
      <c r="D1675" s="67">
        <v>650.95000000000005</v>
      </c>
    </row>
    <row r="1676" spans="1:4" ht="30">
      <c r="A1676" s="65" t="s">
        <v>11403</v>
      </c>
      <c r="B1676" s="66" t="s">
        <v>11404</v>
      </c>
      <c r="C1676" s="40" t="s">
        <v>95</v>
      </c>
      <c r="D1676" s="67">
        <v>53.72</v>
      </c>
    </row>
    <row r="1677" spans="1:4">
      <c r="A1677" s="65" t="s">
        <v>11405</v>
      </c>
      <c r="B1677" s="66" t="s">
        <v>11406</v>
      </c>
      <c r="C1677" s="40" t="s">
        <v>95</v>
      </c>
      <c r="D1677" s="67">
        <v>78.12</v>
      </c>
    </row>
    <row r="1678" spans="1:4" ht="30">
      <c r="A1678" s="65" t="s">
        <v>11407</v>
      </c>
      <c r="B1678" s="66" t="s">
        <v>11408</v>
      </c>
      <c r="C1678" s="40" t="s">
        <v>95</v>
      </c>
      <c r="D1678" s="67">
        <v>375.66</v>
      </c>
    </row>
    <row r="1679" spans="1:4" ht="30">
      <c r="A1679" s="65" t="s">
        <v>11409</v>
      </c>
      <c r="B1679" s="66" t="s">
        <v>11410</v>
      </c>
      <c r="C1679" s="40" t="s">
        <v>95</v>
      </c>
      <c r="D1679" s="67">
        <v>278.70999999999998</v>
      </c>
    </row>
    <row r="1680" spans="1:4" ht="30">
      <c r="A1680" s="65" t="s">
        <v>11411</v>
      </c>
      <c r="B1680" s="66" t="s">
        <v>11412</v>
      </c>
      <c r="C1680" s="40" t="s">
        <v>95</v>
      </c>
      <c r="D1680" s="67">
        <v>231.56</v>
      </c>
    </row>
    <row r="1681" spans="1:4" ht="30">
      <c r="A1681" s="65" t="s">
        <v>11413</v>
      </c>
      <c r="B1681" s="66" t="s">
        <v>11414</v>
      </c>
      <c r="C1681" s="40" t="s">
        <v>95</v>
      </c>
      <c r="D1681" s="67">
        <v>31.02</v>
      </c>
    </row>
    <row r="1682" spans="1:4" ht="30">
      <c r="A1682" s="65" t="s">
        <v>11415</v>
      </c>
      <c r="B1682" s="66" t="s">
        <v>11416</v>
      </c>
      <c r="C1682" s="40" t="s">
        <v>95</v>
      </c>
      <c r="D1682" s="67">
        <v>63.02</v>
      </c>
    </row>
    <row r="1683" spans="1:4" ht="30">
      <c r="A1683" s="65" t="s">
        <v>11417</v>
      </c>
      <c r="B1683" s="66" t="s">
        <v>11418</v>
      </c>
      <c r="C1683" s="40" t="s">
        <v>95</v>
      </c>
      <c r="D1683" s="67">
        <v>570.45000000000005</v>
      </c>
    </row>
    <row r="1684" spans="1:4" ht="30">
      <c r="A1684" s="65" t="s">
        <v>11419</v>
      </c>
      <c r="B1684" s="66" t="s">
        <v>11420</v>
      </c>
      <c r="C1684" s="40" t="s">
        <v>95</v>
      </c>
      <c r="D1684" s="67">
        <v>1678.6</v>
      </c>
    </row>
    <row r="1685" spans="1:4" ht="30">
      <c r="A1685" s="65" t="s">
        <v>11421</v>
      </c>
      <c r="B1685" s="66" t="s">
        <v>11422</v>
      </c>
      <c r="C1685" s="40" t="s">
        <v>95</v>
      </c>
      <c r="D1685" s="67">
        <v>1064.25</v>
      </c>
    </row>
    <row r="1686" spans="1:4" ht="30">
      <c r="A1686" s="65" t="s">
        <v>11423</v>
      </c>
      <c r="B1686" s="66" t="s">
        <v>11424</v>
      </c>
      <c r="C1686" s="40" t="s">
        <v>95</v>
      </c>
      <c r="D1686" s="67">
        <v>169.88</v>
      </c>
    </row>
    <row r="1687" spans="1:4" ht="30">
      <c r="A1687" s="65" t="s">
        <v>11425</v>
      </c>
      <c r="B1687" s="66" t="s">
        <v>11426</v>
      </c>
      <c r="C1687" s="40" t="s">
        <v>95</v>
      </c>
      <c r="D1687" s="67">
        <v>150.94</v>
      </c>
    </row>
    <row r="1688" spans="1:4" ht="30">
      <c r="A1688" s="65" t="s">
        <v>11427</v>
      </c>
      <c r="B1688" s="66" t="s">
        <v>11428</v>
      </c>
      <c r="C1688" s="40" t="s">
        <v>95</v>
      </c>
      <c r="D1688" s="67">
        <v>162.72</v>
      </c>
    </row>
    <row r="1689" spans="1:4" ht="30">
      <c r="A1689" s="65" t="s">
        <v>11429</v>
      </c>
      <c r="B1689" s="66" t="s">
        <v>11430</v>
      </c>
      <c r="C1689" s="40" t="s">
        <v>95</v>
      </c>
      <c r="D1689" s="67">
        <v>14.58</v>
      </c>
    </row>
    <row r="1690" spans="1:4" ht="30">
      <c r="A1690" s="65" t="s">
        <v>11431</v>
      </c>
      <c r="B1690" s="66" t="s">
        <v>11432</v>
      </c>
      <c r="C1690" s="40" t="s">
        <v>95</v>
      </c>
      <c r="D1690" s="67">
        <v>343.87</v>
      </c>
    </row>
    <row r="1691" spans="1:4" ht="45">
      <c r="A1691" s="65" t="s">
        <v>11433</v>
      </c>
      <c r="B1691" s="66" t="s">
        <v>11434</v>
      </c>
      <c r="C1691" s="40" t="s">
        <v>95</v>
      </c>
      <c r="D1691" s="67">
        <v>82.22</v>
      </c>
    </row>
    <row r="1692" spans="1:4" ht="30">
      <c r="A1692" s="65" t="s">
        <v>11435</v>
      </c>
      <c r="B1692" s="66" t="s">
        <v>11436</v>
      </c>
      <c r="C1692" s="40" t="s">
        <v>95</v>
      </c>
      <c r="D1692" s="67">
        <v>45.97</v>
      </c>
    </row>
    <row r="1693" spans="1:4" ht="30">
      <c r="A1693" s="65" t="s">
        <v>11437</v>
      </c>
      <c r="B1693" s="66" t="s">
        <v>11438</v>
      </c>
      <c r="C1693" s="40" t="s">
        <v>95</v>
      </c>
      <c r="D1693" s="67">
        <v>38.08</v>
      </c>
    </row>
    <row r="1694" spans="1:4" ht="30">
      <c r="A1694" s="65" t="s">
        <v>11439</v>
      </c>
      <c r="B1694" s="66" t="s">
        <v>11440</v>
      </c>
      <c r="C1694" s="40" t="s">
        <v>95</v>
      </c>
      <c r="D1694" s="67">
        <v>441.08</v>
      </c>
    </row>
    <row r="1695" spans="1:4">
      <c r="A1695" s="65" t="s">
        <v>11441</v>
      </c>
      <c r="B1695" s="66" t="s">
        <v>11442</v>
      </c>
      <c r="C1695" s="40" t="s">
        <v>95</v>
      </c>
      <c r="D1695" s="67">
        <v>470.8</v>
      </c>
    </row>
    <row r="1696" spans="1:4" ht="30">
      <c r="A1696" s="65" t="s">
        <v>11443</v>
      </c>
      <c r="B1696" s="66" t="s">
        <v>11444</v>
      </c>
      <c r="C1696" s="40" t="s">
        <v>95</v>
      </c>
      <c r="D1696" s="67">
        <v>39.450000000000003</v>
      </c>
    </row>
    <row r="1697" spans="1:4">
      <c r="A1697" s="65" t="s">
        <v>11445</v>
      </c>
      <c r="B1697" s="66" t="s">
        <v>11446</v>
      </c>
      <c r="C1697" s="40" t="s">
        <v>95</v>
      </c>
      <c r="D1697" s="67">
        <v>32.39</v>
      </c>
    </row>
    <row r="1698" spans="1:4">
      <c r="A1698" s="65" t="s">
        <v>11447</v>
      </c>
      <c r="B1698" s="66" t="s">
        <v>11448</v>
      </c>
      <c r="C1698" s="40" t="s">
        <v>95</v>
      </c>
      <c r="D1698" s="67">
        <v>32.659999999999997</v>
      </c>
    </row>
    <row r="1699" spans="1:4">
      <c r="A1699" s="65" t="s">
        <v>11449</v>
      </c>
      <c r="B1699" s="66" t="s">
        <v>11450</v>
      </c>
      <c r="C1699" s="40" t="s">
        <v>95</v>
      </c>
      <c r="D1699" s="67">
        <v>34.5</v>
      </c>
    </row>
    <row r="1700" spans="1:4" ht="30">
      <c r="A1700" s="65" t="s">
        <v>11451</v>
      </c>
      <c r="B1700" s="66" t="s">
        <v>11452</v>
      </c>
      <c r="C1700" s="40" t="s">
        <v>95</v>
      </c>
      <c r="D1700" s="67">
        <v>50.91</v>
      </c>
    </row>
    <row r="1701" spans="1:4" ht="30">
      <c r="A1701" s="65" t="s">
        <v>11453</v>
      </c>
      <c r="B1701" s="66" t="s">
        <v>11454</v>
      </c>
      <c r="C1701" s="40" t="s">
        <v>95</v>
      </c>
      <c r="D1701" s="67">
        <v>25.88</v>
      </c>
    </row>
    <row r="1702" spans="1:4" ht="30">
      <c r="A1702" s="65" t="s">
        <v>11455</v>
      </c>
      <c r="B1702" s="66" t="s">
        <v>14422</v>
      </c>
      <c r="C1702" s="40" t="s">
        <v>95</v>
      </c>
      <c r="D1702" s="67">
        <v>544.4</v>
      </c>
    </row>
    <row r="1703" spans="1:4" ht="30">
      <c r="A1703" s="65" t="s">
        <v>11456</v>
      </c>
      <c r="B1703" s="66" t="s">
        <v>11457</v>
      </c>
      <c r="C1703" s="40" t="s">
        <v>95</v>
      </c>
      <c r="D1703" s="67">
        <v>64.349999999999994</v>
      </c>
    </row>
    <row r="1704" spans="1:4" ht="30">
      <c r="A1704" s="65" t="s">
        <v>11458</v>
      </c>
      <c r="B1704" s="66" t="s">
        <v>11459</v>
      </c>
      <c r="C1704" s="40" t="s">
        <v>95</v>
      </c>
      <c r="D1704" s="67">
        <v>358.05</v>
      </c>
    </row>
    <row r="1705" spans="1:4" ht="30">
      <c r="A1705" s="65" t="s">
        <v>11460</v>
      </c>
      <c r="B1705" s="66" t="s">
        <v>11461</v>
      </c>
      <c r="C1705" s="40" t="s">
        <v>95</v>
      </c>
      <c r="D1705" s="67">
        <v>299.48</v>
      </c>
    </row>
    <row r="1706" spans="1:4" ht="30">
      <c r="A1706" s="65" t="s">
        <v>11462</v>
      </c>
      <c r="B1706" s="66" t="s">
        <v>11463</v>
      </c>
      <c r="C1706" s="40" t="s">
        <v>95</v>
      </c>
      <c r="D1706" s="67">
        <v>627.49</v>
      </c>
    </row>
    <row r="1707" spans="1:4" ht="30">
      <c r="A1707" s="65" t="s">
        <v>11464</v>
      </c>
      <c r="B1707" s="66" t="s">
        <v>11465</v>
      </c>
      <c r="C1707" s="40" t="s">
        <v>95</v>
      </c>
      <c r="D1707" s="67">
        <v>1383.42</v>
      </c>
    </row>
    <row r="1708" spans="1:4" ht="30">
      <c r="A1708" s="65" t="s">
        <v>11466</v>
      </c>
      <c r="B1708" s="66" t="s">
        <v>11467</v>
      </c>
      <c r="C1708" s="40" t="s">
        <v>95</v>
      </c>
      <c r="D1708" s="67">
        <v>66.27</v>
      </c>
    </row>
    <row r="1709" spans="1:4" ht="30">
      <c r="A1709" s="65" t="s">
        <v>11468</v>
      </c>
      <c r="B1709" s="66" t="s">
        <v>14677</v>
      </c>
      <c r="C1709" s="40" t="s">
        <v>95</v>
      </c>
      <c r="D1709" s="67">
        <v>377.56</v>
      </c>
    </row>
    <row r="1710" spans="1:4" ht="30">
      <c r="A1710" s="65" t="s">
        <v>11469</v>
      </c>
      <c r="B1710" s="66" t="s">
        <v>11470</v>
      </c>
      <c r="C1710" s="40" t="s">
        <v>95</v>
      </c>
      <c r="D1710" s="67">
        <v>437.57</v>
      </c>
    </row>
    <row r="1711" spans="1:4" ht="30">
      <c r="A1711" s="65" t="s">
        <v>11471</v>
      </c>
      <c r="B1711" s="66" t="s">
        <v>11472</v>
      </c>
      <c r="C1711" s="40" t="s">
        <v>95</v>
      </c>
      <c r="D1711" s="67">
        <v>986.8</v>
      </c>
    </row>
    <row r="1712" spans="1:4" ht="30">
      <c r="A1712" s="65" t="s">
        <v>11473</v>
      </c>
      <c r="B1712" s="66" t="s">
        <v>11474</v>
      </c>
      <c r="C1712" s="40" t="s">
        <v>95</v>
      </c>
      <c r="D1712" s="67">
        <v>168.48</v>
      </c>
    </row>
    <row r="1713" spans="1:4" ht="30">
      <c r="A1713" s="65" t="s">
        <v>11475</v>
      </c>
      <c r="B1713" s="66" t="s">
        <v>11476</v>
      </c>
      <c r="C1713" s="40" t="s">
        <v>95</v>
      </c>
      <c r="D1713" s="67">
        <v>86.2</v>
      </c>
    </row>
    <row r="1714" spans="1:4" ht="30">
      <c r="A1714" s="65" t="s">
        <v>11477</v>
      </c>
      <c r="B1714" s="66" t="s">
        <v>11478</v>
      </c>
      <c r="C1714" s="40" t="s">
        <v>95</v>
      </c>
      <c r="D1714" s="67">
        <v>592.67999999999995</v>
      </c>
    </row>
    <row r="1715" spans="1:4" ht="30">
      <c r="A1715" s="65" t="s">
        <v>11479</v>
      </c>
      <c r="B1715" s="66" t="s">
        <v>11480</v>
      </c>
      <c r="C1715" s="40" t="s">
        <v>95</v>
      </c>
      <c r="D1715" s="67">
        <v>2.37</v>
      </c>
    </row>
    <row r="1716" spans="1:4" ht="30">
      <c r="A1716" s="65" t="s">
        <v>11481</v>
      </c>
      <c r="B1716" s="66" t="s">
        <v>11482</v>
      </c>
      <c r="C1716" s="40" t="s">
        <v>95</v>
      </c>
      <c r="D1716" s="67">
        <v>3.95</v>
      </c>
    </row>
    <row r="1717" spans="1:4" ht="45">
      <c r="A1717" s="65" t="s">
        <v>11483</v>
      </c>
      <c r="B1717" s="66" t="s">
        <v>11484</v>
      </c>
      <c r="C1717" s="40" t="s">
        <v>95</v>
      </c>
      <c r="D1717" s="67">
        <v>753.84</v>
      </c>
    </row>
    <row r="1718" spans="1:4" ht="45">
      <c r="A1718" s="65" t="s">
        <v>11485</v>
      </c>
      <c r="B1718" s="66" t="s">
        <v>11486</v>
      </c>
      <c r="C1718" s="40" t="s">
        <v>95</v>
      </c>
      <c r="D1718" s="67">
        <v>132.47</v>
      </c>
    </row>
    <row r="1719" spans="1:4" ht="30">
      <c r="A1719" s="65" t="s">
        <v>11487</v>
      </c>
      <c r="B1719" s="66" t="s">
        <v>11488</v>
      </c>
      <c r="C1719" s="40" t="s">
        <v>95</v>
      </c>
      <c r="D1719" s="67">
        <v>94.8</v>
      </c>
    </row>
    <row r="1720" spans="1:4" ht="30">
      <c r="A1720" s="65" t="s">
        <v>11489</v>
      </c>
      <c r="B1720" s="66" t="s">
        <v>11490</v>
      </c>
      <c r="C1720" s="40" t="s">
        <v>95</v>
      </c>
      <c r="D1720" s="67">
        <v>2105.17</v>
      </c>
    </row>
    <row r="1721" spans="1:4">
      <c r="A1721" s="65" t="s">
        <v>11491</v>
      </c>
      <c r="B1721" s="66" t="s">
        <v>11492</v>
      </c>
      <c r="C1721" s="40" t="s">
        <v>95</v>
      </c>
      <c r="D1721" s="67">
        <v>10.14</v>
      </c>
    </row>
    <row r="1722" spans="1:4" ht="45">
      <c r="A1722" s="65" t="s">
        <v>11493</v>
      </c>
      <c r="B1722" s="66" t="s">
        <v>11494</v>
      </c>
      <c r="C1722" s="40" t="s">
        <v>95</v>
      </c>
      <c r="D1722" s="67">
        <v>156.38</v>
      </c>
    </row>
    <row r="1723" spans="1:4" ht="30">
      <c r="A1723" s="65" t="s">
        <v>11495</v>
      </c>
      <c r="B1723" s="66" t="s">
        <v>11496</v>
      </c>
      <c r="C1723" s="40" t="s">
        <v>95</v>
      </c>
      <c r="D1723" s="67">
        <v>101.47</v>
      </c>
    </row>
    <row r="1724" spans="1:4">
      <c r="A1724" s="65" t="s">
        <v>11497</v>
      </c>
      <c r="B1724" s="66" t="s">
        <v>11498</v>
      </c>
      <c r="C1724" s="40" t="s">
        <v>95</v>
      </c>
      <c r="D1724" s="67">
        <v>652.84</v>
      </c>
    </row>
    <row r="1725" spans="1:4" ht="30">
      <c r="A1725" s="65" t="s">
        <v>11499</v>
      </c>
      <c r="B1725" s="66" t="s">
        <v>11500</v>
      </c>
      <c r="C1725" s="40" t="s">
        <v>95</v>
      </c>
      <c r="D1725" s="67">
        <v>99.18</v>
      </c>
    </row>
    <row r="1726" spans="1:4">
      <c r="A1726" s="65" t="s">
        <v>11501</v>
      </c>
      <c r="B1726" s="66" t="s">
        <v>11502</v>
      </c>
      <c r="C1726" s="40" t="s">
        <v>408</v>
      </c>
      <c r="D1726" s="67">
        <v>48.4</v>
      </c>
    </row>
    <row r="1727" spans="1:4">
      <c r="A1727" s="65" t="s">
        <v>11503</v>
      </c>
      <c r="B1727" s="66" t="s">
        <v>11504</v>
      </c>
      <c r="C1727" s="40" t="s">
        <v>95</v>
      </c>
      <c r="D1727" s="67">
        <v>47.17</v>
      </c>
    </row>
    <row r="1728" spans="1:4" ht="30">
      <c r="A1728" s="65" t="s">
        <v>11505</v>
      </c>
      <c r="B1728" s="66" t="s">
        <v>11506</v>
      </c>
      <c r="C1728" s="40" t="s">
        <v>95</v>
      </c>
      <c r="D1728" s="67">
        <v>128.81</v>
      </c>
    </row>
    <row r="1729" spans="1:4" ht="30">
      <c r="A1729" s="65" t="s">
        <v>11507</v>
      </c>
      <c r="B1729" s="66" t="s">
        <v>14678</v>
      </c>
      <c r="C1729" s="40" t="s">
        <v>95</v>
      </c>
      <c r="D1729" s="67">
        <v>61</v>
      </c>
    </row>
    <row r="1730" spans="1:4" ht="30">
      <c r="A1730" s="65" t="s">
        <v>11508</v>
      </c>
      <c r="B1730" s="66" t="s">
        <v>11509</v>
      </c>
      <c r="C1730" s="40" t="s">
        <v>95</v>
      </c>
      <c r="D1730" s="67">
        <v>93.43</v>
      </c>
    </row>
    <row r="1731" spans="1:4" ht="45">
      <c r="A1731" s="65" t="s">
        <v>11510</v>
      </c>
      <c r="B1731" s="66" t="s">
        <v>11511</v>
      </c>
      <c r="C1731" s="40" t="s">
        <v>95</v>
      </c>
      <c r="D1731" s="67">
        <v>25.34</v>
      </c>
    </row>
    <row r="1732" spans="1:4">
      <c r="A1732" s="65" t="s">
        <v>11512</v>
      </c>
      <c r="B1732" s="66" t="s">
        <v>11513</v>
      </c>
      <c r="C1732" s="40" t="s">
        <v>95</v>
      </c>
      <c r="D1732" s="67">
        <v>11.34</v>
      </c>
    </row>
    <row r="1733" spans="1:4">
      <c r="A1733" s="65" t="s">
        <v>11514</v>
      </c>
      <c r="B1733" s="66" t="s">
        <v>11515</v>
      </c>
      <c r="C1733" s="40" t="s">
        <v>95</v>
      </c>
      <c r="D1733" s="67">
        <v>5.52</v>
      </c>
    </row>
    <row r="1734" spans="1:4">
      <c r="A1734" s="65" t="s">
        <v>14423</v>
      </c>
      <c r="B1734" s="66" t="s">
        <v>11583</v>
      </c>
      <c r="C1734" s="40" t="s">
        <v>95</v>
      </c>
      <c r="D1734" s="67">
        <v>8.42</v>
      </c>
    </row>
    <row r="1735" spans="1:4">
      <c r="A1735" s="65" t="s">
        <v>11516</v>
      </c>
      <c r="B1735" s="66" t="s">
        <v>11517</v>
      </c>
      <c r="C1735" s="40" t="s">
        <v>95</v>
      </c>
      <c r="D1735" s="67">
        <v>8.49</v>
      </c>
    </row>
    <row r="1736" spans="1:4">
      <c r="A1736" s="65" t="s">
        <v>11518</v>
      </c>
      <c r="B1736" s="66" t="s">
        <v>11519</v>
      </c>
      <c r="C1736" s="40" t="s">
        <v>95</v>
      </c>
      <c r="D1736" s="67">
        <v>14.73</v>
      </c>
    </row>
    <row r="1737" spans="1:4">
      <c r="A1737" s="65" t="s">
        <v>11520</v>
      </c>
      <c r="B1737" s="66" t="s">
        <v>11521</v>
      </c>
      <c r="C1737" s="40" t="s">
        <v>95</v>
      </c>
      <c r="D1737" s="67">
        <v>21.25</v>
      </c>
    </row>
    <row r="1738" spans="1:4" ht="30">
      <c r="A1738" s="65" t="s">
        <v>11522</v>
      </c>
      <c r="B1738" s="66" t="s">
        <v>11523</v>
      </c>
      <c r="C1738" s="40" t="s">
        <v>95</v>
      </c>
      <c r="D1738" s="67">
        <v>5.22</v>
      </c>
    </row>
    <row r="1739" spans="1:4" ht="30">
      <c r="A1739" s="65" t="s">
        <v>11524</v>
      </c>
      <c r="B1739" s="66" t="s">
        <v>11525</v>
      </c>
      <c r="C1739" s="40" t="s">
        <v>95</v>
      </c>
      <c r="D1739" s="67">
        <v>6.6</v>
      </c>
    </row>
    <row r="1740" spans="1:4" ht="30">
      <c r="A1740" s="65" t="s">
        <v>11526</v>
      </c>
      <c r="B1740" s="66" t="s">
        <v>11527</v>
      </c>
      <c r="C1740" s="40" t="s">
        <v>95</v>
      </c>
      <c r="D1740" s="67">
        <v>7.37</v>
      </c>
    </row>
    <row r="1741" spans="1:4">
      <c r="A1741" s="65" t="s">
        <v>11528</v>
      </c>
      <c r="B1741" s="66" t="s">
        <v>11529</v>
      </c>
      <c r="C1741" s="40" t="s">
        <v>95</v>
      </c>
      <c r="D1741" s="67">
        <v>1.67</v>
      </c>
    </row>
    <row r="1742" spans="1:4">
      <c r="A1742" s="65" t="s">
        <v>11530</v>
      </c>
      <c r="B1742" s="66" t="s">
        <v>11531</v>
      </c>
      <c r="C1742" s="40" t="s">
        <v>95</v>
      </c>
      <c r="D1742" s="67">
        <v>2.4900000000000002</v>
      </c>
    </row>
    <row r="1743" spans="1:4">
      <c r="A1743" s="65" t="s">
        <v>11532</v>
      </c>
      <c r="B1743" s="66" t="s">
        <v>11533</v>
      </c>
      <c r="C1743" s="40" t="s">
        <v>95</v>
      </c>
      <c r="D1743" s="67">
        <v>2.83</v>
      </c>
    </row>
    <row r="1744" spans="1:4">
      <c r="A1744" s="65" t="s">
        <v>11534</v>
      </c>
      <c r="B1744" s="66" t="s">
        <v>11535</v>
      </c>
      <c r="C1744" s="40" t="s">
        <v>95</v>
      </c>
      <c r="D1744" s="67">
        <v>12.5</v>
      </c>
    </row>
    <row r="1745" spans="1:4">
      <c r="A1745" s="65" t="s">
        <v>11536</v>
      </c>
      <c r="B1745" s="66" t="s">
        <v>11537</v>
      </c>
      <c r="C1745" s="40" t="s">
        <v>95</v>
      </c>
      <c r="D1745" s="67">
        <v>3.65</v>
      </c>
    </row>
    <row r="1746" spans="1:4" ht="30">
      <c r="A1746" s="65" t="s">
        <v>11538</v>
      </c>
      <c r="B1746" s="66" t="s">
        <v>11539</v>
      </c>
      <c r="C1746" s="40" t="s">
        <v>95</v>
      </c>
      <c r="D1746" s="67">
        <v>398.99</v>
      </c>
    </row>
    <row r="1747" spans="1:4" ht="30">
      <c r="A1747" s="65" t="s">
        <v>11540</v>
      </c>
      <c r="B1747" s="66" t="s">
        <v>11541</v>
      </c>
      <c r="C1747" s="40" t="s">
        <v>95</v>
      </c>
      <c r="D1747" s="67">
        <v>9.73</v>
      </c>
    </row>
    <row r="1748" spans="1:4">
      <c r="A1748" s="65" t="s">
        <v>11542</v>
      </c>
      <c r="B1748" s="66" t="s">
        <v>11543</v>
      </c>
      <c r="C1748" s="40" t="s">
        <v>95</v>
      </c>
      <c r="D1748" s="67">
        <v>14.36</v>
      </c>
    </row>
    <row r="1749" spans="1:4" ht="30">
      <c r="A1749" s="65" t="s">
        <v>11544</v>
      </c>
      <c r="B1749" s="66" t="s">
        <v>11545</v>
      </c>
      <c r="C1749" s="40" t="s">
        <v>95</v>
      </c>
      <c r="D1749" s="67">
        <v>58.52</v>
      </c>
    </row>
    <row r="1750" spans="1:4" ht="45">
      <c r="A1750" s="65" t="s">
        <v>11546</v>
      </c>
      <c r="B1750" s="66" t="s">
        <v>11547</v>
      </c>
      <c r="C1750" s="40" t="s">
        <v>408</v>
      </c>
      <c r="D1750" s="67">
        <v>2115.66</v>
      </c>
    </row>
    <row r="1751" spans="1:4" ht="30">
      <c r="A1751" s="65" t="s">
        <v>11548</v>
      </c>
      <c r="B1751" s="66" t="s">
        <v>11549</v>
      </c>
      <c r="C1751" s="40" t="s">
        <v>95</v>
      </c>
      <c r="D1751" s="67">
        <v>61.2</v>
      </c>
    </row>
    <row r="1752" spans="1:4">
      <c r="A1752" s="65" t="s">
        <v>11550</v>
      </c>
      <c r="B1752" s="66" t="s">
        <v>11551</v>
      </c>
      <c r="C1752" s="40" t="s">
        <v>95</v>
      </c>
      <c r="D1752" s="67">
        <v>47.48</v>
      </c>
    </row>
    <row r="1753" spans="1:4" ht="30">
      <c r="A1753" s="65" t="s">
        <v>11552</v>
      </c>
      <c r="B1753" s="66" t="s">
        <v>11553</v>
      </c>
      <c r="C1753" s="40" t="s">
        <v>95</v>
      </c>
      <c r="D1753" s="67">
        <v>1246.3699999999999</v>
      </c>
    </row>
    <row r="1754" spans="1:4" ht="30">
      <c r="A1754" s="65" t="s">
        <v>11554</v>
      </c>
      <c r="B1754" s="66" t="s">
        <v>11555</v>
      </c>
      <c r="C1754" s="40" t="s">
        <v>95</v>
      </c>
      <c r="D1754" s="67">
        <v>77.2</v>
      </c>
    </row>
    <row r="1755" spans="1:4">
      <c r="A1755" s="65" t="s">
        <v>11556</v>
      </c>
      <c r="B1755" s="66" t="s">
        <v>11557</v>
      </c>
      <c r="C1755" s="40" t="s">
        <v>95</v>
      </c>
      <c r="D1755" s="67">
        <v>24.21</v>
      </c>
    </row>
    <row r="1756" spans="1:4">
      <c r="A1756" s="65" t="s">
        <v>11558</v>
      </c>
      <c r="B1756" s="66" t="s">
        <v>11559</v>
      </c>
      <c r="C1756" s="40" t="s">
        <v>95</v>
      </c>
      <c r="D1756" s="67">
        <v>6.93</v>
      </c>
    </row>
    <row r="1757" spans="1:4">
      <c r="A1757" s="65" t="s">
        <v>11560</v>
      </c>
      <c r="B1757" s="66" t="s">
        <v>11561</v>
      </c>
      <c r="C1757" s="40" t="s">
        <v>95</v>
      </c>
      <c r="D1757" s="67">
        <v>35.32</v>
      </c>
    </row>
    <row r="1758" spans="1:4" ht="30">
      <c r="A1758" s="65" t="s">
        <v>11562</v>
      </c>
      <c r="B1758" s="66" t="s">
        <v>11563</v>
      </c>
      <c r="C1758" s="40" t="s">
        <v>95</v>
      </c>
      <c r="D1758" s="67">
        <v>67.67</v>
      </c>
    </row>
    <row r="1759" spans="1:4" ht="30">
      <c r="A1759" s="65" t="s">
        <v>11564</v>
      </c>
      <c r="B1759" s="66" t="s">
        <v>11565</v>
      </c>
      <c r="C1759" s="40" t="s">
        <v>95</v>
      </c>
      <c r="D1759" s="67">
        <v>46.72</v>
      </c>
    </row>
    <row r="1760" spans="1:4" ht="30">
      <c r="A1760" s="65" t="s">
        <v>11566</v>
      </c>
      <c r="B1760" s="66" t="s">
        <v>14424</v>
      </c>
      <c r="C1760" s="40" t="s">
        <v>95</v>
      </c>
      <c r="D1760" s="67">
        <v>71.37</v>
      </c>
    </row>
    <row r="1761" spans="1:4" ht="30">
      <c r="A1761" s="65" t="s">
        <v>11567</v>
      </c>
      <c r="B1761" s="66" t="s">
        <v>11568</v>
      </c>
      <c r="C1761" s="40" t="s">
        <v>95</v>
      </c>
      <c r="D1761" s="67">
        <v>67.63</v>
      </c>
    </row>
    <row r="1762" spans="1:4">
      <c r="A1762" s="65" t="s">
        <v>11569</v>
      </c>
      <c r="B1762" s="66" t="s">
        <v>11570</v>
      </c>
      <c r="C1762" s="40" t="s">
        <v>95</v>
      </c>
      <c r="D1762" s="67">
        <v>9.15</v>
      </c>
    </row>
    <row r="1763" spans="1:4">
      <c r="A1763" s="65" t="s">
        <v>11571</v>
      </c>
      <c r="B1763" s="66" t="s">
        <v>11572</v>
      </c>
      <c r="C1763" s="40" t="s">
        <v>655</v>
      </c>
      <c r="D1763" s="67">
        <v>17.940000000000001</v>
      </c>
    </row>
    <row r="1764" spans="1:4">
      <c r="A1764" s="65" t="s">
        <v>11573</v>
      </c>
      <c r="B1764" s="66" t="s">
        <v>11574</v>
      </c>
      <c r="C1764" s="40" t="s">
        <v>95</v>
      </c>
      <c r="D1764" s="67">
        <v>73.25</v>
      </c>
    </row>
    <row r="1765" spans="1:4">
      <c r="A1765" s="65" t="s">
        <v>11575</v>
      </c>
      <c r="B1765" s="66" t="s">
        <v>14425</v>
      </c>
      <c r="C1765" s="40" t="s">
        <v>95</v>
      </c>
      <c r="D1765" s="67">
        <v>36.36</v>
      </c>
    </row>
    <row r="1766" spans="1:4">
      <c r="A1766" s="65" t="s">
        <v>11576</v>
      </c>
      <c r="B1766" s="66" t="s">
        <v>11577</v>
      </c>
      <c r="C1766" s="40" t="s">
        <v>95</v>
      </c>
      <c r="D1766" s="67">
        <v>17.16</v>
      </c>
    </row>
    <row r="1767" spans="1:4" ht="30">
      <c r="A1767" s="65" t="s">
        <v>11578</v>
      </c>
      <c r="B1767" s="66" t="s">
        <v>11579</v>
      </c>
      <c r="C1767" s="40" t="s">
        <v>95</v>
      </c>
      <c r="D1767" s="67">
        <v>74.739999999999995</v>
      </c>
    </row>
    <row r="1768" spans="1:4" ht="30">
      <c r="A1768" s="65" t="s">
        <v>11580</v>
      </c>
      <c r="B1768" s="66" t="s">
        <v>11581</v>
      </c>
      <c r="C1768" s="40" t="s">
        <v>95</v>
      </c>
      <c r="D1768" s="67">
        <v>29.46</v>
      </c>
    </row>
    <row r="1769" spans="1:4">
      <c r="A1769" s="65" t="s">
        <v>11582</v>
      </c>
      <c r="B1769" s="66" t="s">
        <v>11583</v>
      </c>
      <c r="C1769" s="40" t="s">
        <v>95</v>
      </c>
      <c r="D1769" s="67">
        <v>6.1</v>
      </c>
    </row>
    <row r="1770" spans="1:4" ht="45">
      <c r="A1770" s="65" t="s">
        <v>11584</v>
      </c>
      <c r="B1770" s="66" t="s">
        <v>11585</v>
      </c>
      <c r="C1770" s="40" t="s">
        <v>95</v>
      </c>
      <c r="D1770" s="67">
        <v>1236.6099999999999</v>
      </c>
    </row>
    <row r="1771" spans="1:4" ht="30">
      <c r="A1771" s="65" t="s">
        <v>11586</v>
      </c>
      <c r="B1771" s="66" t="s">
        <v>11587</v>
      </c>
      <c r="C1771" s="40" t="s">
        <v>95</v>
      </c>
      <c r="D1771" s="67">
        <v>246.86</v>
      </c>
    </row>
    <row r="1772" spans="1:4" ht="30">
      <c r="A1772" s="65" t="s">
        <v>11588</v>
      </c>
      <c r="B1772" s="66" t="s">
        <v>11589</v>
      </c>
      <c r="C1772" s="40" t="s">
        <v>95</v>
      </c>
      <c r="D1772" s="67">
        <v>69.31</v>
      </c>
    </row>
    <row r="1773" spans="1:4">
      <c r="A1773" s="65" t="s">
        <v>11590</v>
      </c>
      <c r="B1773" s="66" t="s">
        <v>11591</v>
      </c>
      <c r="C1773" s="40" t="s">
        <v>95</v>
      </c>
      <c r="D1773" s="67">
        <v>61.14</v>
      </c>
    </row>
    <row r="1774" spans="1:4">
      <c r="A1774" s="65" t="s">
        <v>11592</v>
      </c>
      <c r="B1774" s="66" t="s">
        <v>11593</v>
      </c>
      <c r="C1774" s="40" t="s">
        <v>205</v>
      </c>
      <c r="D1774" s="67">
        <v>71.45</v>
      </c>
    </row>
    <row r="1775" spans="1:4">
      <c r="A1775" s="65" t="s">
        <v>11594</v>
      </c>
      <c r="B1775" s="66" t="s">
        <v>11595</v>
      </c>
      <c r="C1775" s="40" t="s">
        <v>205</v>
      </c>
      <c r="D1775" s="67">
        <v>88.89</v>
      </c>
    </row>
    <row r="1776" spans="1:4">
      <c r="A1776" s="65" t="s">
        <v>11596</v>
      </c>
      <c r="B1776" s="66" t="s">
        <v>11597</v>
      </c>
      <c r="C1776" s="40" t="s">
        <v>205</v>
      </c>
      <c r="D1776" s="67">
        <v>75.47</v>
      </c>
    </row>
    <row r="1777" spans="1:4">
      <c r="A1777" s="65" t="s">
        <v>11598</v>
      </c>
      <c r="B1777" s="66" t="s">
        <v>11599</v>
      </c>
      <c r="C1777" s="40" t="s">
        <v>205</v>
      </c>
      <c r="D1777" s="67">
        <v>92.46</v>
      </c>
    </row>
    <row r="1778" spans="1:4">
      <c r="A1778" s="65" t="s">
        <v>11600</v>
      </c>
      <c r="B1778" s="66" t="s">
        <v>11601</v>
      </c>
      <c r="C1778" s="40" t="s">
        <v>205</v>
      </c>
      <c r="D1778" s="67">
        <v>124.43</v>
      </c>
    </row>
    <row r="1779" spans="1:4">
      <c r="A1779" s="65" t="s">
        <v>11602</v>
      </c>
      <c r="B1779" s="66" t="s">
        <v>11603</v>
      </c>
      <c r="C1779" s="40" t="s">
        <v>205</v>
      </c>
      <c r="D1779" s="67">
        <v>248.3</v>
      </c>
    </row>
    <row r="1780" spans="1:4">
      <c r="A1780" s="65" t="s">
        <v>11604</v>
      </c>
      <c r="B1780" s="66" t="s">
        <v>11605</v>
      </c>
      <c r="C1780" s="40" t="s">
        <v>205</v>
      </c>
      <c r="D1780" s="67">
        <v>104</v>
      </c>
    </row>
    <row r="1781" spans="1:4">
      <c r="A1781" s="65" t="s">
        <v>11606</v>
      </c>
      <c r="B1781" s="66" t="s">
        <v>11607</v>
      </c>
      <c r="C1781" s="40" t="s">
        <v>205</v>
      </c>
      <c r="D1781" s="67">
        <v>443.03</v>
      </c>
    </row>
    <row r="1782" spans="1:4">
      <c r="A1782" s="65" t="s">
        <v>11608</v>
      </c>
      <c r="B1782" s="66" t="s">
        <v>11609</v>
      </c>
      <c r="C1782" s="40" t="s">
        <v>205</v>
      </c>
      <c r="D1782" s="67">
        <v>115.14</v>
      </c>
    </row>
    <row r="1783" spans="1:4">
      <c r="A1783" s="65" t="s">
        <v>11610</v>
      </c>
      <c r="B1783" s="66" t="s">
        <v>11611</v>
      </c>
      <c r="C1783" s="40" t="s">
        <v>205</v>
      </c>
      <c r="D1783" s="67">
        <v>140.82</v>
      </c>
    </row>
    <row r="1784" spans="1:4">
      <c r="A1784" s="65" t="s">
        <v>11612</v>
      </c>
      <c r="B1784" s="66" t="s">
        <v>11613</v>
      </c>
      <c r="C1784" s="40" t="s">
        <v>205</v>
      </c>
      <c r="D1784" s="67">
        <v>253.08</v>
      </c>
    </row>
    <row r="1785" spans="1:4">
      <c r="A1785" s="65" t="s">
        <v>11614</v>
      </c>
      <c r="B1785" s="66" t="s">
        <v>11615</v>
      </c>
      <c r="C1785" s="40" t="s">
        <v>205</v>
      </c>
      <c r="D1785" s="67">
        <v>384.29</v>
      </c>
    </row>
    <row r="1786" spans="1:4">
      <c r="A1786" s="65" t="s">
        <v>11616</v>
      </c>
      <c r="B1786" s="66" t="s">
        <v>11617</v>
      </c>
      <c r="C1786" s="40" t="s">
        <v>205</v>
      </c>
      <c r="D1786" s="67">
        <v>108.93</v>
      </c>
    </row>
    <row r="1787" spans="1:4">
      <c r="A1787" s="65" t="s">
        <v>11618</v>
      </c>
      <c r="B1787" s="66" t="s">
        <v>11619</v>
      </c>
      <c r="C1787" s="40" t="s">
        <v>205</v>
      </c>
      <c r="D1787" s="67">
        <v>184.58</v>
      </c>
    </row>
    <row r="1788" spans="1:4">
      <c r="A1788" s="65" t="s">
        <v>11620</v>
      </c>
      <c r="B1788" s="66" t="s">
        <v>11621</v>
      </c>
      <c r="C1788" s="40" t="s">
        <v>205</v>
      </c>
      <c r="D1788" s="67">
        <v>380.3</v>
      </c>
    </row>
    <row r="1789" spans="1:4">
      <c r="A1789" s="65" t="s">
        <v>11622</v>
      </c>
      <c r="B1789" s="66" t="s">
        <v>11623</v>
      </c>
      <c r="C1789" s="40" t="s">
        <v>205</v>
      </c>
      <c r="D1789" s="67">
        <v>516.32000000000005</v>
      </c>
    </row>
    <row r="1790" spans="1:4">
      <c r="A1790" s="65" t="s">
        <v>11624</v>
      </c>
      <c r="B1790" s="66" t="s">
        <v>11625</v>
      </c>
      <c r="C1790" s="40" t="s">
        <v>205</v>
      </c>
      <c r="D1790" s="67">
        <v>153.08000000000001</v>
      </c>
    </row>
    <row r="1791" spans="1:4">
      <c r="A1791" s="65" t="s">
        <v>11626</v>
      </c>
      <c r="B1791" s="66" t="s">
        <v>11627</v>
      </c>
      <c r="C1791" s="40" t="s">
        <v>205</v>
      </c>
      <c r="D1791" s="67">
        <v>297.24</v>
      </c>
    </row>
    <row r="1792" spans="1:4">
      <c r="A1792" s="65" t="s">
        <v>11628</v>
      </c>
      <c r="B1792" s="66" t="s">
        <v>11629</v>
      </c>
      <c r="C1792" s="40" t="s">
        <v>205</v>
      </c>
      <c r="D1792" s="67">
        <v>470.31</v>
      </c>
    </row>
    <row r="1793" spans="1:4">
      <c r="A1793" s="65" t="s">
        <v>11630</v>
      </c>
      <c r="B1793" s="66" t="s">
        <v>11631</v>
      </c>
      <c r="C1793" s="40" t="s">
        <v>205</v>
      </c>
      <c r="D1793" s="67">
        <v>674.01</v>
      </c>
    </row>
    <row r="1794" spans="1:4">
      <c r="A1794" s="65" t="s">
        <v>11632</v>
      </c>
      <c r="B1794" s="66" t="s">
        <v>11633</v>
      </c>
      <c r="C1794" s="40" t="s">
        <v>95</v>
      </c>
      <c r="D1794" s="67">
        <v>738.18</v>
      </c>
    </row>
    <row r="1795" spans="1:4">
      <c r="A1795" s="65" t="s">
        <v>11634</v>
      </c>
      <c r="B1795" s="66" t="s">
        <v>11635</v>
      </c>
      <c r="C1795" s="40" t="s">
        <v>205</v>
      </c>
      <c r="D1795" s="67">
        <v>495.86</v>
      </c>
    </row>
    <row r="1796" spans="1:4">
      <c r="A1796" s="65" t="s">
        <v>11636</v>
      </c>
      <c r="B1796" s="66" t="s">
        <v>11637</v>
      </c>
      <c r="C1796" s="40" t="s">
        <v>205</v>
      </c>
      <c r="D1796" s="67">
        <v>738.73</v>
      </c>
    </row>
    <row r="1797" spans="1:4">
      <c r="A1797" s="65" t="s">
        <v>11638</v>
      </c>
      <c r="B1797" s="66" t="s">
        <v>11639</v>
      </c>
      <c r="C1797" s="40" t="s">
        <v>95</v>
      </c>
      <c r="D1797" s="67">
        <v>188</v>
      </c>
    </row>
    <row r="1798" spans="1:4">
      <c r="A1798" s="65" t="s">
        <v>11640</v>
      </c>
      <c r="B1798" s="66" t="s">
        <v>11641</v>
      </c>
      <c r="C1798" s="40" t="s">
        <v>95</v>
      </c>
      <c r="D1798" s="67">
        <v>302.77999999999997</v>
      </c>
    </row>
    <row r="1799" spans="1:4">
      <c r="A1799" s="65" t="s">
        <v>11642</v>
      </c>
      <c r="B1799" s="66" t="s">
        <v>11643</v>
      </c>
      <c r="C1799" s="40" t="s">
        <v>95</v>
      </c>
      <c r="D1799" s="67">
        <v>394.12</v>
      </c>
    </row>
    <row r="1800" spans="1:4">
      <c r="A1800" s="65" t="s">
        <v>11644</v>
      </c>
      <c r="B1800" s="66" t="s">
        <v>11645</v>
      </c>
      <c r="C1800" s="40" t="s">
        <v>95</v>
      </c>
      <c r="D1800" s="67">
        <v>860.48</v>
      </c>
    </row>
    <row r="1801" spans="1:4">
      <c r="A1801" s="65" t="s">
        <v>11646</v>
      </c>
      <c r="B1801" s="66" t="s">
        <v>11647</v>
      </c>
      <c r="C1801" s="40" t="s">
        <v>205</v>
      </c>
      <c r="D1801" s="67">
        <v>144.74</v>
      </c>
    </row>
    <row r="1802" spans="1:4">
      <c r="A1802" s="65" t="s">
        <v>11648</v>
      </c>
      <c r="B1802" s="66" t="s">
        <v>11649</v>
      </c>
      <c r="C1802" s="40" t="s">
        <v>95</v>
      </c>
      <c r="D1802" s="67">
        <v>70.91</v>
      </c>
    </row>
    <row r="1803" spans="1:4">
      <c r="A1803" s="65" t="s">
        <v>11650</v>
      </c>
      <c r="B1803" s="66" t="s">
        <v>11651</v>
      </c>
      <c r="C1803" s="40" t="s">
        <v>205</v>
      </c>
      <c r="D1803" s="67">
        <v>25.2</v>
      </c>
    </row>
    <row r="1804" spans="1:4" ht="30">
      <c r="A1804" s="65" t="s">
        <v>11652</v>
      </c>
      <c r="B1804" s="66" t="s">
        <v>11653</v>
      </c>
      <c r="C1804" s="40" t="s">
        <v>95</v>
      </c>
      <c r="D1804" s="67">
        <v>326.94</v>
      </c>
    </row>
    <row r="1805" spans="1:4">
      <c r="A1805" s="65" t="s">
        <v>11654</v>
      </c>
      <c r="B1805" s="66" t="s">
        <v>11655</v>
      </c>
      <c r="C1805" s="40" t="s">
        <v>205</v>
      </c>
      <c r="D1805" s="67">
        <v>140.63999999999999</v>
      </c>
    </row>
    <row r="1806" spans="1:4">
      <c r="A1806" s="65" t="s">
        <v>11656</v>
      </c>
      <c r="B1806" s="66" t="s">
        <v>11657</v>
      </c>
      <c r="C1806" s="40" t="s">
        <v>205</v>
      </c>
      <c r="D1806" s="67">
        <v>262.68</v>
      </c>
    </row>
    <row r="1807" spans="1:4">
      <c r="A1807" s="65" t="s">
        <v>11658</v>
      </c>
      <c r="B1807" s="66" t="s">
        <v>11659</v>
      </c>
      <c r="C1807" s="40" t="s">
        <v>205</v>
      </c>
      <c r="D1807" s="67">
        <v>309.22000000000003</v>
      </c>
    </row>
    <row r="1808" spans="1:4">
      <c r="A1808" s="65" t="s">
        <v>11660</v>
      </c>
      <c r="B1808" s="66" t="s">
        <v>11661</v>
      </c>
      <c r="C1808" s="40" t="s">
        <v>205</v>
      </c>
      <c r="D1808" s="67">
        <v>424.73</v>
      </c>
    </row>
    <row r="1809" spans="1:4">
      <c r="A1809" s="65" t="s">
        <v>11662</v>
      </c>
      <c r="B1809" s="66" t="s">
        <v>11663</v>
      </c>
      <c r="C1809" s="40" t="s">
        <v>205</v>
      </c>
      <c r="D1809" s="67">
        <v>520.95000000000005</v>
      </c>
    </row>
    <row r="1810" spans="1:4">
      <c r="A1810" s="65" t="s">
        <v>11664</v>
      </c>
      <c r="B1810" s="66" t="s">
        <v>11665</v>
      </c>
      <c r="C1810" s="40" t="s">
        <v>205</v>
      </c>
      <c r="D1810" s="67">
        <v>814.12</v>
      </c>
    </row>
    <row r="1811" spans="1:4">
      <c r="A1811" s="65" t="s">
        <v>11666</v>
      </c>
      <c r="B1811" s="66" t="s">
        <v>11667</v>
      </c>
      <c r="C1811" s="40" t="s">
        <v>205</v>
      </c>
      <c r="D1811" s="67">
        <v>766.82</v>
      </c>
    </row>
    <row r="1812" spans="1:4">
      <c r="A1812" s="65" t="s">
        <v>11668</v>
      </c>
      <c r="B1812" s="66" t="s">
        <v>11669</v>
      </c>
      <c r="C1812" s="40" t="s">
        <v>205</v>
      </c>
      <c r="D1812" s="67">
        <v>1118.3599999999999</v>
      </c>
    </row>
    <row r="1813" spans="1:4">
      <c r="A1813" s="65" t="s">
        <v>11670</v>
      </c>
      <c r="B1813" s="66" t="s">
        <v>11671</v>
      </c>
      <c r="C1813" s="40" t="s">
        <v>205</v>
      </c>
      <c r="D1813" s="67">
        <v>35.97</v>
      </c>
    </row>
    <row r="1814" spans="1:4">
      <c r="A1814" s="65" t="s">
        <v>11672</v>
      </c>
      <c r="B1814" s="66" t="s">
        <v>11673</v>
      </c>
      <c r="C1814" s="40" t="s">
        <v>205</v>
      </c>
      <c r="D1814" s="67">
        <v>46.62</v>
      </c>
    </row>
    <row r="1815" spans="1:4">
      <c r="A1815" s="65" t="s">
        <v>11674</v>
      </c>
      <c r="B1815" s="66" t="s">
        <v>11675</v>
      </c>
      <c r="C1815" s="40" t="s">
        <v>205</v>
      </c>
      <c r="D1815" s="67">
        <v>83.13</v>
      </c>
    </row>
    <row r="1816" spans="1:4" ht="30">
      <c r="A1816" s="65" t="s">
        <v>11676</v>
      </c>
      <c r="B1816" s="66" t="s">
        <v>11677</v>
      </c>
      <c r="C1816" s="40" t="s">
        <v>95</v>
      </c>
      <c r="D1816" s="67">
        <v>914.48</v>
      </c>
    </row>
    <row r="1817" spans="1:4" ht="30">
      <c r="A1817" s="65" t="s">
        <v>11678</v>
      </c>
      <c r="B1817" s="66" t="s">
        <v>11679</v>
      </c>
      <c r="C1817" s="40" t="s">
        <v>95</v>
      </c>
      <c r="D1817" s="67">
        <v>628.55999999999995</v>
      </c>
    </row>
    <row r="1818" spans="1:4" ht="30">
      <c r="A1818" s="65" t="s">
        <v>11680</v>
      </c>
      <c r="B1818" s="66" t="s">
        <v>11681</v>
      </c>
      <c r="C1818" s="40" t="s">
        <v>95</v>
      </c>
      <c r="D1818" s="67">
        <v>618.46</v>
      </c>
    </row>
    <row r="1819" spans="1:4">
      <c r="A1819" s="65" t="s">
        <v>11682</v>
      </c>
      <c r="B1819" s="66" t="s">
        <v>11683</v>
      </c>
      <c r="C1819" s="40" t="s">
        <v>95</v>
      </c>
      <c r="D1819" s="67">
        <v>1055.8499999999999</v>
      </c>
    </row>
    <row r="1820" spans="1:4">
      <c r="A1820" s="65" t="s">
        <v>11684</v>
      </c>
      <c r="B1820" s="66" t="s">
        <v>11685</v>
      </c>
      <c r="C1820" s="40" t="s">
        <v>205</v>
      </c>
      <c r="D1820" s="67">
        <v>1078.3900000000001</v>
      </c>
    </row>
    <row r="1821" spans="1:4" ht="45">
      <c r="A1821" s="65" t="s">
        <v>11686</v>
      </c>
      <c r="B1821" s="66" t="s">
        <v>11687</v>
      </c>
      <c r="C1821" s="40" t="s">
        <v>95</v>
      </c>
      <c r="D1821" s="67">
        <v>2770.8</v>
      </c>
    </row>
    <row r="1822" spans="1:4" ht="45">
      <c r="A1822" s="65" t="s">
        <v>11688</v>
      </c>
      <c r="B1822" s="66" t="s">
        <v>11689</v>
      </c>
      <c r="C1822" s="40" t="s">
        <v>95</v>
      </c>
      <c r="D1822" s="67">
        <v>3902.14</v>
      </c>
    </row>
    <row r="1823" spans="1:4" ht="45">
      <c r="A1823" s="65" t="s">
        <v>11690</v>
      </c>
      <c r="B1823" s="66" t="s">
        <v>11691</v>
      </c>
      <c r="C1823" s="40" t="s">
        <v>95</v>
      </c>
      <c r="D1823" s="67">
        <v>1334.85</v>
      </c>
    </row>
    <row r="1824" spans="1:4" ht="45">
      <c r="A1824" s="65" t="s">
        <v>11692</v>
      </c>
      <c r="B1824" s="66" t="s">
        <v>11693</v>
      </c>
      <c r="C1824" s="40" t="s">
        <v>95</v>
      </c>
      <c r="D1824" s="67">
        <v>1696.94</v>
      </c>
    </row>
    <row r="1825" spans="1:4" ht="30">
      <c r="A1825" s="65" t="s">
        <v>11694</v>
      </c>
      <c r="B1825" s="66" t="s">
        <v>11695</v>
      </c>
      <c r="C1825" s="40" t="s">
        <v>95</v>
      </c>
      <c r="D1825" s="67">
        <v>594.66</v>
      </c>
    </row>
    <row r="1826" spans="1:4">
      <c r="A1826" s="65" t="s">
        <v>11696</v>
      </c>
      <c r="B1826" s="66" t="s">
        <v>11697</v>
      </c>
      <c r="C1826" s="40" t="s">
        <v>95</v>
      </c>
      <c r="D1826" s="67">
        <v>923.85</v>
      </c>
    </row>
    <row r="1827" spans="1:4">
      <c r="A1827" s="65" t="s">
        <v>11698</v>
      </c>
      <c r="B1827" s="66" t="s">
        <v>11699</v>
      </c>
      <c r="C1827" s="40" t="s">
        <v>95</v>
      </c>
      <c r="D1827" s="67">
        <v>1143.8699999999999</v>
      </c>
    </row>
    <row r="1828" spans="1:4" ht="30">
      <c r="A1828" s="65" t="s">
        <v>11700</v>
      </c>
      <c r="B1828" s="66" t="s">
        <v>11701</v>
      </c>
      <c r="C1828" s="40" t="s">
        <v>205</v>
      </c>
      <c r="D1828" s="67">
        <v>741.29</v>
      </c>
    </row>
    <row r="1829" spans="1:4">
      <c r="A1829" s="65" t="s">
        <v>11702</v>
      </c>
      <c r="B1829" s="66" t="s">
        <v>11703</v>
      </c>
      <c r="C1829" s="40" t="s">
        <v>95</v>
      </c>
      <c r="D1829" s="67">
        <v>371.8</v>
      </c>
    </row>
    <row r="1830" spans="1:4">
      <c r="A1830" s="65" t="s">
        <v>11704</v>
      </c>
      <c r="B1830" s="66" t="s">
        <v>11705</v>
      </c>
      <c r="C1830" s="40" t="s">
        <v>95</v>
      </c>
      <c r="D1830" s="67">
        <v>250.13</v>
      </c>
    </row>
    <row r="1831" spans="1:4">
      <c r="A1831" s="65" t="s">
        <v>11706</v>
      </c>
      <c r="B1831" s="66" t="s">
        <v>11707</v>
      </c>
      <c r="C1831" s="40" t="s">
        <v>95</v>
      </c>
      <c r="D1831" s="67">
        <v>244.05</v>
      </c>
    </row>
    <row r="1832" spans="1:4">
      <c r="A1832" s="65" t="s">
        <v>11708</v>
      </c>
      <c r="B1832" s="66" t="s">
        <v>11709</v>
      </c>
      <c r="C1832" s="40" t="s">
        <v>95</v>
      </c>
      <c r="D1832" s="67">
        <v>708.01</v>
      </c>
    </row>
    <row r="1833" spans="1:4">
      <c r="A1833" s="65" t="s">
        <v>11710</v>
      </c>
      <c r="B1833" s="66" t="s">
        <v>11711</v>
      </c>
      <c r="C1833" s="40" t="s">
        <v>95</v>
      </c>
      <c r="D1833" s="67">
        <v>381.26</v>
      </c>
    </row>
    <row r="1834" spans="1:4">
      <c r="A1834" s="65" t="s">
        <v>11712</v>
      </c>
      <c r="B1834" s="66" t="s">
        <v>11713</v>
      </c>
      <c r="C1834" s="40" t="s">
        <v>95</v>
      </c>
      <c r="D1834" s="67">
        <v>713.41</v>
      </c>
    </row>
    <row r="1835" spans="1:4">
      <c r="A1835" s="65" t="s">
        <v>11714</v>
      </c>
      <c r="B1835" s="66" t="s">
        <v>11715</v>
      </c>
      <c r="C1835" s="40" t="s">
        <v>95</v>
      </c>
      <c r="D1835" s="67">
        <v>1302.96</v>
      </c>
    </row>
    <row r="1836" spans="1:4">
      <c r="A1836" s="65" t="s">
        <v>11716</v>
      </c>
      <c r="B1836" s="66" t="s">
        <v>11717</v>
      </c>
      <c r="C1836" s="40" t="s">
        <v>95</v>
      </c>
      <c r="D1836" s="67">
        <v>2097.98</v>
      </c>
    </row>
    <row r="1837" spans="1:4">
      <c r="A1837" s="65" t="s">
        <v>11718</v>
      </c>
      <c r="B1837" s="66" t="s">
        <v>11719</v>
      </c>
      <c r="C1837" s="40" t="s">
        <v>205</v>
      </c>
      <c r="D1837" s="67">
        <v>2561.9</v>
      </c>
    </row>
    <row r="1838" spans="1:4" ht="30">
      <c r="A1838" s="65" t="s">
        <v>11720</v>
      </c>
      <c r="B1838" s="66" t="s">
        <v>11721</v>
      </c>
      <c r="C1838" s="40" t="s">
        <v>95</v>
      </c>
      <c r="D1838" s="67">
        <v>416.94</v>
      </c>
    </row>
    <row r="1839" spans="1:4">
      <c r="A1839" s="65" t="s">
        <v>11722</v>
      </c>
      <c r="B1839" s="66" t="s">
        <v>11723</v>
      </c>
      <c r="C1839" s="40" t="s">
        <v>95</v>
      </c>
      <c r="D1839" s="67">
        <v>578.16999999999996</v>
      </c>
    </row>
    <row r="1840" spans="1:4">
      <c r="A1840" s="65" t="s">
        <v>11724</v>
      </c>
      <c r="B1840" s="66" t="s">
        <v>11725</v>
      </c>
      <c r="C1840" s="40" t="s">
        <v>95</v>
      </c>
      <c r="D1840" s="67">
        <v>1561.12</v>
      </c>
    </row>
    <row r="1841" spans="1:4">
      <c r="A1841" s="65" t="s">
        <v>11726</v>
      </c>
      <c r="B1841" s="66" t="s">
        <v>11727</v>
      </c>
      <c r="C1841" s="40" t="s">
        <v>95</v>
      </c>
      <c r="D1841" s="67">
        <v>933.26</v>
      </c>
    </row>
    <row r="1842" spans="1:4" ht="30">
      <c r="A1842" s="65" t="s">
        <v>11728</v>
      </c>
      <c r="B1842" s="66" t="s">
        <v>11729</v>
      </c>
      <c r="C1842" s="40" t="s">
        <v>95</v>
      </c>
      <c r="D1842" s="67">
        <v>5003.97</v>
      </c>
    </row>
    <row r="1843" spans="1:4" ht="30">
      <c r="A1843" s="65" t="s">
        <v>11730</v>
      </c>
      <c r="B1843" s="66" t="s">
        <v>11731</v>
      </c>
      <c r="C1843" s="40" t="s">
        <v>95</v>
      </c>
      <c r="D1843" s="67">
        <v>206.72</v>
      </c>
    </row>
    <row r="1844" spans="1:4">
      <c r="A1844" s="65" t="s">
        <v>11732</v>
      </c>
      <c r="B1844" s="66" t="s">
        <v>11733</v>
      </c>
      <c r="C1844" s="40" t="s">
        <v>205</v>
      </c>
      <c r="D1844" s="67">
        <v>1030.83</v>
      </c>
    </row>
    <row r="1845" spans="1:4" ht="30">
      <c r="A1845" s="65" t="s">
        <v>11734</v>
      </c>
      <c r="B1845" s="66" t="s">
        <v>11735</v>
      </c>
      <c r="C1845" s="40" t="s">
        <v>205</v>
      </c>
      <c r="D1845" s="67">
        <v>1087.08</v>
      </c>
    </row>
    <row r="1846" spans="1:4">
      <c r="A1846" s="65" t="s">
        <v>11736</v>
      </c>
      <c r="B1846" s="66" t="s">
        <v>14426</v>
      </c>
      <c r="C1846" s="40" t="s">
        <v>205</v>
      </c>
      <c r="D1846" s="67">
        <v>2059.19</v>
      </c>
    </row>
    <row r="1847" spans="1:4" ht="30">
      <c r="A1847" s="65" t="s">
        <v>11737</v>
      </c>
      <c r="B1847" s="66" t="s">
        <v>11738</v>
      </c>
      <c r="C1847" s="40" t="s">
        <v>95</v>
      </c>
      <c r="D1847" s="67">
        <v>998.29</v>
      </c>
    </row>
    <row r="1848" spans="1:4" ht="30">
      <c r="A1848" s="65" t="s">
        <v>11739</v>
      </c>
      <c r="B1848" s="66" t="s">
        <v>11740</v>
      </c>
      <c r="C1848" s="40" t="s">
        <v>95</v>
      </c>
      <c r="D1848" s="67">
        <v>5970.67</v>
      </c>
    </row>
    <row r="1849" spans="1:4">
      <c r="A1849" s="65" t="s">
        <v>11741</v>
      </c>
      <c r="B1849" s="66" t="s">
        <v>11742</v>
      </c>
      <c r="C1849" s="40" t="s">
        <v>95</v>
      </c>
      <c r="D1849" s="67">
        <v>177.99</v>
      </c>
    </row>
    <row r="1850" spans="1:4" ht="30">
      <c r="A1850" s="65" t="s">
        <v>11743</v>
      </c>
      <c r="B1850" s="66" t="s">
        <v>11744</v>
      </c>
      <c r="C1850" s="40" t="s">
        <v>95</v>
      </c>
      <c r="D1850" s="67">
        <v>962.49</v>
      </c>
    </row>
    <row r="1851" spans="1:4">
      <c r="A1851" s="65" t="s">
        <v>11745</v>
      </c>
      <c r="B1851" s="66" t="s">
        <v>11746</v>
      </c>
      <c r="C1851" s="40" t="s">
        <v>95</v>
      </c>
      <c r="D1851" s="67">
        <v>2148.71</v>
      </c>
    </row>
    <row r="1852" spans="1:4">
      <c r="A1852" s="65" t="s">
        <v>11747</v>
      </c>
      <c r="B1852" s="66" t="s">
        <v>11748</v>
      </c>
      <c r="C1852" s="40" t="s">
        <v>95</v>
      </c>
      <c r="D1852" s="67">
        <v>116.21</v>
      </c>
    </row>
    <row r="1853" spans="1:4">
      <c r="A1853" s="65" t="s">
        <v>11749</v>
      </c>
      <c r="B1853" s="66" t="s">
        <v>11750</v>
      </c>
      <c r="C1853" s="40" t="s">
        <v>95</v>
      </c>
      <c r="D1853" s="67">
        <v>85.66</v>
      </c>
    </row>
    <row r="1854" spans="1:4">
      <c r="A1854" s="65" t="s">
        <v>11751</v>
      </c>
      <c r="B1854" s="66" t="s">
        <v>11752</v>
      </c>
      <c r="C1854" s="40" t="s">
        <v>95</v>
      </c>
      <c r="D1854" s="67">
        <v>17.989999999999998</v>
      </c>
    </row>
    <row r="1855" spans="1:4">
      <c r="A1855" s="65" t="s">
        <v>11753</v>
      </c>
      <c r="B1855" s="66" t="s">
        <v>11754</v>
      </c>
      <c r="C1855" s="40" t="s">
        <v>95</v>
      </c>
      <c r="D1855" s="67">
        <v>7729.09</v>
      </c>
    </row>
    <row r="1856" spans="1:4" ht="30">
      <c r="A1856" s="65" t="s">
        <v>11755</v>
      </c>
      <c r="B1856" s="66" t="s">
        <v>14427</v>
      </c>
      <c r="C1856" s="40" t="s">
        <v>95</v>
      </c>
      <c r="D1856" s="67">
        <v>344.25</v>
      </c>
    </row>
    <row r="1857" spans="1:4" ht="30">
      <c r="A1857" s="65" t="s">
        <v>14428</v>
      </c>
      <c r="B1857" s="66" t="s">
        <v>14429</v>
      </c>
      <c r="C1857" s="40" t="s">
        <v>95</v>
      </c>
      <c r="D1857" s="67">
        <v>89.13</v>
      </c>
    </row>
    <row r="1858" spans="1:4">
      <c r="A1858" s="65" t="s">
        <v>11756</v>
      </c>
      <c r="B1858" s="66" t="s">
        <v>11757</v>
      </c>
      <c r="C1858" s="40" t="s">
        <v>95</v>
      </c>
      <c r="D1858" s="67">
        <v>66.77</v>
      </c>
    </row>
    <row r="1859" spans="1:4">
      <c r="A1859" s="65" t="s">
        <v>11758</v>
      </c>
      <c r="B1859" s="66" t="s">
        <v>11759</v>
      </c>
      <c r="C1859" s="40" t="s">
        <v>95</v>
      </c>
      <c r="D1859" s="67">
        <v>178.66</v>
      </c>
    </row>
    <row r="1860" spans="1:4">
      <c r="A1860" s="65" t="s">
        <v>11760</v>
      </c>
      <c r="B1860" s="66" t="s">
        <v>11761</v>
      </c>
      <c r="C1860" s="40" t="s">
        <v>95</v>
      </c>
      <c r="D1860" s="67">
        <v>197.86</v>
      </c>
    </row>
    <row r="1861" spans="1:4">
      <c r="A1861" s="65" t="s">
        <v>11762</v>
      </c>
      <c r="B1861" s="66" t="s">
        <v>11763</v>
      </c>
      <c r="C1861" s="40" t="s">
        <v>95</v>
      </c>
      <c r="D1861" s="67">
        <v>1560.06</v>
      </c>
    </row>
    <row r="1862" spans="1:4">
      <c r="A1862" s="65" t="s">
        <v>11764</v>
      </c>
      <c r="B1862" s="66" t="s">
        <v>11765</v>
      </c>
      <c r="C1862" s="40" t="s">
        <v>95</v>
      </c>
      <c r="D1862" s="67">
        <v>262.45999999999998</v>
      </c>
    </row>
    <row r="1863" spans="1:4">
      <c r="A1863" s="65" t="s">
        <v>11766</v>
      </c>
      <c r="B1863" s="66" t="s">
        <v>11767</v>
      </c>
      <c r="C1863" s="40" t="s">
        <v>95</v>
      </c>
      <c r="D1863" s="67">
        <v>288.11</v>
      </c>
    </row>
    <row r="1864" spans="1:4" ht="30">
      <c r="A1864" s="65" t="s">
        <v>11768</v>
      </c>
      <c r="B1864" s="66" t="s">
        <v>11769</v>
      </c>
      <c r="C1864" s="40" t="s">
        <v>95</v>
      </c>
      <c r="D1864" s="67">
        <v>1795.08</v>
      </c>
    </row>
    <row r="1865" spans="1:4" ht="30">
      <c r="A1865" s="65" t="s">
        <v>11770</v>
      </c>
      <c r="B1865" s="66" t="s">
        <v>11771</v>
      </c>
      <c r="C1865" s="40" t="s">
        <v>95</v>
      </c>
      <c r="D1865" s="67">
        <v>359.77</v>
      </c>
    </row>
    <row r="1866" spans="1:4" ht="30">
      <c r="A1866" s="65" t="s">
        <v>11772</v>
      </c>
      <c r="B1866" s="66" t="s">
        <v>11773</v>
      </c>
      <c r="C1866" s="40" t="s">
        <v>205</v>
      </c>
      <c r="D1866" s="67">
        <v>20.010000000000002</v>
      </c>
    </row>
    <row r="1867" spans="1:4" ht="30">
      <c r="A1867" s="65" t="s">
        <v>11774</v>
      </c>
      <c r="B1867" s="66" t="s">
        <v>11775</v>
      </c>
      <c r="C1867" s="40" t="s">
        <v>205</v>
      </c>
      <c r="D1867" s="67">
        <v>29.1</v>
      </c>
    </row>
    <row r="1868" spans="1:4" ht="30">
      <c r="A1868" s="65" t="s">
        <v>11776</v>
      </c>
      <c r="B1868" s="66" t="s">
        <v>11777</v>
      </c>
      <c r="C1868" s="40" t="s">
        <v>95</v>
      </c>
      <c r="D1868" s="67">
        <v>610.91</v>
      </c>
    </row>
    <row r="1869" spans="1:4">
      <c r="A1869" s="65" t="s">
        <v>11778</v>
      </c>
      <c r="B1869" s="66" t="s">
        <v>11779</v>
      </c>
      <c r="C1869" s="40" t="s">
        <v>95</v>
      </c>
      <c r="D1869" s="67">
        <v>91.56</v>
      </c>
    </row>
    <row r="1870" spans="1:4" ht="30">
      <c r="A1870" s="65" t="s">
        <v>11780</v>
      </c>
      <c r="B1870" s="66" t="s">
        <v>11781</v>
      </c>
      <c r="C1870" s="40" t="s">
        <v>95</v>
      </c>
      <c r="D1870" s="67">
        <v>165.49</v>
      </c>
    </row>
    <row r="1871" spans="1:4">
      <c r="A1871" s="65" t="s">
        <v>11782</v>
      </c>
      <c r="B1871" s="66" t="s">
        <v>7336</v>
      </c>
      <c r="C1871" s="40" t="s">
        <v>655</v>
      </c>
      <c r="D1871" s="67">
        <v>8.9600000000000009</v>
      </c>
    </row>
    <row r="1872" spans="1:4">
      <c r="A1872" s="65" t="s">
        <v>11783</v>
      </c>
      <c r="B1872" s="66" t="s">
        <v>7334</v>
      </c>
      <c r="C1872" s="40" t="s">
        <v>655</v>
      </c>
      <c r="D1872" s="67">
        <v>14.54</v>
      </c>
    </row>
    <row r="1873" spans="1:4">
      <c r="A1873" s="65" t="s">
        <v>11784</v>
      </c>
      <c r="B1873" s="66" t="s">
        <v>7332</v>
      </c>
      <c r="C1873" s="40" t="s">
        <v>914</v>
      </c>
      <c r="D1873" s="67">
        <v>2.76</v>
      </c>
    </row>
    <row r="1874" spans="1:4">
      <c r="A1874" s="65" t="s">
        <v>11785</v>
      </c>
      <c r="B1874" s="66" t="s">
        <v>11786</v>
      </c>
      <c r="C1874" s="40" t="s">
        <v>95</v>
      </c>
      <c r="D1874" s="67">
        <v>36.32</v>
      </c>
    </row>
    <row r="1875" spans="1:4">
      <c r="A1875" s="65" t="s">
        <v>11787</v>
      </c>
      <c r="B1875" s="66" t="s">
        <v>11788</v>
      </c>
      <c r="C1875" s="40" t="s">
        <v>95</v>
      </c>
      <c r="D1875" s="67">
        <v>25.38</v>
      </c>
    </row>
    <row r="1876" spans="1:4">
      <c r="A1876" s="65" t="s">
        <v>11789</v>
      </c>
      <c r="B1876" s="66" t="s">
        <v>11790</v>
      </c>
      <c r="C1876" s="40" t="s">
        <v>95</v>
      </c>
      <c r="D1876" s="67">
        <v>231.94</v>
      </c>
    </row>
    <row r="1877" spans="1:4">
      <c r="A1877" s="65" t="s">
        <v>11791</v>
      </c>
      <c r="B1877" s="66" t="s">
        <v>11792</v>
      </c>
      <c r="C1877" s="40" t="s">
        <v>95</v>
      </c>
      <c r="D1877" s="67">
        <v>6681.71</v>
      </c>
    </row>
    <row r="1878" spans="1:4" ht="30">
      <c r="A1878" s="65" t="s">
        <v>11793</v>
      </c>
      <c r="B1878" s="66" t="s">
        <v>11794</v>
      </c>
      <c r="C1878" s="40" t="s">
        <v>95</v>
      </c>
      <c r="D1878" s="67">
        <v>194.15</v>
      </c>
    </row>
    <row r="1879" spans="1:4" ht="30">
      <c r="A1879" s="65" t="s">
        <v>11795</v>
      </c>
      <c r="B1879" s="66" t="s">
        <v>11796</v>
      </c>
      <c r="C1879" s="40" t="s">
        <v>95</v>
      </c>
      <c r="D1879" s="67">
        <v>245.89</v>
      </c>
    </row>
    <row r="1880" spans="1:4" ht="45">
      <c r="A1880" s="65" t="s">
        <v>11797</v>
      </c>
      <c r="B1880" s="66" t="s">
        <v>14430</v>
      </c>
      <c r="C1880" s="40" t="s">
        <v>95</v>
      </c>
      <c r="D1880" s="67">
        <v>29.46</v>
      </c>
    </row>
    <row r="1881" spans="1:4">
      <c r="A1881" s="65" t="s">
        <v>11798</v>
      </c>
      <c r="B1881" s="66" t="s">
        <v>11799</v>
      </c>
      <c r="C1881" s="40" t="s">
        <v>95</v>
      </c>
      <c r="D1881" s="67">
        <v>624.87</v>
      </c>
    </row>
    <row r="1882" spans="1:4" ht="30">
      <c r="A1882" s="65" t="s">
        <v>11800</v>
      </c>
      <c r="B1882" s="66" t="s">
        <v>11801</v>
      </c>
      <c r="C1882" s="40" t="s">
        <v>95</v>
      </c>
      <c r="D1882" s="67">
        <v>220.66</v>
      </c>
    </row>
    <row r="1883" spans="1:4" ht="45">
      <c r="A1883" s="65" t="s">
        <v>11802</v>
      </c>
      <c r="B1883" s="66" t="s">
        <v>11803</v>
      </c>
      <c r="C1883" s="40" t="s">
        <v>95</v>
      </c>
      <c r="D1883" s="67">
        <v>293.22000000000003</v>
      </c>
    </row>
    <row r="1884" spans="1:4" ht="30">
      <c r="A1884" s="65" t="s">
        <v>11804</v>
      </c>
      <c r="B1884" s="66" t="s">
        <v>11805</v>
      </c>
      <c r="C1884" s="40" t="s">
        <v>95</v>
      </c>
      <c r="D1884" s="67">
        <v>79.27</v>
      </c>
    </row>
    <row r="1885" spans="1:4" ht="45">
      <c r="A1885" s="65" t="s">
        <v>11806</v>
      </c>
      <c r="B1885" s="66" t="s">
        <v>14431</v>
      </c>
      <c r="C1885" s="40" t="s">
        <v>95</v>
      </c>
      <c r="D1885" s="67">
        <v>29.11</v>
      </c>
    </row>
    <row r="1886" spans="1:4" ht="45">
      <c r="A1886" s="65" t="s">
        <v>11807</v>
      </c>
      <c r="B1886" s="66" t="s">
        <v>11808</v>
      </c>
      <c r="C1886" s="40" t="s">
        <v>95</v>
      </c>
      <c r="D1886" s="67">
        <v>505.9</v>
      </c>
    </row>
    <row r="1887" spans="1:4" ht="30">
      <c r="A1887" s="65" t="s">
        <v>11809</v>
      </c>
      <c r="B1887" s="66" t="s">
        <v>11810</v>
      </c>
      <c r="C1887" s="40" t="s">
        <v>95</v>
      </c>
      <c r="D1887" s="67">
        <v>203.45</v>
      </c>
    </row>
    <row r="1888" spans="1:4" ht="30">
      <c r="A1888" s="65" t="s">
        <v>11811</v>
      </c>
      <c r="B1888" s="66" t="s">
        <v>11812</v>
      </c>
      <c r="C1888" s="40" t="s">
        <v>95</v>
      </c>
      <c r="D1888" s="67">
        <v>39413.75</v>
      </c>
    </row>
    <row r="1889" spans="1:4" ht="45">
      <c r="A1889" s="65" t="s">
        <v>11813</v>
      </c>
      <c r="B1889" s="66" t="s">
        <v>11814</v>
      </c>
      <c r="C1889" s="40" t="s">
        <v>95</v>
      </c>
      <c r="D1889" s="67">
        <v>42720.4</v>
      </c>
    </row>
    <row r="1890" spans="1:4" ht="30">
      <c r="A1890" s="65" t="s">
        <v>11815</v>
      </c>
      <c r="B1890" s="66" t="s">
        <v>14679</v>
      </c>
      <c r="C1890" s="40" t="s">
        <v>408</v>
      </c>
      <c r="D1890" s="67">
        <v>20877.580000000002</v>
      </c>
    </row>
    <row r="1891" spans="1:4" ht="45">
      <c r="A1891" s="65" t="s">
        <v>14680</v>
      </c>
      <c r="B1891" s="66" t="s">
        <v>14681</v>
      </c>
      <c r="C1891" s="40" t="s">
        <v>408</v>
      </c>
      <c r="D1891" s="67">
        <v>16122.48</v>
      </c>
    </row>
    <row r="1892" spans="1:4" ht="30">
      <c r="A1892" s="65" t="s">
        <v>11816</v>
      </c>
      <c r="B1892" s="66" t="s">
        <v>11817</v>
      </c>
      <c r="C1892" s="40" t="s">
        <v>95</v>
      </c>
      <c r="D1892" s="67">
        <v>1305.81</v>
      </c>
    </row>
    <row r="1893" spans="1:4" ht="30">
      <c r="A1893" s="65" t="s">
        <v>11818</v>
      </c>
      <c r="B1893" s="66" t="s">
        <v>11819</v>
      </c>
      <c r="C1893" s="40" t="s">
        <v>95</v>
      </c>
      <c r="D1893" s="67">
        <v>1871.97</v>
      </c>
    </row>
    <row r="1894" spans="1:4" ht="30">
      <c r="A1894" s="65" t="s">
        <v>11820</v>
      </c>
      <c r="B1894" s="66" t="s">
        <v>11821</v>
      </c>
      <c r="C1894" s="40" t="s">
        <v>95</v>
      </c>
      <c r="D1894" s="67">
        <v>209.56</v>
      </c>
    </row>
    <row r="1895" spans="1:4">
      <c r="A1895" s="65" t="s">
        <v>11822</v>
      </c>
      <c r="B1895" s="66" t="s">
        <v>11823</v>
      </c>
      <c r="C1895" s="40" t="s">
        <v>95</v>
      </c>
      <c r="D1895" s="67">
        <v>614.61</v>
      </c>
    </row>
    <row r="1896" spans="1:4" ht="30">
      <c r="A1896" s="65" t="s">
        <v>11824</v>
      </c>
      <c r="B1896" s="66" t="s">
        <v>11825</v>
      </c>
      <c r="C1896" s="40" t="s">
        <v>95</v>
      </c>
      <c r="D1896" s="67">
        <v>3580.33</v>
      </c>
    </row>
    <row r="1897" spans="1:4" ht="60">
      <c r="A1897" s="65" t="s">
        <v>11826</v>
      </c>
      <c r="B1897" s="66" t="s">
        <v>11827</v>
      </c>
      <c r="C1897" s="40" t="s">
        <v>95</v>
      </c>
      <c r="D1897" s="67">
        <v>12883.51</v>
      </c>
    </row>
    <row r="1898" spans="1:4" ht="30">
      <c r="A1898" s="65" t="s">
        <v>11828</v>
      </c>
      <c r="B1898" s="66" t="s">
        <v>11829</v>
      </c>
      <c r="C1898" s="40" t="s">
        <v>95</v>
      </c>
      <c r="D1898" s="67">
        <v>585.24</v>
      </c>
    </row>
    <row r="1899" spans="1:4" ht="30">
      <c r="A1899" s="65" t="s">
        <v>11830</v>
      </c>
      <c r="B1899" s="66" t="s">
        <v>11831</v>
      </c>
      <c r="C1899" s="40" t="s">
        <v>95</v>
      </c>
      <c r="D1899" s="67">
        <v>907.4</v>
      </c>
    </row>
    <row r="1900" spans="1:4" ht="30">
      <c r="A1900" s="65" t="s">
        <v>11832</v>
      </c>
      <c r="B1900" s="66" t="s">
        <v>11833</v>
      </c>
      <c r="C1900" s="40" t="s">
        <v>95</v>
      </c>
      <c r="D1900" s="67">
        <v>551.78</v>
      </c>
    </row>
    <row r="1901" spans="1:4">
      <c r="A1901" s="65" t="s">
        <v>11834</v>
      </c>
      <c r="B1901" s="66" t="s">
        <v>11835</v>
      </c>
      <c r="C1901" s="40" t="s">
        <v>95</v>
      </c>
      <c r="D1901" s="67">
        <v>8488.49</v>
      </c>
    </row>
    <row r="1902" spans="1:4" ht="30">
      <c r="A1902" s="65" t="s">
        <v>11836</v>
      </c>
      <c r="B1902" s="66" t="s">
        <v>11837</v>
      </c>
      <c r="C1902" s="40" t="s">
        <v>95</v>
      </c>
      <c r="D1902" s="67">
        <v>1069.8399999999999</v>
      </c>
    </row>
    <row r="1903" spans="1:4" ht="30">
      <c r="A1903" s="65" t="s">
        <v>11838</v>
      </c>
      <c r="B1903" s="66" t="s">
        <v>11839</v>
      </c>
      <c r="C1903" s="40" t="s">
        <v>95</v>
      </c>
      <c r="D1903" s="67">
        <v>1963.85</v>
      </c>
    </row>
    <row r="1904" spans="1:4" ht="30">
      <c r="A1904" s="65" t="s">
        <v>11840</v>
      </c>
      <c r="B1904" s="66" t="s">
        <v>11841</v>
      </c>
      <c r="C1904" s="40" t="s">
        <v>95</v>
      </c>
      <c r="D1904" s="67">
        <v>3066.51</v>
      </c>
    </row>
    <row r="1905" spans="1:4" ht="30">
      <c r="A1905" s="65" t="s">
        <v>11842</v>
      </c>
      <c r="B1905" s="66" t="s">
        <v>11843</v>
      </c>
      <c r="C1905" s="40" t="s">
        <v>95</v>
      </c>
      <c r="D1905" s="67">
        <v>5569.7</v>
      </c>
    </row>
    <row r="1906" spans="1:4" ht="30">
      <c r="A1906" s="65" t="s">
        <v>11844</v>
      </c>
      <c r="B1906" s="66" t="s">
        <v>11845</v>
      </c>
      <c r="C1906" s="40" t="s">
        <v>95</v>
      </c>
      <c r="D1906" s="67">
        <v>11445.12</v>
      </c>
    </row>
    <row r="1907" spans="1:4" ht="45">
      <c r="A1907" s="65" t="s">
        <v>11846</v>
      </c>
      <c r="B1907" s="66" t="s">
        <v>11847</v>
      </c>
      <c r="C1907" s="40" t="s">
        <v>95</v>
      </c>
      <c r="D1907" s="67">
        <v>58374.6</v>
      </c>
    </row>
    <row r="1908" spans="1:4" ht="30">
      <c r="A1908" s="65" t="s">
        <v>11848</v>
      </c>
      <c r="B1908" s="66" t="s">
        <v>11849</v>
      </c>
      <c r="C1908" s="40" t="s">
        <v>408</v>
      </c>
      <c r="D1908" s="67">
        <v>505329.77</v>
      </c>
    </row>
    <row r="1909" spans="1:4" ht="30">
      <c r="A1909" s="65" t="s">
        <v>11850</v>
      </c>
      <c r="B1909" s="66" t="s">
        <v>11851</v>
      </c>
      <c r="C1909" s="40" t="s">
        <v>95</v>
      </c>
      <c r="D1909" s="67">
        <v>1476.62</v>
      </c>
    </row>
    <row r="1910" spans="1:4" ht="45">
      <c r="A1910" s="65" t="s">
        <v>11852</v>
      </c>
      <c r="B1910" s="66" t="s">
        <v>11853</v>
      </c>
      <c r="C1910" s="40" t="s">
        <v>205</v>
      </c>
      <c r="D1910" s="67">
        <v>33.93</v>
      </c>
    </row>
    <row r="1911" spans="1:4" ht="45">
      <c r="A1911" s="65" t="s">
        <v>11854</v>
      </c>
      <c r="B1911" s="66" t="s">
        <v>11855</v>
      </c>
      <c r="C1911" s="40" t="s">
        <v>205</v>
      </c>
      <c r="D1911" s="67">
        <v>41.09</v>
      </c>
    </row>
    <row r="1912" spans="1:4" ht="45">
      <c r="A1912" s="65" t="s">
        <v>11856</v>
      </c>
      <c r="B1912" s="66" t="s">
        <v>11857</v>
      </c>
      <c r="C1912" s="40" t="s">
        <v>205</v>
      </c>
      <c r="D1912" s="67">
        <v>46.67</v>
      </c>
    </row>
    <row r="1913" spans="1:4" ht="45">
      <c r="A1913" s="65" t="s">
        <v>11858</v>
      </c>
      <c r="B1913" s="66" t="s">
        <v>11859</v>
      </c>
      <c r="C1913" s="40" t="s">
        <v>205</v>
      </c>
      <c r="D1913" s="67">
        <v>110.67</v>
      </c>
    </row>
    <row r="1914" spans="1:4" ht="30">
      <c r="A1914" s="65" t="s">
        <v>11860</v>
      </c>
      <c r="B1914" s="66" t="s">
        <v>11861</v>
      </c>
      <c r="C1914" s="40" t="s">
        <v>95</v>
      </c>
      <c r="D1914" s="67">
        <v>12.4</v>
      </c>
    </row>
    <row r="1915" spans="1:4" ht="30">
      <c r="A1915" s="65" t="s">
        <v>11862</v>
      </c>
      <c r="B1915" s="66" t="s">
        <v>11863</v>
      </c>
      <c r="C1915" s="40" t="s">
        <v>95</v>
      </c>
      <c r="D1915" s="67">
        <v>18.72</v>
      </c>
    </row>
    <row r="1916" spans="1:4" ht="30">
      <c r="A1916" s="65" t="s">
        <v>11864</v>
      </c>
      <c r="B1916" s="66" t="s">
        <v>11865</v>
      </c>
      <c r="C1916" s="40" t="s">
        <v>95</v>
      </c>
      <c r="D1916" s="67">
        <v>19.88</v>
      </c>
    </row>
    <row r="1917" spans="1:4" ht="30">
      <c r="A1917" s="65" t="s">
        <v>11866</v>
      </c>
      <c r="B1917" s="66" t="s">
        <v>11867</v>
      </c>
      <c r="C1917" s="40" t="s">
        <v>95</v>
      </c>
      <c r="D1917" s="67">
        <v>28.97</v>
      </c>
    </row>
    <row r="1918" spans="1:4" ht="30">
      <c r="A1918" s="65" t="s">
        <v>11868</v>
      </c>
      <c r="B1918" s="66" t="s">
        <v>11869</v>
      </c>
      <c r="C1918" s="40" t="s">
        <v>95</v>
      </c>
      <c r="D1918" s="67">
        <v>12.37</v>
      </c>
    </row>
    <row r="1919" spans="1:4" ht="30">
      <c r="A1919" s="65" t="s">
        <v>11870</v>
      </c>
      <c r="B1919" s="66" t="s">
        <v>11871</v>
      </c>
      <c r="C1919" s="40" t="s">
        <v>95</v>
      </c>
      <c r="D1919" s="67">
        <v>17.73</v>
      </c>
    </row>
    <row r="1920" spans="1:4" ht="30">
      <c r="A1920" s="65" t="s">
        <v>11872</v>
      </c>
      <c r="B1920" s="66" t="s">
        <v>11873</v>
      </c>
      <c r="C1920" s="40" t="s">
        <v>95</v>
      </c>
      <c r="D1920" s="67">
        <v>23.8</v>
      </c>
    </row>
    <row r="1921" spans="1:4" ht="30">
      <c r="A1921" s="65" t="s">
        <v>11874</v>
      </c>
      <c r="B1921" s="66" t="s">
        <v>11875</v>
      </c>
      <c r="C1921" s="40" t="s">
        <v>95</v>
      </c>
      <c r="D1921" s="67">
        <v>41.41</v>
      </c>
    </row>
    <row r="1922" spans="1:4" ht="30">
      <c r="A1922" s="65" t="s">
        <v>11876</v>
      </c>
      <c r="B1922" s="66" t="s">
        <v>11877</v>
      </c>
      <c r="C1922" s="40" t="s">
        <v>95</v>
      </c>
      <c r="D1922" s="67">
        <v>16.05</v>
      </c>
    </row>
    <row r="1923" spans="1:4" ht="30">
      <c r="A1923" s="65" t="s">
        <v>11878</v>
      </c>
      <c r="B1923" s="66" t="s">
        <v>11879</v>
      </c>
      <c r="C1923" s="40" t="s">
        <v>95</v>
      </c>
      <c r="D1923" s="67">
        <v>20.49</v>
      </c>
    </row>
    <row r="1924" spans="1:4" ht="30">
      <c r="A1924" s="65" t="s">
        <v>11880</v>
      </c>
      <c r="B1924" s="66" t="s">
        <v>11881</v>
      </c>
      <c r="C1924" s="40" t="s">
        <v>95</v>
      </c>
      <c r="D1924" s="67">
        <v>23.47</v>
      </c>
    </row>
    <row r="1925" spans="1:4" ht="30">
      <c r="A1925" s="65" t="s">
        <v>11882</v>
      </c>
      <c r="B1925" s="66" t="s">
        <v>11883</v>
      </c>
      <c r="C1925" s="40" t="s">
        <v>95</v>
      </c>
      <c r="D1925" s="67">
        <v>37.06</v>
      </c>
    </row>
    <row r="1926" spans="1:4" ht="30">
      <c r="A1926" s="65" t="s">
        <v>11884</v>
      </c>
      <c r="B1926" s="66" t="s">
        <v>11885</v>
      </c>
      <c r="C1926" s="40" t="s">
        <v>95</v>
      </c>
      <c r="D1926" s="67">
        <v>12.13</v>
      </c>
    </row>
    <row r="1927" spans="1:4" ht="30">
      <c r="A1927" s="65" t="s">
        <v>11886</v>
      </c>
      <c r="B1927" s="66" t="s">
        <v>11887</v>
      </c>
      <c r="C1927" s="40" t="s">
        <v>95</v>
      </c>
      <c r="D1927" s="67">
        <v>18.29</v>
      </c>
    </row>
    <row r="1928" spans="1:4" ht="30">
      <c r="A1928" s="65" t="s">
        <v>11888</v>
      </c>
      <c r="B1928" s="66" t="s">
        <v>11889</v>
      </c>
      <c r="C1928" s="40" t="s">
        <v>95</v>
      </c>
      <c r="D1928" s="67">
        <v>30.7</v>
      </c>
    </row>
    <row r="1929" spans="1:4">
      <c r="A1929" s="65" t="s">
        <v>11890</v>
      </c>
      <c r="B1929" s="66" t="s">
        <v>11891</v>
      </c>
      <c r="C1929" s="40" t="s">
        <v>95</v>
      </c>
      <c r="D1929" s="67">
        <v>39.1</v>
      </c>
    </row>
    <row r="1930" spans="1:4">
      <c r="A1930" s="65" t="s">
        <v>11892</v>
      </c>
      <c r="B1930" s="66" t="s">
        <v>11893</v>
      </c>
      <c r="C1930" s="40" t="s">
        <v>95</v>
      </c>
      <c r="D1930" s="67">
        <v>47.21</v>
      </c>
    </row>
    <row r="1931" spans="1:4">
      <c r="A1931" s="65" t="s">
        <v>11894</v>
      </c>
      <c r="B1931" s="66" t="s">
        <v>11895</v>
      </c>
      <c r="C1931" s="40" t="s">
        <v>95</v>
      </c>
      <c r="D1931" s="67">
        <v>83.69</v>
      </c>
    </row>
    <row r="1932" spans="1:4" ht="30">
      <c r="A1932" s="65" t="s">
        <v>11896</v>
      </c>
      <c r="B1932" s="66" t="s">
        <v>11897</v>
      </c>
      <c r="C1932" s="40" t="s">
        <v>95</v>
      </c>
      <c r="D1932" s="67">
        <v>72.400000000000006</v>
      </c>
    </row>
    <row r="1933" spans="1:4">
      <c r="A1933" s="65" t="s">
        <v>11898</v>
      </c>
      <c r="B1933" s="66" t="s">
        <v>11899</v>
      </c>
      <c r="C1933" s="40" t="s">
        <v>95</v>
      </c>
      <c r="D1933" s="67">
        <v>34.75</v>
      </c>
    </row>
    <row r="1934" spans="1:4">
      <c r="A1934" s="65" t="s">
        <v>11900</v>
      </c>
      <c r="B1934" s="66" t="s">
        <v>11901</v>
      </c>
      <c r="C1934" s="40" t="s">
        <v>95</v>
      </c>
      <c r="D1934" s="67">
        <v>40.950000000000003</v>
      </c>
    </row>
    <row r="1935" spans="1:4">
      <c r="A1935" s="65" t="s">
        <v>11902</v>
      </c>
      <c r="B1935" s="66" t="s">
        <v>11903</v>
      </c>
      <c r="C1935" s="40" t="s">
        <v>95</v>
      </c>
      <c r="D1935" s="67">
        <v>76.53</v>
      </c>
    </row>
    <row r="1936" spans="1:4" ht="30">
      <c r="A1936" s="65" t="s">
        <v>11904</v>
      </c>
      <c r="B1936" s="66" t="s">
        <v>11905</v>
      </c>
      <c r="C1936" s="40" t="s">
        <v>95</v>
      </c>
      <c r="D1936" s="67">
        <v>35.700000000000003</v>
      </c>
    </row>
    <row r="1937" spans="1:4" ht="30">
      <c r="A1937" s="65" t="s">
        <v>11906</v>
      </c>
      <c r="B1937" s="66" t="s">
        <v>11907</v>
      </c>
      <c r="C1937" s="40" t="s">
        <v>95</v>
      </c>
      <c r="D1937" s="67">
        <v>63.84</v>
      </c>
    </row>
    <row r="1938" spans="1:4" ht="30">
      <c r="A1938" s="65" t="s">
        <v>11908</v>
      </c>
      <c r="B1938" s="66" t="s">
        <v>11909</v>
      </c>
      <c r="C1938" s="40" t="s">
        <v>95</v>
      </c>
      <c r="D1938" s="67">
        <v>51.13</v>
      </c>
    </row>
    <row r="1939" spans="1:4">
      <c r="A1939" s="65" t="s">
        <v>11910</v>
      </c>
      <c r="B1939" s="66" t="s">
        <v>11911</v>
      </c>
      <c r="C1939" s="40" t="s">
        <v>95</v>
      </c>
      <c r="D1939" s="67">
        <v>47.29</v>
      </c>
    </row>
    <row r="1940" spans="1:4">
      <c r="A1940" s="65" t="s">
        <v>11912</v>
      </c>
      <c r="B1940" s="66" t="s">
        <v>6704</v>
      </c>
      <c r="C1940" s="40" t="s">
        <v>95</v>
      </c>
      <c r="D1940" s="67">
        <v>76.209999999999994</v>
      </c>
    </row>
    <row r="1941" spans="1:4" ht="30">
      <c r="A1941" s="65" t="s">
        <v>11913</v>
      </c>
      <c r="B1941" s="66" t="s">
        <v>11914</v>
      </c>
      <c r="C1941" s="40" t="s">
        <v>95</v>
      </c>
      <c r="D1941" s="67">
        <v>109.37</v>
      </c>
    </row>
    <row r="1942" spans="1:4">
      <c r="A1942" s="65" t="s">
        <v>11915</v>
      </c>
      <c r="B1942" s="66" t="s">
        <v>11916</v>
      </c>
      <c r="C1942" s="40" t="s">
        <v>95</v>
      </c>
      <c r="D1942" s="67">
        <v>53.34</v>
      </c>
    </row>
    <row r="1943" spans="1:4">
      <c r="A1943" s="65" t="s">
        <v>11917</v>
      </c>
      <c r="B1943" s="66" t="s">
        <v>11918</v>
      </c>
      <c r="C1943" s="40" t="s">
        <v>95</v>
      </c>
      <c r="D1943" s="67">
        <v>75.180000000000007</v>
      </c>
    </row>
    <row r="1944" spans="1:4" ht="30">
      <c r="A1944" s="65" t="s">
        <v>11919</v>
      </c>
      <c r="B1944" s="66" t="s">
        <v>11920</v>
      </c>
      <c r="C1944" s="40" t="s">
        <v>95</v>
      </c>
      <c r="D1944" s="67">
        <v>73.69</v>
      </c>
    </row>
    <row r="1945" spans="1:4">
      <c r="A1945" s="65" t="s">
        <v>11921</v>
      </c>
      <c r="B1945" s="66" t="s">
        <v>11922</v>
      </c>
      <c r="C1945" s="40" t="s">
        <v>95</v>
      </c>
      <c r="D1945" s="67">
        <v>11.93</v>
      </c>
    </row>
    <row r="1946" spans="1:4">
      <c r="A1946" s="65" t="s">
        <v>11923</v>
      </c>
      <c r="B1946" s="66" t="s">
        <v>11924</v>
      </c>
      <c r="C1946" s="40" t="s">
        <v>95</v>
      </c>
      <c r="D1946" s="67">
        <v>30.31</v>
      </c>
    </row>
    <row r="1947" spans="1:4">
      <c r="A1947" s="65" t="s">
        <v>11925</v>
      </c>
      <c r="B1947" s="66" t="s">
        <v>11926</v>
      </c>
      <c r="C1947" s="40" t="s">
        <v>95</v>
      </c>
      <c r="D1947" s="67">
        <v>197.45</v>
      </c>
    </row>
    <row r="1948" spans="1:4" ht="30">
      <c r="A1948" s="65" t="s">
        <v>11927</v>
      </c>
      <c r="B1948" s="66" t="s">
        <v>11928</v>
      </c>
      <c r="C1948" s="40" t="s">
        <v>95</v>
      </c>
      <c r="D1948" s="67">
        <v>650.78</v>
      </c>
    </row>
    <row r="1949" spans="1:4">
      <c r="A1949" s="65" t="s">
        <v>11929</v>
      </c>
      <c r="B1949" s="66" t="s">
        <v>2455</v>
      </c>
      <c r="C1949" s="40" t="s">
        <v>95</v>
      </c>
      <c r="D1949" s="67">
        <v>32.18</v>
      </c>
    </row>
    <row r="1950" spans="1:4">
      <c r="A1950" s="65" t="s">
        <v>11930</v>
      </c>
      <c r="B1950" s="66" t="s">
        <v>11931</v>
      </c>
      <c r="C1950" s="40" t="s">
        <v>205</v>
      </c>
      <c r="D1950" s="67">
        <v>5.32</v>
      </c>
    </row>
    <row r="1951" spans="1:4">
      <c r="A1951" s="65" t="s">
        <v>11932</v>
      </c>
      <c r="B1951" s="66" t="s">
        <v>11933</v>
      </c>
      <c r="C1951" s="40" t="s">
        <v>205</v>
      </c>
      <c r="D1951" s="67">
        <v>6.84</v>
      </c>
    </row>
    <row r="1952" spans="1:4">
      <c r="A1952" s="65" t="s">
        <v>11934</v>
      </c>
      <c r="B1952" s="66" t="s">
        <v>11935</v>
      </c>
      <c r="C1952" s="40" t="s">
        <v>205</v>
      </c>
      <c r="D1952" s="67">
        <v>9.2100000000000009</v>
      </c>
    </row>
    <row r="1953" spans="1:4">
      <c r="A1953" s="65" t="s">
        <v>11936</v>
      </c>
      <c r="B1953" s="66" t="s">
        <v>11937</v>
      </c>
      <c r="C1953" s="40" t="s">
        <v>205</v>
      </c>
      <c r="D1953" s="67">
        <v>14.63</v>
      </c>
    </row>
    <row r="1954" spans="1:4">
      <c r="A1954" s="65" t="s">
        <v>11938</v>
      </c>
      <c r="B1954" s="66" t="s">
        <v>11939</v>
      </c>
      <c r="C1954" s="40" t="s">
        <v>205</v>
      </c>
      <c r="D1954" s="67">
        <v>16.38</v>
      </c>
    </row>
    <row r="1955" spans="1:4">
      <c r="A1955" s="65" t="s">
        <v>11940</v>
      </c>
      <c r="B1955" s="66" t="s">
        <v>11941</v>
      </c>
      <c r="C1955" s="40" t="s">
        <v>205</v>
      </c>
      <c r="D1955" s="67">
        <v>20.350000000000001</v>
      </c>
    </row>
    <row r="1956" spans="1:4">
      <c r="A1956" s="65" t="s">
        <v>11942</v>
      </c>
      <c r="B1956" s="66" t="s">
        <v>11943</v>
      </c>
      <c r="C1956" s="40" t="s">
        <v>205</v>
      </c>
      <c r="D1956" s="67">
        <v>36.56</v>
      </c>
    </row>
    <row r="1957" spans="1:4">
      <c r="A1957" s="65" t="s">
        <v>11944</v>
      </c>
      <c r="B1957" s="66" t="s">
        <v>11945</v>
      </c>
      <c r="C1957" s="40" t="s">
        <v>205</v>
      </c>
      <c r="D1957" s="67">
        <v>45.72</v>
      </c>
    </row>
    <row r="1958" spans="1:4">
      <c r="A1958" s="65" t="s">
        <v>11946</v>
      </c>
      <c r="B1958" s="66" t="s">
        <v>11947</v>
      </c>
      <c r="C1958" s="40" t="s">
        <v>205</v>
      </c>
      <c r="D1958" s="67">
        <v>72.03</v>
      </c>
    </row>
    <row r="1959" spans="1:4">
      <c r="A1959" s="65" t="s">
        <v>11948</v>
      </c>
      <c r="B1959" s="66" t="s">
        <v>11949</v>
      </c>
      <c r="C1959" s="40" t="s">
        <v>205</v>
      </c>
      <c r="D1959" s="67">
        <v>2.19</v>
      </c>
    </row>
    <row r="1960" spans="1:4">
      <c r="A1960" s="65" t="s">
        <v>11950</v>
      </c>
      <c r="B1960" s="66" t="s">
        <v>11951</v>
      </c>
      <c r="C1960" s="40" t="s">
        <v>205</v>
      </c>
      <c r="D1960" s="67">
        <v>2.23</v>
      </c>
    </row>
    <row r="1961" spans="1:4">
      <c r="A1961" s="65" t="s">
        <v>11952</v>
      </c>
      <c r="B1961" s="66" t="s">
        <v>11953</v>
      </c>
      <c r="C1961" s="40" t="s">
        <v>205</v>
      </c>
      <c r="D1961" s="67">
        <v>4.38</v>
      </c>
    </row>
    <row r="1962" spans="1:4">
      <c r="A1962" s="65" t="s">
        <v>11954</v>
      </c>
      <c r="B1962" s="66" t="s">
        <v>11955</v>
      </c>
      <c r="C1962" s="40" t="s">
        <v>205</v>
      </c>
      <c r="D1962" s="67">
        <v>2.94</v>
      </c>
    </row>
    <row r="1963" spans="1:4">
      <c r="A1963" s="65" t="s">
        <v>11956</v>
      </c>
      <c r="B1963" s="66" t="s">
        <v>11957</v>
      </c>
      <c r="C1963" s="40" t="s">
        <v>205</v>
      </c>
      <c r="D1963" s="67">
        <v>5.31</v>
      </c>
    </row>
    <row r="1964" spans="1:4" ht="30">
      <c r="A1964" s="65" t="s">
        <v>11958</v>
      </c>
      <c r="B1964" s="66" t="s">
        <v>11959</v>
      </c>
      <c r="C1964" s="40" t="s">
        <v>205</v>
      </c>
      <c r="D1964" s="67">
        <v>43.94</v>
      </c>
    </row>
    <row r="1965" spans="1:4" ht="30">
      <c r="A1965" s="65" t="s">
        <v>11960</v>
      </c>
      <c r="B1965" s="66" t="s">
        <v>11961</v>
      </c>
      <c r="C1965" s="40" t="s">
        <v>205</v>
      </c>
      <c r="D1965" s="67">
        <v>70.08</v>
      </c>
    </row>
    <row r="1966" spans="1:4" ht="30">
      <c r="A1966" s="65" t="s">
        <v>11962</v>
      </c>
      <c r="B1966" s="66" t="s">
        <v>11963</v>
      </c>
      <c r="C1966" s="40" t="s">
        <v>205</v>
      </c>
      <c r="D1966" s="67">
        <v>86.54</v>
      </c>
    </row>
    <row r="1967" spans="1:4" ht="30">
      <c r="A1967" s="65" t="s">
        <v>11964</v>
      </c>
      <c r="B1967" s="66" t="s">
        <v>11965</v>
      </c>
      <c r="C1967" s="40" t="s">
        <v>95</v>
      </c>
      <c r="D1967" s="67">
        <v>8.7799999999999994</v>
      </c>
    </row>
    <row r="1968" spans="1:4" ht="30">
      <c r="A1968" s="65" t="s">
        <v>11966</v>
      </c>
      <c r="B1968" s="66" t="s">
        <v>11967</v>
      </c>
      <c r="C1968" s="40" t="s">
        <v>95</v>
      </c>
      <c r="D1968" s="67">
        <v>10.68</v>
      </c>
    </row>
    <row r="1969" spans="1:4" ht="30">
      <c r="A1969" s="65" t="s">
        <v>11968</v>
      </c>
      <c r="B1969" s="66" t="s">
        <v>11969</v>
      </c>
      <c r="C1969" s="40" t="s">
        <v>95</v>
      </c>
      <c r="D1969" s="67">
        <v>10.029999999999999</v>
      </c>
    </row>
    <row r="1970" spans="1:4">
      <c r="A1970" s="65" t="s">
        <v>11970</v>
      </c>
      <c r="B1970" s="66" t="s">
        <v>11971</v>
      </c>
      <c r="C1970" s="40" t="s">
        <v>95</v>
      </c>
      <c r="D1970" s="67">
        <v>9.94</v>
      </c>
    </row>
    <row r="1971" spans="1:4" ht="30">
      <c r="A1971" s="65" t="s">
        <v>11972</v>
      </c>
      <c r="B1971" s="66" t="s">
        <v>14432</v>
      </c>
      <c r="C1971" s="40" t="s">
        <v>205</v>
      </c>
      <c r="D1971" s="67">
        <v>7.19</v>
      </c>
    </row>
    <row r="1972" spans="1:4">
      <c r="A1972" s="65" t="s">
        <v>11973</v>
      </c>
      <c r="B1972" s="66" t="s">
        <v>11974</v>
      </c>
      <c r="C1972" s="40" t="s">
        <v>205</v>
      </c>
      <c r="D1972" s="67">
        <v>4.82</v>
      </c>
    </row>
    <row r="1973" spans="1:4">
      <c r="A1973" s="65" t="s">
        <v>11975</v>
      </c>
      <c r="B1973" s="66" t="s">
        <v>11976</v>
      </c>
      <c r="C1973" s="40" t="s">
        <v>205</v>
      </c>
      <c r="D1973" s="67">
        <v>9.24</v>
      </c>
    </row>
    <row r="1974" spans="1:4">
      <c r="A1974" s="65" t="s">
        <v>11977</v>
      </c>
      <c r="B1974" s="66" t="s">
        <v>11978</v>
      </c>
      <c r="C1974" s="40" t="s">
        <v>205</v>
      </c>
      <c r="D1974" s="67">
        <v>13.21</v>
      </c>
    </row>
    <row r="1975" spans="1:4">
      <c r="A1975" s="65" t="s">
        <v>11979</v>
      </c>
      <c r="B1975" s="66" t="s">
        <v>11980</v>
      </c>
      <c r="C1975" s="40" t="s">
        <v>205</v>
      </c>
      <c r="D1975" s="67">
        <v>20.63</v>
      </c>
    </row>
    <row r="1976" spans="1:4">
      <c r="A1976" s="65" t="s">
        <v>11981</v>
      </c>
      <c r="B1976" s="66" t="s">
        <v>11982</v>
      </c>
      <c r="C1976" s="40" t="s">
        <v>205</v>
      </c>
      <c r="D1976" s="67">
        <v>23.19</v>
      </c>
    </row>
    <row r="1977" spans="1:4">
      <c r="A1977" s="65" t="s">
        <v>11983</v>
      </c>
      <c r="B1977" s="66" t="s">
        <v>11984</v>
      </c>
      <c r="C1977" s="40" t="s">
        <v>205</v>
      </c>
      <c r="D1977" s="67">
        <v>36.56</v>
      </c>
    </row>
    <row r="1978" spans="1:4">
      <c r="A1978" s="65" t="s">
        <v>11985</v>
      </c>
      <c r="B1978" s="66" t="s">
        <v>11986</v>
      </c>
      <c r="C1978" s="40" t="s">
        <v>205</v>
      </c>
      <c r="D1978" s="67">
        <v>5.8</v>
      </c>
    </row>
    <row r="1979" spans="1:4" ht="30">
      <c r="A1979" s="65" t="s">
        <v>11987</v>
      </c>
      <c r="B1979" s="66" t="s">
        <v>11988</v>
      </c>
      <c r="C1979" s="40" t="s">
        <v>95</v>
      </c>
      <c r="D1979" s="67">
        <v>670.74</v>
      </c>
    </row>
    <row r="1980" spans="1:4" ht="30">
      <c r="A1980" s="65" t="s">
        <v>11989</v>
      </c>
      <c r="B1980" s="66" t="s">
        <v>11990</v>
      </c>
      <c r="C1980" s="40" t="s">
        <v>95</v>
      </c>
      <c r="D1980" s="67">
        <v>386.14</v>
      </c>
    </row>
    <row r="1981" spans="1:4">
      <c r="A1981" s="65" t="s">
        <v>11991</v>
      </c>
      <c r="B1981" s="66" t="s">
        <v>11992</v>
      </c>
      <c r="C1981" s="40" t="s">
        <v>95</v>
      </c>
      <c r="D1981" s="67">
        <v>1489.34</v>
      </c>
    </row>
    <row r="1982" spans="1:4">
      <c r="A1982" s="65" t="s">
        <v>11993</v>
      </c>
      <c r="B1982" s="66" t="s">
        <v>8095</v>
      </c>
      <c r="C1982" s="40" t="s">
        <v>95</v>
      </c>
      <c r="D1982" s="67">
        <v>2412.88</v>
      </c>
    </row>
    <row r="1983" spans="1:4">
      <c r="A1983" s="65" t="s">
        <v>11994</v>
      </c>
      <c r="B1983" s="66" t="s">
        <v>11995</v>
      </c>
      <c r="C1983" s="40" t="s">
        <v>205</v>
      </c>
      <c r="D1983" s="67">
        <v>6.55</v>
      </c>
    </row>
    <row r="1984" spans="1:4" ht="30">
      <c r="A1984" s="65" t="s">
        <v>11996</v>
      </c>
      <c r="B1984" s="66" t="s">
        <v>11997</v>
      </c>
      <c r="C1984" s="40" t="s">
        <v>205</v>
      </c>
      <c r="D1984" s="67">
        <v>13.22</v>
      </c>
    </row>
    <row r="1985" spans="1:4">
      <c r="A1985" s="65" t="s">
        <v>11998</v>
      </c>
      <c r="B1985" s="66" t="s">
        <v>11999</v>
      </c>
      <c r="C1985" s="40" t="s">
        <v>205</v>
      </c>
      <c r="D1985" s="67">
        <v>33.18</v>
      </c>
    </row>
    <row r="1986" spans="1:4">
      <c r="A1986" s="65" t="s">
        <v>12000</v>
      </c>
      <c r="B1986" s="66" t="s">
        <v>12001</v>
      </c>
      <c r="C1986" s="40" t="s">
        <v>205</v>
      </c>
      <c r="D1986" s="67">
        <v>59.51</v>
      </c>
    </row>
    <row r="1987" spans="1:4">
      <c r="A1987" s="65" t="s">
        <v>12002</v>
      </c>
      <c r="B1987" s="66" t="s">
        <v>12003</v>
      </c>
      <c r="C1987" s="40" t="s">
        <v>205</v>
      </c>
      <c r="D1987" s="67">
        <v>18.350000000000001</v>
      </c>
    </row>
    <row r="1988" spans="1:4">
      <c r="A1988" s="65" t="s">
        <v>12004</v>
      </c>
      <c r="B1988" s="66" t="s">
        <v>12005</v>
      </c>
      <c r="C1988" s="40" t="s">
        <v>205</v>
      </c>
      <c r="D1988" s="67">
        <v>23.4</v>
      </c>
    </row>
    <row r="1989" spans="1:4">
      <c r="A1989" s="65" t="s">
        <v>12006</v>
      </c>
      <c r="B1989" s="66" t="s">
        <v>12007</v>
      </c>
      <c r="C1989" s="40" t="s">
        <v>205</v>
      </c>
      <c r="D1989" s="67">
        <v>37.79</v>
      </c>
    </row>
    <row r="1990" spans="1:4">
      <c r="A1990" s="65" t="s">
        <v>12008</v>
      </c>
      <c r="B1990" s="66" t="s">
        <v>12009</v>
      </c>
      <c r="C1990" s="40" t="s">
        <v>205</v>
      </c>
      <c r="D1990" s="67">
        <v>43.86</v>
      </c>
    </row>
    <row r="1991" spans="1:4">
      <c r="A1991" s="65" t="s">
        <v>12010</v>
      </c>
      <c r="B1991" s="66" t="s">
        <v>12011</v>
      </c>
      <c r="C1991" s="40" t="s">
        <v>205</v>
      </c>
      <c r="D1991" s="67">
        <v>55.64</v>
      </c>
    </row>
    <row r="1992" spans="1:4">
      <c r="A1992" s="65" t="s">
        <v>12012</v>
      </c>
      <c r="B1992" s="66" t="s">
        <v>12013</v>
      </c>
      <c r="C1992" s="40" t="s">
        <v>205</v>
      </c>
      <c r="D1992" s="67">
        <v>84.21</v>
      </c>
    </row>
    <row r="1993" spans="1:4">
      <c r="A1993" s="65" t="s">
        <v>12014</v>
      </c>
      <c r="B1993" s="66" t="s">
        <v>12015</v>
      </c>
      <c r="C1993" s="40" t="s">
        <v>205</v>
      </c>
      <c r="D1993" s="67">
        <v>97.84</v>
      </c>
    </row>
    <row r="1994" spans="1:4">
      <c r="A1994" s="65" t="s">
        <v>12016</v>
      </c>
      <c r="B1994" s="66" t="s">
        <v>12017</v>
      </c>
      <c r="C1994" s="40" t="s">
        <v>205</v>
      </c>
      <c r="D1994" s="67">
        <v>122.68</v>
      </c>
    </row>
    <row r="1995" spans="1:4">
      <c r="A1995" s="65" t="s">
        <v>12018</v>
      </c>
      <c r="B1995" s="66" t="s">
        <v>12019</v>
      </c>
      <c r="C1995" s="40" t="s">
        <v>205</v>
      </c>
      <c r="D1995" s="67">
        <v>16.29</v>
      </c>
    </row>
    <row r="1996" spans="1:4">
      <c r="A1996" s="65" t="s">
        <v>12020</v>
      </c>
      <c r="B1996" s="66" t="s">
        <v>12021</v>
      </c>
      <c r="C1996" s="40" t="s">
        <v>205</v>
      </c>
      <c r="D1996" s="67">
        <v>21.2</v>
      </c>
    </row>
    <row r="1997" spans="1:4">
      <c r="A1997" s="65" t="s">
        <v>12022</v>
      </c>
      <c r="B1997" s="66" t="s">
        <v>12023</v>
      </c>
      <c r="C1997" s="40" t="s">
        <v>205</v>
      </c>
      <c r="D1997" s="67">
        <v>28.26</v>
      </c>
    </row>
    <row r="1998" spans="1:4">
      <c r="A1998" s="65" t="s">
        <v>12024</v>
      </c>
      <c r="B1998" s="66" t="s">
        <v>12025</v>
      </c>
      <c r="C1998" s="40" t="s">
        <v>205</v>
      </c>
      <c r="D1998" s="67">
        <v>38.65</v>
      </c>
    </row>
    <row r="1999" spans="1:4">
      <c r="A1999" s="65" t="s">
        <v>12026</v>
      </c>
      <c r="B1999" s="66" t="s">
        <v>12027</v>
      </c>
      <c r="C1999" s="40" t="s">
        <v>205</v>
      </c>
      <c r="D1999" s="67">
        <v>47.57</v>
      </c>
    </row>
    <row r="2000" spans="1:4">
      <c r="A2000" s="65" t="s">
        <v>12028</v>
      </c>
      <c r="B2000" s="66" t="s">
        <v>12029</v>
      </c>
      <c r="C2000" s="40" t="s">
        <v>205</v>
      </c>
      <c r="D2000" s="67">
        <v>59.12</v>
      </c>
    </row>
    <row r="2001" spans="1:4">
      <c r="A2001" s="65" t="s">
        <v>12030</v>
      </c>
      <c r="B2001" s="66" t="s">
        <v>12031</v>
      </c>
      <c r="C2001" s="40" t="s">
        <v>205</v>
      </c>
      <c r="D2001" s="67">
        <v>89.67</v>
      </c>
    </row>
    <row r="2002" spans="1:4">
      <c r="A2002" s="65" t="s">
        <v>12032</v>
      </c>
      <c r="B2002" s="66" t="s">
        <v>12033</v>
      </c>
      <c r="C2002" s="40" t="s">
        <v>205</v>
      </c>
      <c r="D2002" s="67">
        <v>109.52</v>
      </c>
    </row>
    <row r="2003" spans="1:4">
      <c r="A2003" s="65" t="s">
        <v>12034</v>
      </c>
      <c r="B2003" s="66" t="s">
        <v>12035</v>
      </c>
      <c r="C2003" s="40" t="s">
        <v>205</v>
      </c>
      <c r="D2003" s="67">
        <v>155.06</v>
      </c>
    </row>
    <row r="2004" spans="1:4">
      <c r="A2004" s="65" t="s">
        <v>12036</v>
      </c>
      <c r="B2004" s="66" t="s">
        <v>12037</v>
      </c>
      <c r="C2004" s="40" t="s">
        <v>205</v>
      </c>
      <c r="D2004" s="67">
        <v>13.71</v>
      </c>
    </row>
    <row r="2005" spans="1:4">
      <c r="A2005" s="65" t="s">
        <v>12038</v>
      </c>
      <c r="B2005" s="66" t="s">
        <v>12039</v>
      </c>
      <c r="C2005" s="40" t="s">
        <v>205</v>
      </c>
      <c r="D2005" s="67">
        <v>17.52</v>
      </c>
    </row>
    <row r="2006" spans="1:4">
      <c r="A2006" s="65" t="s">
        <v>12040</v>
      </c>
      <c r="B2006" s="66" t="s">
        <v>12041</v>
      </c>
      <c r="C2006" s="40" t="s">
        <v>205</v>
      </c>
      <c r="D2006" s="67">
        <v>27.23</v>
      </c>
    </row>
    <row r="2007" spans="1:4">
      <c r="A2007" s="65" t="s">
        <v>12042</v>
      </c>
      <c r="B2007" s="66" t="s">
        <v>12043</v>
      </c>
      <c r="C2007" s="40" t="s">
        <v>205</v>
      </c>
      <c r="D2007" s="67">
        <v>83.53</v>
      </c>
    </row>
    <row r="2008" spans="1:4">
      <c r="A2008" s="65" t="s">
        <v>12044</v>
      </c>
      <c r="B2008" s="66" t="s">
        <v>12045</v>
      </c>
      <c r="C2008" s="40" t="s">
        <v>205</v>
      </c>
      <c r="D2008" s="67">
        <v>41.72</v>
      </c>
    </row>
    <row r="2009" spans="1:4">
      <c r="A2009" s="65" t="s">
        <v>12046</v>
      </c>
      <c r="B2009" s="66" t="s">
        <v>12047</v>
      </c>
      <c r="C2009" s="40" t="s">
        <v>205</v>
      </c>
      <c r="D2009" s="67">
        <v>68.84</v>
      </c>
    </row>
    <row r="2010" spans="1:4">
      <c r="A2010" s="65" t="s">
        <v>12048</v>
      </c>
      <c r="B2010" s="66" t="s">
        <v>12049</v>
      </c>
      <c r="C2010" s="40" t="s">
        <v>95</v>
      </c>
      <c r="D2010" s="67">
        <v>72.209999999999994</v>
      </c>
    </row>
    <row r="2011" spans="1:4">
      <c r="A2011" s="65" t="s">
        <v>12050</v>
      </c>
      <c r="B2011" s="66" t="s">
        <v>5333</v>
      </c>
      <c r="C2011" s="40" t="s">
        <v>95</v>
      </c>
      <c r="D2011" s="67">
        <v>49.26</v>
      </c>
    </row>
    <row r="2012" spans="1:4" ht="30">
      <c r="A2012" s="65" t="s">
        <v>12051</v>
      </c>
      <c r="B2012" s="66" t="s">
        <v>12052</v>
      </c>
      <c r="C2012" s="40" t="s">
        <v>95</v>
      </c>
      <c r="D2012" s="67">
        <v>8.77</v>
      </c>
    </row>
    <row r="2013" spans="1:4">
      <c r="A2013" s="65" t="s">
        <v>12053</v>
      </c>
      <c r="B2013" s="66" t="s">
        <v>12054</v>
      </c>
      <c r="C2013" s="40" t="s">
        <v>205</v>
      </c>
      <c r="D2013" s="67">
        <v>25.88</v>
      </c>
    </row>
    <row r="2014" spans="1:4">
      <c r="A2014" s="65" t="s">
        <v>12055</v>
      </c>
      <c r="B2014" s="66" t="s">
        <v>12056</v>
      </c>
      <c r="C2014" s="40" t="s">
        <v>95</v>
      </c>
      <c r="D2014" s="67">
        <v>0.62</v>
      </c>
    </row>
    <row r="2015" spans="1:4">
      <c r="A2015" s="65" t="s">
        <v>12057</v>
      </c>
      <c r="B2015" s="66" t="s">
        <v>12058</v>
      </c>
      <c r="C2015" s="40" t="s">
        <v>95</v>
      </c>
      <c r="D2015" s="67">
        <v>2.15</v>
      </c>
    </row>
    <row r="2016" spans="1:4">
      <c r="A2016" s="65" t="s">
        <v>12059</v>
      </c>
      <c r="B2016" s="66" t="s">
        <v>12060</v>
      </c>
      <c r="C2016" s="40" t="s">
        <v>205</v>
      </c>
      <c r="D2016" s="67">
        <v>8.24</v>
      </c>
    </row>
    <row r="2017" spans="1:4">
      <c r="A2017" s="65" t="s">
        <v>12061</v>
      </c>
      <c r="B2017" s="66" t="s">
        <v>12062</v>
      </c>
      <c r="C2017" s="40" t="s">
        <v>95</v>
      </c>
      <c r="D2017" s="67">
        <v>8.4700000000000006</v>
      </c>
    </row>
    <row r="2018" spans="1:4" ht="30">
      <c r="A2018" s="65" t="s">
        <v>12063</v>
      </c>
      <c r="B2018" s="66" t="s">
        <v>12064</v>
      </c>
      <c r="C2018" s="40" t="s">
        <v>95</v>
      </c>
      <c r="D2018" s="67">
        <v>73.86</v>
      </c>
    </row>
    <row r="2019" spans="1:4" ht="30">
      <c r="A2019" s="65" t="s">
        <v>12065</v>
      </c>
      <c r="B2019" s="66" t="s">
        <v>12066</v>
      </c>
      <c r="C2019" s="40" t="s">
        <v>95</v>
      </c>
      <c r="D2019" s="67">
        <v>100.27</v>
      </c>
    </row>
    <row r="2020" spans="1:4" ht="30">
      <c r="A2020" s="65" t="s">
        <v>12067</v>
      </c>
      <c r="B2020" s="66" t="s">
        <v>12068</v>
      </c>
      <c r="C2020" s="40" t="s">
        <v>95</v>
      </c>
      <c r="D2020" s="67">
        <v>15.7</v>
      </c>
    </row>
    <row r="2021" spans="1:4" ht="30">
      <c r="A2021" s="65" t="s">
        <v>12069</v>
      </c>
      <c r="B2021" s="66" t="s">
        <v>12070</v>
      </c>
      <c r="C2021" s="40" t="s">
        <v>95</v>
      </c>
      <c r="D2021" s="67">
        <v>713.3</v>
      </c>
    </row>
    <row r="2022" spans="1:4">
      <c r="A2022" s="65" t="s">
        <v>12071</v>
      </c>
      <c r="B2022" s="66" t="s">
        <v>12072</v>
      </c>
      <c r="C2022" s="40" t="s">
        <v>95</v>
      </c>
      <c r="D2022" s="67">
        <v>503.75</v>
      </c>
    </row>
    <row r="2023" spans="1:4">
      <c r="A2023" s="65" t="s">
        <v>12073</v>
      </c>
      <c r="B2023" s="66" t="s">
        <v>12074</v>
      </c>
      <c r="C2023" s="40" t="s">
        <v>95</v>
      </c>
      <c r="D2023" s="67">
        <v>3.16</v>
      </c>
    </row>
    <row r="2024" spans="1:4">
      <c r="A2024" s="65" t="s">
        <v>12075</v>
      </c>
      <c r="B2024" s="66" t="s">
        <v>12076</v>
      </c>
      <c r="C2024" s="40" t="s">
        <v>205</v>
      </c>
      <c r="D2024" s="67">
        <v>43.44</v>
      </c>
    </row>
    <row r="2025" spans="1:4">
      <c r="A2025" s="65" t="s">
        <v>12077</v>
      </c>
      <c r="B2025" s="66" t="s">
        <v>12078</v>
      </c>
      <c r="C2025" s="40" t="s">
        <v>205</v>
      </c>
      <c r="D2025" s="67">
        <v>27.28</v>
      </c>
    </row>
    <row r="2026" spans="1:4">
      <c r="A2026" s="65" t="s">
        <v>12079</v>
      </c>
      <c r="B2026" s="66" t="s">
        <v>12080</v>
      </c>
      <c r="C2026" s="40" t="s">
        <v>205</v>
      </c>
      <c r="D2026" s="67">
        <v>7.23</v>
      </c>
    </row>
    <row r="2027" spans="1:4">
      <c r="A2027" s="65" t="s">
        <v>12081</v>
      </c>
      <c r="B2027" s="66" t="s">
        <v>12082</v>
      </c>
      <c r="C2027" s="40" t="s">
        <v>95</v>
      </c>
      <c r="D2027" s="67">
        <v>19.059999999999999</v>
      </c>
    </row>
    <row r="2028" spans="1:4">
      <c r="A2028" s="65" t="s">
        <v>12083</v>
      </c>
      <c r="B2028" s="66" t="s">
        <v>12084</v>
      </c>
      <c r="C2028" s="40" t="s">
        <v>95</v>
      </c>
      <c r="D2028" s="67">
        <v>23.02</v>
      </c>
    </row>
    <row r="2029" spans="1:4">
      <c r="A2029" s="65" t="s">
        <v>12085</v>
      </c>
      <c r="B2029" s="66" t="s">
        <v>12086</v>
      </c>
      <c r="C2029" s="40" t="s">
        <v>95</v>
      </c>
      <c r="D2029" s="67">
        <v>64.67</v>
      </c>
    </row>
    <row r="2030" spans="1:4">
      <c r="A2030" s="65" t="s">
        <v>12087</v>
      </c>
      <c r="B2030" s="66" t="s">
        <v>12088</v>
      </c>
      <c r="C2030" s="40" t="s">
        <v>95</v>
      </c>
      <c r="D2030" s="67">
        <v>69.180000000000007</v>
      </c>
    </row>
    <row r="2031" spans="1:4">
      <c r="A2031" s="65" t="s">
        <v>12089</v>
      </c>
      <c r="B2031" s="66" t="s">
        <v>12090</v>
      </c>
      <c r="C2031" s="40" t="s">
        <v>205</v>
      </c>
      <c r="D2031" s="67">
        <v>39.79</v>
      </c>
    </row>
    <row r="2032" spans="1:4">
      <c r="A2032" s="65" t="s">
        <v>12091</v>
      </c>
      <c r="B2032" s="66" t="s">
        <v>12092</v>
      </c>
      <c r="C2032" s="40" t="s">
        <v>205</v>
      </c>
      <c r="D2032" s="67">
        <v>53.21</v>
      </c>
    </row>
    <row r="2033" spans="1:4">
      <c r="A2033" s="65" t="s">
        <v>12093</v>
      </c>
      <c r="B2033" s="66" t="s">
        <v>12094</v>
      </c>
      <c r="C2033" s="40" t="s">
        <v>205</v>
      </c>
      <c r="D2033" s="67">
        <v>65.31</v>
      </c>
    </row>
    <row r="2034" spans="1:4">
      <c r="A2034" s="65" t="s">
        <v>12095</v>
      </c>
      <c r="B2034" s="66" t="s">
        <v>12096</v>
      </c>
      <c r="C2034" s="40" t="s">
        <v>205</v>
      </c>
      <c r="D2034" s="67">
        <v>78.33</v>
      </c>
    </row>
    <row r="2035" spans="1:4">
      <c r="A2035" s="65" t="s">
        <v>12097</v>
      </c>
      <c r="B2035" s="66" t="s">
        <v>12098</v>
      </c>
      <c r="C2035" s="40" t="s">
        <v>205</v>
      </c>
      <c r="D2035" s="67">
        <v>91.77</v>
      </c>
    </row>
    <row r="2036" spans="1:4">
      <c r="A2036" s="65" t="s">
        <v>12099</v>
      </c>
      <c r="B2036" s="66" t="s">
        <v>12100</v>
      </c>
      <c r="C2036" s="40" t="s">
        <v>205</v>
      </c>
      <c r="D2036" s="67">
        <v>80.58</v>
      </c>
    </row>
    <row r="2037" spans="1:4">
      <c r="A2037" s="65" t="s">
        <v>12101</v>
      </c>
      <c r="B2037" s="66" t="s">
        <v>12102</v>
      </c>
      <c r="C2037" s="40" t="s">
        <v>205</v>
      </c>
      <c r="D2037" s="67">
        <v>89.98</v>
      </c>
    </row>
    <row r="2038" spans="1:4">
      <c r="A2038" s="65" t="s">
        <v>12103</v>
      </c>
      <c r="B2038" s="66" t="s">
        <v>12104</v>
      </c>
      <c r="C2038" s="40" t="s">
        <v>205</v>
      </c>
      <c r="D2038" s="67">
        <v>105.71</v>
      </c>
    </row>
    <row r="2039" spans="1:4">
      <c r="A2039" s="65" t="s">
        <v>12105</v>
      </c>
      <c r="B2039" s="66" t="s">
        <v>12106</v>
      </c>
      <c r="C2039" s="40" t="s">
        <v>205</v>
      </c>
      <c r="D2039" s="67">
        <v>117.95</v>
      </c>
    </row>
    <row r="2040" spans="1:4">
      <c r="A2040" s="65" t="s">
        <v>12107</v>
      </c>
      <c r="B2040" s="66" t="s">
        <v>12108</v>
      </c>
      <c r="C2040" s="40" t="s">
        <v>205</v>
      </c>
      <c r="D2040" s="67">
        <v>128.13999999999999</v>
      </c>
    </row>
    <row r="2041" spans="1:4">
      <c r="A2041" s="65" t="s">
        <v>12109</v>
      </c>
      <c r="B2041" s="66" t="s">
        <v>12110</v>
      </c>
      <c r="C2041" s="40" t="s">
        <v>205</v>
      </c>
      <c r="D2041" s="67">
        <v>162.91</v>
      </c>
    </row>
    <row r="2042" spans="1:4">
      <c r="A2042" s="65" t="s">
        <v>12111</v>
      </c>
      <c r="B2042" s="66" t="s">
        <v>12112</v>
      </c>
      <c r="C2042" s="40" t="s">
        <v>205</v>
      </c>
      <c r="D2042" s="67">
        <v>45.99</v>
      </c>
    </row>
    <row r="2043" spans="1:4">
      <c r="A2043" s="65" t="s">
        <v>12113</v>
      </c>
      <c r="B2043" s="66" t="s">
        <v>12114</v>
      </c>
      <c r="C2043" s="40" t="s">
        <v>205</v>
      </c>
      <c r="D2043" s="67">
        <v>56.95</v>
      </c>
    </row>
    <row r="2044" spans="1:4">
      <c r="A2044" s="65" t="s">
        <v>12115</v>
      </c>
      <c r="B2044" s="66" t="s">
        <v>12116</v>
      </c>
      <c r="C2044" s="40" t="s">
        <v>205</v>
      </c>
      <c r="D2044" s="67">
        <v>69.47</v>
      </c>
    </row>
    <row r="2045" spans="1:4">
      <c r="A2045" s="65" t="s">
        <v>12117</v>
      </c>
      <c r="B2045" s="66" t="s">
        <v>12118</v>
      </c>
      <c r="C2045" s="40" t="s">
        <v>205</v>
      </c>
      <c r="D2045" s="67">
        <v>79.3</v>
      </c>
    </row>
    <row r="2046" spans="1:4">
      <c r="A2046" s="65" t="s">
        <v>12119</v>
      </c>
      <c r="B2046" s="66" t="s">
        <v>12120</v>
      </c>
      <c r="C2046" s="40" t="s">
        <v>205</v>
      </c>
      <c r="D2046" s="67">
        <v>76.709999999999994</v>
      </c>
    </row>
    <row r="2047" spans="1:4">
      <c r="A2047" s="65" t="s">
        <v>12121</v>
      </c>
      <c r="B2047" s="66" t="s">
        <v>12122</v>
      </c>
      <c r="C2047" s="40" t="s">
        <v>205</v>
      </c>
      <c r="D2047" s="67">
        <v>92.17</v>
      </c>
    </row>
    <row r="2048" spans="1:4">
      <c r="A2048" s="65" t="s">
        <v>12123</v>
      </c>
      <c r="B2048" s="66" t="s">
        <v>12124</v>
      </c>
      <c r="C2048" s="40" t="s">
        <v>205</v>
      </c>
      <c r="D2048" s="67">
        <v>104.68</v>
      </c>
    </row>
    <row r="2049" spans="1:4">
      <c r="A2049" s="65" t="s">
        <v>12125</v>
      </c>
      <c r="B2049" s="66" t="s">
        <v>12126</v>
      </c>
      <c r="C2049" s="40" t="s">
        <v>205</v>
      </c>
      <c r="D2049" s="67">
        <v>115.48</v>
      </c>
    </row>
    <row r="2050" spans="1:4">
      <c r="A2050" s="65" t="s">
        <v>12127</v>
      </c>
      <c r="B2050" s="66" t="s">
        <v>12128</v>
      </c>
      <c r="C2050" s="40" t="s">
        <v>205</v>
      </c>
      <c r="D2050" s="67">
        <v>163.46</v>
      </c>
    </row>
    <row r="2051" spans="1:4">
      <c r="A2051" s="65" t="s">
        <v>12129</v>
      </c>
      <c r="B2051" s="66" t="s">
        <v>12130</v>
      </c>
      <c r="C2051" s="40" t="s">
        <v>205</v>
      </c>
      <c r="D2051" s="67">
        <v>20.420000000000002</v>
      </c>
    </row>
    <row r="2052" spans="1:4">
      <c r="A2052" s="65" t="s">
        <v>12131</v>
      </c>
      <c r="B2052" s="66" t="s">
        <v>12132</v>
      </c>
      <c r="C2052" s="40" t="s">
        <v>205</v>
      </c>
      <c r="D2052" s="67">
        <v>36.58</v>
      </c>
    </row>
    <row r="2053" spans="1:4">
      <c r="A2053" s="65" t="s">
        <v>12133</v>
      </c>
      <c r="B2053" s="66" t="s">
        <v>12134</v>
      </c>
      <c r="C2053" s="40" t="s">
        <v>205</v>
      </c>
      <c r="D2053" s="67">
        <v>50.97</v>
      </c>
    </row>
    <row r="2054" spans="1:4">
      <c r="A2054" s="65" t="s">
        <v>12135</v>
      </c>
      <c r="B2054" s="66" t="s">
        <v>12136</v>
      </c>
      <c r="C2054" s="40" t="s">
        <v>205</v>
      </c>
      <c r="D2054" s="67">
        <v>64.209999999999994</v>
      </c>
    </row>
    <row r="2055" spans="1:4">
      <c r="A2055" s="65" t="s">
        <v>12137</v>
      </c>
      <c r="B2055" s="66" t="s">
        <v>12138</v>
      </c>
      <c r="C2055" s="40" t="s">
        <v>205</v>
      </c>
      <c r="D2055" s="67">
        <v>81.66</v>
      </c>
    </row>
    <row r="2056" spans="1:4">
      <c r="A2056" s="65" t="s">
        <v>12139</v>
      </c>
      <c r="B2056" s="66" t="s">
        <v>12140</v>
      </c>
      <c r="C2056" s="40" t="s">
        <v>205</v>
      </c>
      <c r="D2056" s="67">
        <v>92.5</v>
      </c>
    </row>
    <row r="2057" spans="1:4">
      <c r="A2057" s="65" t="s">
        <v>12141</v>
      </c>
      <c r="B2057" s="66" t="s">
        <v>12142</v>
      </c>
      <c r="C2057" s="40" t="s">
        <v>205</v>
      </c>
      <c r="D2057" s="67">
        <v>118.29</v>
      </c>
    </row>
    <row r="2058" spans="1:4">
      <c r="A2058" s="65" t="s">
        <v>12143</v>
      </c>
      <c r="B2058" s="66" t="s">
        <v>12144</v>
      </c>
      <c r="C2058" s="40" t="s">
        <v>95</v>
      </c>
      <c r="D2058" s="67">
        <v>5.75</v>
      </c>
    </row>
    <row r="2059" spans="1:4">
      <c r="A2059" s="65" t="s">
        <v>12145</v>
      </c>
      <c r="B2059" s="66" t="s">
        <v>12146</v>
      </c>
      <c r="C2059" s="40" t="s">
        <v>95</v>
      </c>
      <c r="D2059" s="67">
        <v>10.85</v>
      </c>
    </row>
    <row r="2060" spans="1:4">
      <c r="A2060" s="65" t="s">
        <v>12147</v>
      </c>
      <c r="B2060" s="66" t="s">
        <v>12148</v>
      </c>
      <c r="C2060" s="40" t="s">
        <v>95</v>
      </c>
      <c r="D2060" s="67">
        <v>13.94</v>
      </c>
    </row>
    <row r="2061" spans="1:4">
      <c r="A2061" s="65" t="s">
        <v>12149</v>
      </c>
      <c r="B2061" s="66" t="s">
        <v>12150</v>
      </c>
      <c r="C2061" s="40" t="s">
        <v>95</v>
      </c>
      <c r="D2061" s="67">
        <v>16.27</v>
      </c>
    </row>
    <row r="2062" spans="1:4">
      <c r="A2062" s="65" t="s">
        <v>12151</v>
      </c>
      <c r="B2062" s="66" t="s">
        <v>12152</v>
      </c>
      <c r="C2062" s="40" t="s">
        <v>95</v>
      </c>
      <c r="D2062" s="67">
        <v>18.82</v>
      </c>
    </row>
    <row r="2063" spans="1:4">
      <c r="A2063" s="65" t="s">
        <v>12153</v>
      </c>
      <c r="B2063" s="66" t="s">
        <v>12154</v>
      </c>
      <c r="C2063" s="40" t="s">
        <v>95</v>
      </c>
      <c r="D2063" s="67">
        <v>22.38</v>
      </c>
    </row>
    <row r="2064" spans="1:4">
      <c r="A2064" s="65" t="s">
        <v>12155</v>
      </c>
      <c r="B2064" s="66" t="s">
        <v>12156</v>
      </c>
      <c r="C2064" s="40" t="s">
        <v>95</v>
      </c>
      <c r="D2064" s="67">
        <v>13.76</v>
      </c>
    </row>
    <row r="2065" spans="1:4">
      <c r="A2065" s="65" t="s">
        <v>12157</v>
      </c>
      <c r="B2065" s="66" t="s">
        <v>12158</v>
      </c>
      <c r="C2065" s="40" t="s">
        <v>95</v>
      </c>
      <c r="D2065" s="67">
        <v>15.74</v>
      </c>
    </row>
    <row r="2066" spans="1:4">
      <c r="A2066" s="65" t="s">
        <v>12159</v>
      </c>
      <c r="B2066" s="66" t="s">
        <v>12160</v>
      </c>
      <c r="C2066" s="40" t="s">
        <v>95</v>
      </c>
      <c r="D2066" s="67">
        <v>20.85</v>
      </c>
    </row>
    <row r="2067" spans="1:4">
      <c r="A2067" s="65" t="s">
        <v>12161</v>
      </c>
      <c r="B2067" s="66" t="s">
        <v>12162</v>
      </c>
      <c r="C2067" s="40" t="s">
        <v>95</v>
      </c>
      <c r="D2067" s="67">
        <v>21.81</v>
      </c>
    </row>
    <row r="2068" spans="1:4">
      <c r="A2068" s="65" t="s">
        <v>12163</v>
      </c>
      <c r="B2068" s="66" t="s">
        <v>12164</v>
      </c>
      <c r="C2068" s="40" t="s">
        <v>95</v>
      </c>
      <c r="D2068" s="67">
        <v>25.44</v>
      </c>
    </row>
    <row r="2069" spans="1:4">
      <c r="A2069" s="65" t="s">
        <v>12165</v>
      </c>
      <c r="B2069" s="66" t="s">
        <v>12166</v>
      </c>
      <c r="C2069" s="40" t="s">
        <v>95</v>
      </c>
      <c r="D2069" s="67">
        <v>27.96</v>
      </c>
    </row>
    <row r="2070" spans="1:4">
      <c r="A2070" s="65" t="s">
        <v>12167</v>
      </c>
      <c r="B2070" s="66" t="s">
        <v>12168</v>
      </c>
      <c r="C2070" s="40" t="s">
        <v>95</v>
      </c>
      <c r="D2070" s="67">
        <v>15.18</v>
      </c>
    </row>
    <row r="2071" spans="1:4">
      <c r="A2071" s="65" t="s">
        <v>12169</v>
      </c>
      <c r="B2071" s="66" t="s">
        <v>12170</v>
      </c>
      <c r="C2071" s="40" t="s">
        <v>95</v>
      </c>
      <c r="D2071" s="67">
        <v>16.5</v>
      </c>
    </row>
    <row r="2072" spans="1:4">
      <c r="A2072" s="65" t="s">
        <v>12171</v>
      </c>
      <c r="B2072" s="66" t="s">
        <v>12172</v>
      </c>
      <c r="C2072" s="40" t="s">
        <v>95</v>
      </c>
      <c r="D2072" s="67">
        <v>21.72</v>
      </c>
    </row>
    <row r="2073" spans="1:4">
      <c r="A2073" s="65" t="s">
        <v>12173</v>
      </c>
      <c r="B2073" s="66" t="s">
        <v>12174</v>
      </c>
      <c r="C2073" s="40" t="s">
        <v>95</v>
      </c>
      <c r="D2073" s="67">
        <v>27.12</v>
      </c>
    </row>
    <row r="2074" spans="1:4">
      <c r="A2074" s="65" t="s">
        <v>12175</v>
      </c>
      <c r="B2074" s="66" t="s">
        <v>12176</v>
      </c>
      <c r="C2074" s="40" t="s">
        <v>95</v>
      </c>
      <c r="D2074" s="67">
        <v>31.3</v>
      </c>
    </row>
    <row r="2075" spans="1:4">
      <c r="A2075" s="65" t="s">
        <v>12177</v>
      </c>
      <c r="B2075" s="66" t="s">
        <v>12178</v>
      </c>
      <c r="C2075" s="40" t="s">
        <v>95</v>
      </c>
      <c r="D2075" s="67">
        <v>31.23</v>
      </c>
    </row>
    <row r="2076" spans="1:4">
      <c r="A2076" s="65" t="s">
        <v>12179</v>
      </c>
      <c r="B2076" s="66" t="s">
        <v>12180</v>
      </c>
      <c r="C2076" s="40" t="s">
        <v>95</v>
      </c>
      <c r="D2076" s="67">
        <v>50.44</v>
      </c>
    </row>
    <row r="2077" spans="1:4">
      <c r="A2077" s="65" t="s">
        <v>12181</v>
      </c>
      <c r="B2077" s="66" t="s">
        <v>12182</v>
      </c>
      <c r="C2077" s="40" t="s">
        <v>205</v>
      </c>
      <c r="D2077" s="67">
        <v>64.239999999999995</v>
      </c>
    </row>
    <row r="2078" spans="1:4" ht="30">
      <c r="A2078" s="65" t="s">
        <v>12183</v>
      </c>
      <c r="B2078" s="66" t="s">
        <v>12184</v>
      </c>
      <c r="C2078" s="40" t="s">
        <v>95</v>
      </c>
      <c r="D2078" s="67">
        <v>82.57</v>
      </c>
    </row>
    <row r="2079" spans="1:4" ht="30">
      <c r="A2079" s="65" t="s">
        <v>12185</v>
      </c>
      <c r="B2079" s="66" t="s">
        <v>12186</v>
      </c>
      <c r="C2079" s="40" t="s">
        <v>95</v>
      </c>
      <c r="D2079" s="67">
        <v>12.74</v>
      </c>
    </row>
    <row r="2080" spans="1:4">
      <c r="A2080" s="65" t="s">
        <v>12187</v>
      </c>
      <c r="B2080" s="66" t="s">
        <v>12188</v>
      </c>
      <c r="C2080" s="40" t="s">
        <v>95</v>
      </c>
      <c r="D2080" s="67">
        <v>1.85</v>
      </c>
    </row>
    <row r="2081" spans="1:4" ht="30">
      <c r="A2081" s="65" t="s">
        <v>12189</v>
      </c>
      <c r="B2081" s="66" t="s">
        <v>12190</v>
      </c>
      <c r="C2081" s="40" t="s">
        <v>205</v>
      </c>
      <c r="D2081" s="67">
        <v>90.52</v>
      </c>
    </row>
    <row r="2082" spans="1:4" ht="30">
      <c r="A2082" s="65" t="s">
        <v>12191</v>
      </c>
      <c r="B2082" s="66" t="s">
        <v>12192</v>
      </c>
      <c r="C2082" s="40" t="s">
        <v>95</v>
      </c>
      <c r="D2082" s="67">
        <v>100.04</v>
      </c>
    </row>
    <row r="2083" spans="1:4" ht="30">
      <c r="A2083" s="65" t="s">
        <v>12193</v>
      </c>
      <c r="B2083" s="66" t="s">
        <v>12194</v>
      </c>
      <c r="C2083" s="40" t="s">
        <v>95</v>
      </c>
      <c r="D2083" s="67">
        <v>133.91</v>
      </c>
    </row>
    <row r="2084" spans="1:4" ht="30">
      <c r="A2084" s="65" t="s">
        <v>12195</v>
      </c>
      <c r="B2084" s="66" t="s">
        <v>12196</v>
      </c>
      <c r="C2084" s="40" t="s">
        <v>95</v>
      </c>
      <c r="D2084" s="67">
        <v>31.37</v>
      </c>
    </row>
    <row r="2085" spans="1:4" ht="30">
      <c r="A2085" s="65" t="s">
        <v>12197</v>
      </c>
      <c r="B2085" s="66" t="s">
        <v>12198</v>
      </c>
      <c r="C2085" s="40" t="s">
        <v>205</v>
      </c>
      <c r="D2085" s="67">
        <v>171.73</v>
      </c>
    </row>
    <row r="2086" spans="1:4" ht="30">
      <c r="A2086" s="65" t="s">
        <v>12199</v>
      </c>
      <c r="B2086" s="66" t="s">
        <v>12200</v>
      </c>
      <c r="C2086" s="40" t="s">
        <v>205</v>
      </c>
      <c r="D2086" s="67">
        <v>316.39999999999998</v>
      </c>
    </row>
    <row r="2087" spans="1:4" ht="30">
      <c r="A2087" s="65" t="s">
        <v>12201</v>
      </c>
      <c r="B2087" s="66" t="s">
        <v>12202</v>
      </c>
      <c r="C2087" s="40" t="s">
        <v>205</v>
      </c>
      <c r="D2087" s="67">
        <v>248.71</v>
      </c>
    </row>
    <row r="2088" spans="1:4" ht="30">
      <c r="A2088" s="65" t="s">
        <v>12203</v>
      </c>
      <c r="B2088" s="66" t="s">
        <v>12204</v>
      </c>
      <c r="C2088" s="40" t="s">
        <v>205</v>
      </c>
      <c r="D2088" s="67">
        <v>229.17</v>
      </c>
    </row>
    <row r="2089" spans="1:4" ht="30">
      <c r="A2089" s="65" t="s">
        <v>12205</v>
      </c>
      <c r="B2089" s="66" t="s">
        <v>12206</v>
      </c>
      <c r="C2089" s="40" t="s">
        <v>205</v>
      </c>
      <c r="D2089" s="67">
        <v>270.74</v>
      </c>
    </row>
    <row r="2090" spans="1:4">
      <c r="A2090" s="65" t="s">
        <v>12207</v>
      </c>
      <c r="B2090" s="66" t="s">
        <v>12208</v>
      </c>
      <c r="C2090" s="40" t="s">
        <v>95</v>
      </c>
      <c r="D2090" s="67">
        <v>22.61</v>
      </c>
    </row>
    <row r="2091" spans="1:4" ht="30">
      <c r="A2091" s="65" t="s">
        <v>12209</v>
      </c>
      <c r="B2091" s="66" t="s">
        <v>12210</v>
      </c>
      <c r="C2091" s="40" t="s">
        <v>95</v>
      </c>
      <c r="D2091" s="67">
        <v>48.14</v>
      </c>
    </row>
    <row r="2092" spans="1:4" ht="30">
      <c r="A2092" s="65" t="s">
        <v>12211</v>
      </c>
      <c r="B2092" s="66" t="s">
        <v>12212</v>
      </c>
      <c r="C2092" s="40" t="s">
        <v>95</v>
      </c>
      <c r="D2092" s="67">
        <v>435.03</v>
      </c>
    </row>
    <row r="2093" spans="1:4">
      <c r="A2093" s="65" t="s">
        <v>12213</v>
      </c>
      <c r="B2093" s="66" t="s">
        <v>12214</v>
      </c>
      <c r="C2093" s="40" t="s">
        <v>205</v>
      </c>
      <c r="D2093" s="67">
        <v>74.97</v>
      </c>
    </row>
    <row r="2094" spans="1:4">
      <c r="A2094" s="65" t="s">
        <v>12215</v>
      </c>
      <c r="B2094" s="66" t="s">
        <v>12216</v>
      </c>
      <c r="C2094" s="40" t="s">
        <v>205</v>
      </c>
      <c r="D2094" s="67">
        <v>46.71</v>
      </c>
    </row>
    <row r="2095" spans="1:4">
      <c r="A2095" s="65" t="s">
        <v>12217</v>
      </c>
      <c r="B2095" s="66" t="s">
        <v>12218</v>
      </c>
      <c r="C2095" s="40" t="s">
        <v>205</v>
      </c>
      <c r="D2095" s="67">
        <v>3.86</v>
      </c>
    </row>
    <row r="2096" spans="1:4" ht="30">
      <c r="A2096" s="65" t="s">
        <v>12219</v>
      </c>
      <c r="B2096" s="66" t="s">
        <v>12220</v>
      </c>
      <c r="C2096" s="40" t="s">
        <v>95</v>
      </c>
      <c r="D2096" s="67">
        <v>1.65</v>
      </c>
    </row>
    <row r="2097" spans="1:4">
      <c r="A2097" s="65" t="s">
        <v>12221</v>
      </c>
      <c r="B2097" s="66" t="s">
        <v>12222</v>
      </c>
      <c r="C2097" s="40" t="s">
        <v>95</v>
      </c>
      <c r="D2097" s="67">
        <v>1869.94</v>
      </c>
    </row>
    <row r="2098" spans="1:4">
      <c r="A2098" s="65" t="s">
        <v>12223</v>
      </c>
      <c r="B2098" s="66" t="s">
        <v>12224</v>
      </c>
      <c r="C2098" s="40" t="s">
        <v>95</v>
      </c>
      <c r="D2098" s="67">
        <v>1511.37</v>
      </c>
    </row>
    <row r="2099" spans="1:4" ht="30">
      <c r="A2099" s="65" t="s">
        <v>12225</v>
      </c>
      <c r="B2099" s="66" t="s">
        <v>12226</v>
      </c>
      <c r="C2099" s="40" t="s">
        <v>95</v>
      </c>
      <c r="D2099" s="67">
        <v>850.69</v>
      </c>
    </row>
    <row r="2100" spans="1:4">
      <c r="A2100" s="65" t="s">
        <v>12227</v>
      </c>
      <c r="B2100" s="66" t="s">
        <v>12228</v>
      </c>
      <c r="C2100" s="40" t="s">
        <v>205</v>
      </c>
      <c r="D2100" s="67">
        <v>9.25</v>
      </c>
    </row>
    <row r="2101" spans="1:4">
      <c r="A2101" s="65" t="s">
        <v>12229</v>
      </c>
      <c r="B2101" s="66" t="s">
        <v>12230</v>
      </c>
      <c r="C2101" s="40" t="s">
        <v>205</v>
      </c>
      <c r="D2101" s="67">
        <v>12.3</v>
      </c>
    </row>
    <row r="2102" spans="1:4">
      <c r="A2102" s="65" t="s">
        <v>12231</v>
      </c>
      <c r="B2102" s="66" t="s">
        <v>12232</v>
      </c>
      <c r="C2102" s="40" t="s">
        <v>205</v>
      </c>
      <c r="D2102" s="67">
        <v>30.39</v>
      </c>
    </row>
    <row r="2103" spans="1:4">
      <c r="A2103" s="65" t="s">
        <v>12233</v>
      </c>
      <c r="B2103" s="66" t="s">
        <v>12234</v>
      </c>
      <c r="C2103" s="40" t="s">
        <v>95</v>
      </c>
      <c r="D2103" s="67">
        <v>1102.75</v>
      </c>
    </row>
    <row r="2104" spans="1:4" ht="30">
      <c r="A2104" s="65" t="s">
        <v>12235</v>
      </c>
      <c r="B2104" s="66" t="s">
        <v>12236</v>
      </c>
      <c r="C2104" s="40" t="s">
        <v>95</v>
      </c>
      <c r="D2104" s="67">
        <v>5590.96</v>
      </c>
    </row>
    <row r="2105" spans="1:4">
      <c r="A2105" s="65" t="s">
        <v>12237</v>
      </c>
      <c r="B2105" s="66" t="s">
        <v>12238</v>
      </c>
      <c r="C2105" s="40" t="s">
        <v>95</v>
      </c>
      <c r="D2105" s="67">
        <v>3094.63</v>
      </c>
    </row>
    <row r="2106" spans="1:4">
      <c r="A2106" s="65" t="s">
        <v>12239</v>
      </c>
      <c r="B2106" s="66" t="s">
        <v>12240</v>
      </c>
      <c r="C2106" s="40" t="s">
        <v>95</v>
      </c>
      <c r="D2106" s="67">
        <v>5398.92</v>
      </c>
    </row>
    <row r="2107" spans="1:4">
      <c r="A2107" s="65" t="s">
        <v>12241</v>
      </c>
      <c r="B2107" s="66" t="s">
        <v>12242</v>
      </c>
      <c r="C2107" s="40" t="s">
        <v>95</v>
      </c>
      <c r="D2107" s="67">
        <v>775.72</v>
      </c>
    </row>
    <row r="2108" spans="1:4">
      <c r="A2108" s="65" t="s">
        <v>12243</v>
      </c>
      <c r="B2108" s="66" t="s">
        <v>12244</v>
      </c>
      <c r="C2108" s="40" t="s">
        <v>95</v>
      </c>
      <c r="D2108" s="67">
        <v>2706.17</v>
      </c>
    </row>
    <row r="2109" spans="1:4" ht="30">
      <c r="A2109" s="65" t="s">
        <v>12245</v>
      </c>
      <c r="B2109" s="66" t="s">
        <v>12246</v>
      </c>
      <c r="C2109" s="40" t="s">
        <v>95</v>
      </c>
      <c r="D2109" s="67">
        <v>3242.41</v>
      </c>
    </row>
    <row r="2110" spans="1:4" ht="30">
      <c r="A2110" s="65" t="s">
        <v>12247</v>
      </c>
      <c r="B2110" s="66" t="s">
        <v>12248</v>
      </c>
      <c r="C2110" s="40" t="s">
        <v>95</v>
      </c>
      <c r="D2110" s="67">
        <v>4250.91</v>
      </c>
    </row>
    <row r="2111" spans="1:4">
      <c r="A2111" s="65" t="s">
        <v>12249</v>
      </c>
      <c r="B2111" s="66" t="s">
        <v>12250</v>
      </c>
      <c r="C2111" s="40" t="s">
        <v>95</v>
      </c>
      <c r="D2111" s="67">
        <v>17.61</v>
      </c>
    </row>
    <row r="2112" spans="1:4">
      <c r="A2112" s="65" t="s">
        <v>12251</v>
      </c>
      <c r="B2112" s="66" t="s">
        <v>12252</v>
      </c>
      <c r="C2112" s="40" t="s">
        <v>95</v>
      </c>
      <c r="D2112" s="67">
        <v>22.35</v>
      </c>
    </row>
    <row r="2113" spans="1:4">
      <c r="A2113" s="65" t="s">
        <v>12253</v>
      </c>
      <c r="B2113" s="66" t="s">
        <v>12254</v>
      </c>
      <c r="C2113" s="40" t="s">
        <v>95</v>
      </c>
      <c r="D2113" s="67">
        <v>68.540000000000006</v>
      </c>
    </row>
    <row r="2114" spans="1:4">
      <c r="A2114" s="65" t="s">
        <v>12255</v>
      </c>
      <c r="B2114" s="66" t="s">
        <v>12256</v>
      </c>
      <c r="C2114" s="40" t="s">
        <v>95</v>
      </c>
      <c r="D2114" s="67">
        <v>22.17</v>
      </c>
    </row>
    <row r="2115" spans="1:4">
      <c r="A2115" s="65" t="s">
        <v>12257</v>
      </c>
      <c r="B2115" s="66" t="s">
        <v>12258</v>
      </c>
      <c r="C2115" s="40" t="s">
        <v>95</v>
      </c>
      <c r="D2115" s="67">
        <v>39.130000000000003</v>
      </c>
    </row>
    <row r="2116" spans="1:4">
      <c r="A2116" s="65" t="s">
        <v>12259</v>
      </c>
      <c r="B2116" s="66" t="s">
        <v>12260</v>
      </c>
      <c r="C2116" s="40" t="s">
        <v>95</v>
      </c>
      <c r="D2116" s="67">
        <v>87.43</v>
      </c>
    </row>
    <row r="2117" spans="1:4" ht="30">
      <c r="A2117" s="65" t="s">
        <v>12261</v>
      </c>
      <c r="B2117" s="66" t="s">
        <v>14433</v>
      </c>
      <c r="C2117" s="40" t="s">
        <v>95</v>
      </c>
      <c r="D2117" s="67">
        <v>19.66</v>
      </c>
    </row>
    <row r="2118" spans="1:4" ht="45">
      <c r="A2118" s="65" t="s">
        <v>12262</v>
      </c>
      <c r="B2118" s="66" t="s">
        <v>12263</v>
      </c>
      <c r="C2118" s="40" t="s">
        <v>4163</v>
      </c>
      <c r="D2118" s="67">
        <v>186.47</v>
      </c>
    </row>
    <row r="2119" spans="1:4" ht="45">
      <c r="A2119" s="65" t="s">
        <v>12264</v>
      </c>
      <c r="B2119" s="66" t="s">
        <v>12265</v>
      </c>
      <c r="C2119" s="40" t="s">
        <v>95</v>
      </c>
      <c r="D2119" s="67">
        <v>163.03</v>
      </c>
    </row>
    <row r="2120" spans="1:4" ht="30">
      <c r="A2120" s="65" t="s">
        <v>12266</v>
      </c>
      <c r="B2120" s="66" t="s">
        <v>12267</v>
      </c>
      <c r="C2120" s="40" t="s">
        <v>95</v>
      </c>
      <c r="D2120" s="67">
        <v>408.06</v>
      </c>
    </row>
    <row r="2121" spans="1:4" ht="30">
      <c r="A2121" s="65" t="s">
        <v>12268</v>
      </c>
      <c r="B2121" s="66" t="s">
        <v>12269</v>
      </c>
      <c r="C2121" s="40" t="s">
        <v>95</v>
      </c>
      <c r="D2121" s="67">
        <v>23.99</v>
      </c>
    </row>
    <row r="2122" spans="1:4" ht="45">
      <c r="A2122" s="65" t="s">
        <v>12270</v>
      </c>
      <c r="B2122" s="66" t="s">
        <v>12271</v>
      </c>
      <c r="C2122" s="40" t="s">
        <v>95</v>
      </c>
      <c r="D2122" s="67">
        <v>56.31</v>
      </c>
    </row>
    <row r="2123" spans="1:4" ht="30">
      <c r="A2123" s="65" t="s">
        <v>12272</v>
      </c>
      <c r="B2123" s="66" t="s">
        <v>12273</v>
      </c>
      <c r="C2123" s="40" t="s">
        <v>95</v>
      </c>
      <c r="D2123" s="67">
        <v>77.489999999999995</v>
      </c>
    </row>
    <row r="2124" spans="1:4" ht="45">
      <c r="A2124" s="65" t="s">
        <v>12274</v>
      </c>
      <c r="B2124" s="66" t="s">
        <v>12275</v>
      </c>
      <c r="C2124" s="40" t="s">
        <v>95</v>
      </c>
      <c r="D2124" s="67">
        <v>210.25</v>
      </c>
    </row>
    <row r="2125" spans="1:4" ht="30">
      <c r="A2125" s="65" t="s">
        <v>12276</v>
      </c>
      <c r="B2125" s="66" t="s">
        <v>12277</v>
      </c>
      <c r="C2125" s="40" t="s">
        <v>95</v>
      </c>
      <c r="D2125" s="67">
        <v>281.66000000000003</v>
      </c>
    </row>
    <row r="2126" spans="1:4" ht="30">
      <c r="A2126" s="65" t="s">
        <v>12278</v>
      </c>
      <c r="B2126" s="66" t="s">
        <v>12279</v>
      </c>
      <c r="C2126" s="40" t="s">
        <v>95</v>
      </c>
      <c r="D2126" s="67">
        <v>23.78</v>
      </c>
    </row>
    <row r="2127" spans="1:4" ht="30">
      <c r="A2127" s="65" t="s">
        <v>12280</v>
      </c>
      <c r="B2127" s="66" t="s">
        <v>12281</v>
      </c>
      <c r="C2127" s="40" t="s">
        <v>95</v>
      </c>
      <c r="D2127" s="67">
        <v>76.87</v>
      </c>
    </row>
    <row r="2128" spans="1:4" ht="30">
      <c r="A2128" s="65" t="s">
        <v>12282</v>
      </c>
      <c r="B2128" s="66" t="s">
        <v>12283</v>
      </c>
      <c r="C2128" s="40" t="s">
        <v>95</v>
      </c>
      <c r="D2128" s="67">
        <v>197.53</v>
      </c>
    </row>
    <row r="2129" spans="1:4" ht="45">
      <c r="A2129" s="65" t="s">
        <v>12284</v>
      </c>
      <c r="B2129" s="66" t="s">
        <v>12285</v>
      </c>
      <c r="C2129" s="40" t="s">
        <v>95</v>
      </c>
      <c r="D2129" s="67">
        <v>592.79</v>
      </c>
    </row>
    <row r="2130" spans="1:4" ht="45">
      <c r="A2130" s="65" t="s">
        <v>12286</v>
      </c>
      <c r="B2130" s="66" t="s">
        <v>12287</v>
      </c>
      <c r="C2130" s="40" t="s">
        <v>95</v>
      </c>
      <c r="D2130" s="67">
        <v>14.95</v>
      </c>
    </row>
    <row r="2131" spans="1:4" ht="45">
      <c r="A2131" s="65" t="s">
        <v>12288</v>
      </c>
      <c r="B2131" s="66" t="s">
        <v>12289</v>
      </c>
      <c r="C2131" s="40" t="s">
        <v>95</v>
      </c>
      <c r="D2131" s="67">
        <v>44.74</v>
      </c>
    </row>
    <row r="2132" spans="1:4">
      <c r="A2132" s="65" t="s">
        <v>12290</v>
      </c>
      <c r="B2132" s="66" t="s">
        <v>3906</v>
      </c>
      <c r="C2132" s="40" t="s">
        <v>95</v>
      </c>
      <c r="D2132" s="67">
        <v>543.24</v>
      </c>
    </row>
    <row r="2133" spans="1:4">
      <c r="A2133" s="65" t="s">
        <v>12291</v>
      </c>
      <c r="B2133" s="66" t="s">
        <v>12292</v>
      </c>
      <c r="C2133" s="40" t="s">
        <v>95</v>
      </c>
      <c r="D2133" s="67">
        <v>33.6</v>
      </c>
    </row>
    <row r="2134" spans="1:4">
      <c r="A2134" s="65" t="s">
        <v>12293</v>
      </c>
      <c r="B2134" s="66" t="s">
        <v>3800</v>
      </c>
      <c r="C2134" s="40" t="s">
        <v>95</v>
      </c>
      <c r="D2134" s="67">
        <v>119.84</v>
      </c>
    </row>
    <row r="2135" spans="1:4">
      <c r="A2135" s="65" t="s">
        <v>12294</v>
      </c>
      <c r="B2135" s="66" t="s">
        <v>3798</v>
      </c>
      <c r="C2135" s="40" t="s">
        <v>95</v>
      </c>
      <c r="D2135" s="67">
        <v>83.72</v>
      </c>
    </row>
    <row r="2136" spans="1:4">
      <c r="A2136" s="65" t="s">
        <v>12295</v>
      </c>
      <c r="B2136" s="66" t="s">
        <v>3796</v>
      </c>
      <c r="C2136" s="40" t="s">
        <v>95</v>
      </c>
      <c r="D2136" s="67">
        <v>51.59</v>
      </c>
    </row>
    <row r="2137" spans="1:4">
      <c r="A2137" s="65" t="s">
        <v>12296</v>
      </c>
      <c r="B2137" s="66" t="s">
        <v>3794</v>
      </c>
      <c r="C2137" s="40" t="s">
        <v>95</v>
      </c>
      <c r="D2137" s="67">
        <v>34.78</v>
      </c>
    </row>
    <row r="2138" spans="1:4" ht="30">
      <c r="A2138" s="65" t="s">
        <v>12297</v>
      </c>
      <c r="B2138" s="66" t="s">
        <v>12298</v>
      </c>
      <c r="C2138" s="40" t="s">
        <v>95</v>
      </c>
      <c r="D2138" s="67">
        <v>166.96</v>
      </c>
    </row>
    <row r="2139" spans="1:4" ht="30">
      <c r="A2139" s="65" t="s">
        <v>12299</v>
      </c>
      <c r="B2139" s="66" t="s">
        <v>12300</v>
      </c>
      <c r="C2139" s="40" t="s">
        <v>95</v>
      </c>
      <c r="D2139" s="67">
        <v>1691.78</v>
      </c>
    </row>
    <row r="2140" spans="1:4" ht="30">
      <c r="A2140" s="65" t="s">
        <v>12301</v>
      </c>
      <c r="B2140" s="66" t="s">
        <v>12302</v>
      </c>
      <c r="C2140" s="40" t="s">
        <v>95</v>
      </c>
      <c r="D2140" s="67">
        <v>833.8</v>
      </c>
    </row>
    <row r="2141" spans="1:4" ht="30">
      <c r="A2141" s="65" t="s">
        <v>12303</v>
      </c>
      <c r="B2141" s="66" t="s">
        <v>12304</v>
      </c>
      <c r="C2141" s="40" t="s">
        <v>95</v>
      </c>
      <c r="D2141" s="67">
        <v>136.87</v>
      </c>
    </row>
    <row r="2142" spans="1:4" ht="30">
      <c r="A2142" s="65" t="s">
        <v>12305</v>
      </c>
      <c r="B2142" s="66" t="s">
        <v>12306</v>
      </c>
      <c r="C2142" s="40" t="s">
        <v>95</v>
      </c>
      <c r="D2142" s="67">
        <v>201.54</v>
      </c>
    </row>
    <row r="2143" spans="1:4">
      <c r="A2143" s="65" t="s">
        <v>12307</v>
      </c>
      <c r="B2143" s="66" t="s">
        <v>12308</v>
      </c>
      <c r="C2143" s="40" t="s">
        <v>95</v>
      </c>
      <c r="D2143" s="67">
        <v>665.92</v>
      </c>
    </row>
    <row r="2144" spans="1:4">
      <c r="A2144" s="65" t="s">
        <v>12309</v>
      </c>
      <c r="B2144" s="66" t="s">
        <v>12310</v>
      </c>
      <c r="C2144" s="40" t="s">
        <v>95</v>
      </c>
      <c r="D2144" s="67">
        <v>297.08</v>
      </c>
    </row>
    <row r="2145" spans="1:4">
      <c r="A2145" s="65" t="s">
        <v>12311</v>
      </c>
      <c r="B2145" s="66" t="s">
        <v>12312</v>
      </c>
      <c r="C2145" s="40" t="s">
        <v>95</v>
      </c>
      <c r="D2145" s="67">
        <v>10.66</v>
      </c>
    </row>
    <row r="2146" spans="1:4">
      <c r="A2146" s="65" t="s">
        <v>12313</v>
      </c>
      <c r="B2146" s="66" t="s">
        <v>12314</v>
      </c>
      <c r="C2146" s="40" t="s">
        <v>205</v>
      </c>
      <c r="D2146" s="67">
        <v>1.6</v>
      </c>
    </row>
    <row r="2147" spans="1:4">
      <c r="A2147" s="65" t="s">
        <v>12315</v>
      </c>
      <c r="B2147" s="66" t="s">
        <v>12316</v>
      </c>
      <c r="C2147" s="40" t="s">
        <v>205</v>
      </c>
      <c r="D2147" s="67">
        <v>10.18</v>
      </c>
    </row>
    <row r="2148" spans="1:4">
      <c r="A2148" s="65" t="s">
        <v>12317</v>
      </c>
      <c r="B2148" s="66" t="s">
        <v>12318</v>
      </c>
      <c r="C2148" s="40" t="s">
        <v>205</v>
      </c>
      <c r="D2148" s="67">
        <v>2.4300000000000002</v>
      </c>
    </row>
    <row r="2149" spans="1:4">
      <c r="A2149" s="65" t="s">
        <v>12319</v>
      </c>
      <c r="B2149" s="66" t="s">
        <v>12320</v>
      </c>
      <c r="C2149" s="40" t="s">
        <v>205</v>
      </c>
      <c r="D2149" s="67">
        <v>3.93</v>
      </c>
    </row>
    <row r="2150" spans="1:4">
      <c r="A2150" s="65" t="s">
        <v>12321</v>
      </c>
      <c r="B2150" s="66" t="s">
        <v>12322</v>
      </c>
      <c r="C2150" s="40" t="s">
        <v>205</v>
      </c>
      <c r="D2150" s="67">
        <v>5.9</v>
      </c>
    </row>
    <row r="2151" spans="1:4" ht="30">
      <c r="A2151" s="65" t="s">
        <v>12323</v>
      </c>
      <c r="B2151" s="66" t="s">
        <v>12324</v>
      </c>
      <c r="C2151" s="40" t="s">
        <v>205</v>
      </c>
      <c r="D2151" s="67">
        <v>93.17</v>
      </c>
    </row>
    <row r="2152" spans="1:4">
      <c r="A2152" s="65" t="s">
        <v>12325</v>
      </c>
      <c r="B2152" s="66" t="s">
        <v>12326</v>
      </c>
      <c r="C2152" s="40" t="s">
        <v>205</v>
      </c>
      <c r="D2152" s="67">
        <v>15.59</v>
      </c>
    </row>
    <row r="2153" spans="1:4" ht="30">
      <c r="A2153" s="65" t="s">
        <v>12327</v>
      </c>
      <c r="B2153" s="66" t="s">
        <v>12328</v>
      </c>
      <c r="C2153" s="40" t="s">
        <v>205</v>
      </c>
      <c r="D2153" s="67">
        <v>106.25</v>
      </c>
    </row>
    <row r="2154" spans="1:4">
      <c r="A2154" s="65" t="s">
        <v>12329</v>
      </c>
      <c r="B2154" s="66" t="s">
        <v>12330</v>
      </c>
      <c r="C2154" s="40" t="s">
        <v>205</v>
      </c>
      <c r="D2154" s="67">
        <v>24.02</v>
      </c>
    </row>
    <row r="2155" spans="1:4">
      <c r="A2155" s="65" t="s">
        <v>12331</v>
      </c>
      <c r="B2155" s="66" t="s">
        <v>12332</v>
      </c>
      <c r="C2155" s="40" t="s">
        <v>205</v>
      </c>
      <c r="D2155" s="67">
        <v>34.159999999999997</v>
      </c>
    </row>
    <row r="2156" spans="1:4">
      <c r="A2156" s="65" t="s">
        <v>12333</v>
      </c>
      <c r="B2156" s="66" t="s">
        <v>12334</v>
      </c>
      <c r="C2156" s="40" t="s">
        <v>205</v>
      </c>
      <c r="D2156" s="67">
        <v>5.25</v>
      </c>
    </row>
    <row r="2157" spans="1:4">
      <c r="A2157" s="65" t="s">
        <v>12335</v>
      </c>
      <c r="B2157" s="66" t="s">
        <v>12336</v>
      </c>
      <c r="C2157" s="40" t="s">
        <v>205</v>
      </c>
      <c r="D2157" s="67">
        <v>7.9</v>
      </c>
    </row>
    <row r="2158" spans="1:4">
      <c r="A2158" s="65" t="s">
        <v>12337</v>
      </c>
      <c r="B2158" s="66" t="s">
        <v>12338</v>
      </c>
      <c r="C2158" s="40" t="s">
        <v>205</v>
      </c>
      <c r="D2158" s="67">
        <v>28.47</v>
      </c>
    </row>
    <row r="2159" spans="1:4" ht="45">
      <c r="A2159" s="65" t="s">
        <v>12339</v>
      </c>
      <c r="B2159" s="66" t="s">
        <v>12340</v>
      </c>
      <c r="C2159" s="40" t="s">
        <v>205</v>
      </c>
      <c r="D2159" s="67">
        <v>2</v>
      </c>
    </row>
    <row r="2160" spans="1:4" ht="45">
      <c r="A2160" s="65" t="s">
        <v>12341</v>
      </c>
      <c r="B2160" s="66" t="s">
        <v>12342</v>
      </c>
      <c r="C2160" s="40" t="s">
        <v>205</v>
      </c>
      <c r="D2160" s="67">
        <v>3.1</v>
      </c>
    </row>
    <row r="2161" spans="1:4" ht="45">
      <c r="A2161" s="65" t="s">
        <v>12343</v>
      </c>
      <c r="B2161" s="66" t="s">
        <v>12344</v>
      </c>
      <c r="C2161" s="40" t="s">
        <v>205</v>
      </c>
      <c r="D2161" s="67">
        <v>4.49</v>
      </c>
    </row>
    <row r="2162" spans="1:4" ht="45">
      <c r="A2162" s="65" t="s">
        <v>12345</v>
      </c>
      <c r="B2162" s="66" t="s">
        <v>12346</v>
      </c>
      <c r="C2162" s="40" t="s">
        <v>205</v>
      </c>
      <c r="D2162" s="67">
        <v>6.4</v>
      </c>
    </row>
    <row r="2163" spans="1:4" ht="45">
      <c r="A2163" s="65" t="s">
        <v>12347</v>
      </c>
      <c r="B2163" s="66" t="s">
        <v>12348</v>
      </c>
      <c r="C2163" s="40" t="s">
        <v>205</v>
      </c>
      <c r="D2163" s="67">
        <v>10.130000000000001</v>
      </c>
    </row>
    <row r="2164" spans="1:4" ht="45">
      <c r="A2164" s="65" t="s">
        <v>12349</v>
      </c>
      <c r="B2164" s="66" t="s">
        <v>12350</v>
      </c>
      <c r="C2164" s="40" t="s">
        <v>205</v>
      </c>
      <c r="D2164" s="67">
        <v>15.51</v>
      </c>
    </row>
    <row r="2165" spans="1:4" ht="45">
      <c r="A2165" s="65" t="s">
        <v>12351</v>
      </c>
      <c r="B2165" s="66" t="s">
        <v>12352</v>
      </c>
      <c r="C2165" s="40" t="s">
        <v>205</v>
      </c>
      <c r="D2165" s="67">
        <v>23.81</v>
      </c>
    </row>
    <row r="2166" spans="1:4" ht="45">
      <c r="A2166" s="65" t="s">
        <v>12353</v>
      </c>
      <c r="B2166" s="66" t="s">
        <v>12354</v>
      </c>
      <c r="C2166" s="40" t="s">
        <v>205</v>
      </c>
      <c r="D2166" s="67">
        <v>32.659999999999997</v>
      </c>
    </row>
    <row r="2167" spans="1:4" ht="45">
      <c r="A2167" s="65" t="s">
        <v>12355</v>
      </c>
      <c r="B2167" s="66" t="s">
        <v>12356</v>
      </c>
      <c r="C2167" s="40" t="s">
        <v>205</v>
      </c>
      <c r="D2167" s="67">
        <v>46.26</v>
      </c>
    </row>
    <row r="2168" spans="1:4" ht="45">
      <c r="A2168" s="65" t="s">
        <v>12357</v>
      </c>
      <c r="B2168" s="66" t="s">
        <v>12358</v>
      </c>
      <c r="C2168" s="40" t="s">
        <v>205</v>
      </c>
      <c r="D2168" s="67">
        <v>64.53</v>
      </c>
    </row>
    <row r="2169" spans="1:4" ht="45">
      <c r="A2169" s="65" t="s">
        <v>12359</v>
      </c>
      <c r="B2169" s="66" t="s">
        <v>12360</v>
      </c>
      <c r="C2169" s="40" t="s">
        <v>205</v>
      </c>
      <c r="D2169" s="67">
        <v>86.98</v>
      </c>
    </row>
    <row r="2170" spans="1:4" ht="45">
      <c r="A2170" s="65" t="s">
        <v>12361</v>
      </c>
      <c r="B2170" s="66" t="s">
        <v>12362</v>
      </c>
      <c r="C2170" s="40" t="s">
        <v>205</v>
      </c>
      <c r="D2170" s="67">
        <v>110.45</v>
      </c>
    </row>
    <row r="2171" spans="1:4" ht="45">
      <c r="A2171" s="65" t="s">
        <v>12363</v>
      </c>
      <c r="B2171" s="66" t="s">
        <v>12364</v>
      </c>
      <c r="C2171" s="40" t="s">
        <v>205</v>
      </c>
      <c r="D2171" s="67">
        <v>136.69</v>
      </c>
    </row>
    <row r="2172" spans="1:4" ht="45">
      <c r="A2172" s="65" t="s">
        <v>12365</v>
      </c>
      <c r="B2172" s="66" t="s">
        <v>12366</v>
      </c>
      <c r="C2172" s="40" t="s">
        <v>205</v>
      </c>
      <c r="D2172" s="67">
        <v>165.36</v>
      </c>
    </row>
    <row r="2173" spans="1:4" ht="45">
      <c r="A2173" s="65" t="s">
        <v>12367</v>
      </c>
      <c r="B2173" s="66" t="s">
        <v>12368</v>
      </c>
      <c r="C2173" s="40" t="s">
        <v>205</v>
      </c>
      <c r="D2173" s="67">
        <v>217.61</v>
      </c>
    </row>
    <row r="2174" spans="1:4">
      <c r="A2174" s="65" t="s">
        <v>12369</v>
      </c>
      <c r="B2174" s="66" t="s">
        <v>4782</v>
      </c>
      <c r="C2174" s="40" t="s">
        <v>205</v>
      </c>
      <c r="D2174" s="67">
        <v>1.7</v>
      </c>
    </row>
    <row r="2175" spans="1:4">
      <c r="A2175" s="65" t="s">
        <v>12370</v>
      </c>
      <c r="B2175" s="66" t="s">
        <v>4784</v>
      </c>
      <c r="C2175" s="40" t="s">
        <v>205</v>
      </c>
      <c r="D2175" s="67">
        <v>2.44</v>
      </c>
    </row>
    <row r="2176" spans="1:4">
      <c r="A2176" s="65" t="s">
        <v>12371</v>
      </c>
      <c r="B2176" s="66" t="s">
        <v>4786</v>
      </c>
      <c r="C2176" s="40" t="s">
        <v>205</v>
      </c>
      <c r="D2176" s="67">
        <v>3.67</v>
      </c>
    </row>
    <row r="2177" spans="1:4">
      <c r="A2177" s="65" t="s">
        <v>12372</v>
      </c>
      <c r="B2177" s="66" t="s">
        <v>4788</v>
      </c>
      <c r="C2177" s="40" t="s">
        <v>205</v>
      </c>
      <c r="D2177" s="67">
        <v>5.5</v>
      </c>
    </row>
    <row r="2178" spans="1:4">
      <c r="A2178" s="65" t="s">
        <v>12373</v>
      </c>
      <c r="B2178" s="66" t="s">
        <v>4790</v>
      </c>
      <c r="C2178" s="40" t="s">
        <v>205</v>
      </c>
      <c r="D2178" s="67">
        <v>8.49</v>
      </c>
    </row>
    <row r="2179" spans="1:4">
      <c r="A2179" s="65" t="s">
        <v>12374</v>
      </c>
      <c r="B2179" s="66" t="s">
        <v>4792</v>
      </c>
      <c r="C2179" s="40" t="s">
        <v>205</v>
      </c>
      <c r="D2179" s="67">
        <v>13.07</v>
      </c>
    </row>
    <row r="2180" spans="1:4">
      <c r="A2180" s="65" t="s">
        <v>12375</v>
      </c>
      <c r="B2180" s="66" t="s">
        <v>4794</v>
      </c>
      <c r="C2180" s="40" t="s">
        <v>205</v>
      </c>
      <c r="D2180" s="67">
        <v>19.88</v>
      </c>
    </row>
    <row r="2181" spans="1:4">
      <c r="A2181" s="65" t="s">
        <v>12376</v>
      </c>
      <c r="B2181" s="66" t="s">
        <v>4796</v>
      </c>
      <c r="C2181" s="40" t="s">
        <v>205</v>
      </c>
      <c r="D2181" s="67">
        <v>27.62</v>
      </c>
    </row>
    <row r="2182" spans="1:4">
      <c r="A2182" s="65" t="s">
        <v>12377</v>
      </c>
      <c r="B2182" s="66" t="s">
        <v>4798</v>
      </c>
      <c r="C2182" s="40" t="s">
        <v>205</v>
      </c>
      <c r="D2182" s="67">
        <v>39.89</v>
      </c>
    </row>
    <row r="2183" spans="1:4">
      <c r="A2183" s="65" t="s">
        <v>12378</v>
      </c>
      <c r="B2183" s="66" t="s">
        <v>4800</v>
      </c>
      <c r="C2183" s="40" t="s">
        <v>205</v>
      </c>
      <c r="D2183" s="67">
        <v>55.03</v>
      </c>
    </row>
    <row r="2184" spans="1:4">
      <c r="A2184" s="65" t="s">
        <v>12379</v>
      </c>
      <c r="B2184" s="66" t="s">
        <v>4802</v>
      </c>
      <c r="C2184" s="40" t="s">
        <v>205</v>
      </c>
      <c r="D2184" s="67">
        <v>74.37</v>
      </c>
    </row>
    <row r="2185" spans="1:4">
      <c r="A2185" s="65" t="s">
        <v>12380</v>
      </c>
      <c r="B2185" s="66" t="s">
        <v>4804</v>
      </c>
      <c r="C2185" s="40" t="s">
        <v>205</v>
      </c>
      <c r="D2185" s="67">
        <v>92.37</v>
      </c>
    </row>
    <row r="2186" spans="1:4">
      <c r="A2186" s="65" t="s">
        <v>12381</v>
      </c>
      <c r="B2186" s="66" t="s">
        <v>4808</v>
      </c>
      <c r="C2186" s="40" t="s">
        <v>205</v>
      </c>
      <c r="D2186" s="67">
        <v>138.57</v>
      </c>
    </row>
    <row r="2187" spans="1:4">
      <c r="A2187" s="65" t="s">
        <v>12382</v>
      </c>
      <c r="B2187" s="66" t="s">
        <v>4810</v>
      </c>
      <c r="C2187" s="40" t="s">
        <v>205</v>
      </c>
      <c r="D2187" s="67">
        <v>186.26</v>
      </c>
    </row>
    <row r="2188" spans="1:4">
      <c r="A2188" s="65" t="s">
        <v>12383</v>
      </c>
      <c r="B2188" s="66" t="s">
        <v>12384</v>
      </c>
      <c r="C2188" s="40" t="s">
        <v>205</v>
      </c>
      <c r="D2188" s="67">
        <v>113.33</v>
      </c>
    </row>
    <row r="2189" spans="1:4">
      <c r="A2189" s="65" t="s">
        <v>12385</v>
      </c>
      <c r="B2189" s="66" t="s">
        <v>12386</v>
      </c>
      <c r="C2189" s="40" t="s">
        <v>205</v>
      </c>
      <c r="D2189" s="67">
        <v>57.57</v>
      </c>
    </row>
    <row r="2190" spans="1:4">
      <c r="A2190" s="65" t="s">
        <v>12387</v>
      </c>
      <c r="B2190" s="66" t="s">
        <v>12388</v>
      </c>
      <c r="C2190" s="40" t="s">
        <v>205</v>
      </c>
      <c r="D2190" s="67">
        <v>73.06</v>
      </c>
    </row>
    <row r="2191" spans="1:4">
      <c r="A2191" s="65" t="s">
        <v>12389</v>
      </c>
      <c r="B2191" s="66" t="s">
        <v>12390</v>
      </c>
      <c r="C2191" s="40" t="s">
        <v>205</v>
      </c>
      <c r="D2191" s="67">
        <v>199.33</v>
      </c>
    </row>
    <row r="2192" spans="1:4">
      <c r="A2192" s="65" t="s">
        <v>12391</v>
      </c>
      <c r="B2192" s="66" t="s">
        <v>12392</v>
      </c>
      <c r="C2192" s="40" t="s">
        <v>205</v>
      </c>
      <c r="D2192" s="67">
        <v>1.17</v>
      </c>
    </row>
    <row r="2193" spans="1:4">
      <c r="A2193" s="65" t="s">
        <v>12393</v>
      </c>
      <c r="B2193" s="66" t="s">
        <v>12394</v>
      </c>
      <c r="C2193" s="40" t="s">
        <v>205</v>
      </c>
      <c r="D2193" s="67">
        <v>1.96</v>
      </c>
    </row>
    <row r="2194" spans="1:4">
      <c r="A2194" s="65" t="s">
        <v>12395</v>
      </c>
      <c r="B2194" s="66" t="s">
        <v>12396</v>
      </c>
      <c r="C2194" s="40" t="s">
        <v>205</v>
      </c>
      <c r="D2194" s="67">
        <v>2.79</v>
      </c>
    </row>
    <row r="2195" spans="1:4">
      <c r="A2195" s="65" t="s">
        <v>12397</v>
      </c>
      <c r="B2195" s="66" t="s">
        <v>12398</v>
      </c>
      <c r="C2195" s="40" t="s">
        <v>205</v>
      </c>
      <c r="D2195" s="67">
        <v>4.04</v>
      </c>
    </row>
    <row r="2196" spans="1:4">
      <c r="A2196" s="65" t="s">
        <v>12399</v>
      </c>
      <c r="B2196" s="66" t="s">
        <v>12400</v>
      </c>
      <c r="C2196" s="40" t="s">
        <v>205</v>
      </c>
      <c r="D2196" s="67">
        <v>7.44</v>
      </c>
    </row>
    <row r="2197" spans="1:4">
      <c r="A2197" s="65" t="s">
        <v>12401</v>
      </c>
      <c r="B2197" s="66" t="s">
        <v>12402</v>
      </c>
      <c r="C2197" s="40" t="s">
        <v>205</v>
      </c>
      <c r="D2197" s="67">
        <v>5.23</v>
      </c>
    </row>
    <row r="2198" spans="1:4">
      <c r="A2198" s="65" t="s">
        <v>12403</v>
      </c>
      <c r="B2198" s="66" t="s">
        <v>12404</v>
      </c>
      <c r="C2198" s="40" t="s">
        <v>205</v>
      </c>
      <c r="D2198" s="67">
        <v>72.25</v>
      </c>
    </row>
    <row r="2199" spans="1:4">
      <c r="A2199" s="65" t="s">
        <v>12405</v>
      </c>
      <c r="B2199" s="66" t="s">
        <v>12406</v>
      </c>
      <c r="C2199" s="40" t="s">
        <v>205</v>
      </c>
      <c r="D2199" s="67">
        <v>101.1</v>
      </c>
    </row>
    <row r="2200" spans="1:4">
      <c r="A2200" s="65" t="s">
        <v>12407</v>
      </c>
      <c r="B2200" s="66" t="s">
        <v>12408</v>
      </c>
      <c r="C2200" s="40" t="s">
        <v>205</v>
      </c>
      <c r="D2200" s="67">
        <v>38.14</v>
      </c>
    </row>
    <row r="2201" spans="1:4" ht="45">
      <c r="A2201" s="65" t="s">
        <v>12409</v>
      </c>
      <c r="B2201" s="66" t="s">
        <v>12410</v>
      </c>
      <c r="C2201" s="40" t="s">
        <v>205</v>
      </c>
      <c r="D2201" s="67">
        <v>5.41</v>
      </c>
    </row>
    <row r="2202" spans="1:4" ht="45">
      <c r="A2202" s="65" t="s">
        <v>12411</v>
      </c>
      <c r="B2202" s="66" t="s">
        <v>12412</v>
      </c>
      <c r="C2202" s="40" t="s">
        <v>205</v>
      </c>
      <c r="D2202" s="67">
        <v>8.74</v>
      </c>
    </row>
    <row r="2203" spans="1:4" ht="45">
      <c r="A2203" s="65" t="s">
        <v>12413</v>
      </c>
      <c r="B2203" s="66" t="s">
        <v>12414</v>
      </c>
      <c r="C2203" s="40" t="s">
        <v>205</v>
      </c>
      <c r="D2203" s="67">
        <v>13.84</v>
      </c>
    </row>
    <row r="2204" spans="1:4" ht="45">
      <c r="A2204" s="65" t="s">
        <v>12415</v>
      </c>
      <c r="B2204" s="66" t="s">
        <v>12416</v>
      </c>
      <c r="C2204" s="40" t="s">
        <v>205</v>
      </c>
      <c r="D2204" s="67">
        <v>20.38</v>
      </c>
    </row>
    <row r="2205" spans="1:4" ht="45">
      <c r="A2205" s="65" t="s">
        <v>12417</v>
      </c>
      <c r="B2205" s="66" t="s">
        <v>12418</v>
      </c>
      <c r="C2205" s="40" t="s">
        <v>205</v>
      </c>
      <c r="D2205" s="67">
        <v>17.809999999999999</v>
      </c>
    </row>
    <row r="2206" spans="1:4" ht="45">
      <c r="A2206" s="65" t="s">
        <v>12419</v>
      </c>
      <c r="B2206" s="66" t="s">
        <v>12420</v>
      </c>
      <c r="C2206" s="40" t="s">
        <v>205</v>
      </c>
      <c r="D2206" s="67">
        <v>28.13</v>
      </c>
    </row>
    <row r="2207" spans="1:4">
      <c r="A2207" s="65" t="s">
        <v>12421</v>
      </c>
      <c r="B2207" s="66" t="s">
        <v>12422</v>
      </c>
      <c r="C2207" s="40" t="s">
        <v>205</v>
      </c>
      <c r="D2207" s="67">
        <v>47.38</v>
      </c>
    </row>
    <row r="2208" spans="1:4">
      <c r="A2208" s="65" t="s">
        <v>12423</v>
      </c>
      <c r="B2208" s="66" t="s">
        <v>12424</v>
      </c>
      <c r="C2208" s="40" t="s">
        <v>205</v>
      </c>
      <c r="D2208" s="67">
        <v>9.65</v>
      </c>
    </row>
    <row r="2209" spans="1:4" ht="30">
      <c r="A2209" s="65" t="s">
        <v>12425</v>
      </c>
      <c r="B2209" s="66" t="s">
        <v>12426</v>
      </c>
      <c r="C2209" s="40" t="s">
        <v>205</v>
      </c>
      <c r="D2209" s="67">
        <v>86.7</v>
      </c>
    </row>
    <row r="2210" spans="1:4">
      <c r="A2210" s="65" t="s">
        <v>12427</v>
      </c>
      <c r="B2210" s="66" t="s">
        <v>12428</v>
      </c>
      <c r="C2210" s="40" t="s">
        <v>205</v>
      </c>
      <c r="D2210" s="67">
        <v>162.66</v>
      </c>
    </row>
    <row r="2211" spans="1:4">
      <c r="A2211" s="65" t="s">
        <v>12429</v>
      </c>
      <c r="B2211" s="66" t="s">
        <v>12430</v>
      </c>
      <c r="C2211" s="40" t="s">
        <v>205</v>
      </c>
      <c r="D2211" s="67">
        <v>69.09</v>
      </c>
    </row>
    <row r="2212" spans="1:4">
      <c r="A2212" s="65" t="s">
        <v>12431</v>
      </c>
      <c r="B2212" s="66" t="s">
        <v>12432</v>
      </c>
      <c r="C2212" s="40" t="s">
        <v>205</v>
      </c>
      <c r="D2212" s="67">
        <v>91.75</v>
      </c>
    </row>
    <row r="2213" spans="1:4">
      <c r="A2213" s="65" t="s">
        <v>12433</v>
      </c>
      <c r="B2213" s="66" t="s">
        <v>12434</v>
      </c>
      <c r="C2213" s="40" t="s">
        <v>205</v>
      </c>
      <c r="D2213" s="67">
        <v>199.35</v>
      </c>
    </row>
    <row r="2214" spans="1:4">
      <c r="A2214" s="65" t="s">
        <v>12435</v>
      </c>
      <c r="B2214" s="66" t="s">
        <v>12436</v>
      </c>
      <c r="C2214" s="40" t="s">
        <v>205</v>
      </c>
      <c r="D2214" s="67">
        <v>66.31</v>
      </c>
    </row>
    <row r="2215" spans="1:4" ht="30">
      <c r="A2215" s="65" t="s">
        <v>12437</v>
      </c>
      <c r="B2215" s="66" t="s">
        <v>12438</v>
      </c>
      <c r="C2215" s="40" t="s">
        <v>205</v>
      </c>
      <c r="D2215" s="67">
        <v>10.88</v>
      </c>
    </row>
    <row r="2216" spans="1:4">
      <c r="A2216" s="65" t="s">
        <v>12439</v>
      </c>
      <c r="B2216" s="66" t="s">
        <v>12440</v>
      </c>
      <c r="C2216" s="40" t="s">
        <v>205</v>
      </c>
      <c r="D2216" s="67">
        <v>18.170000000000002</v>
      </c>
    </row>
    <row r="2217" spans="1:4" ht="30">
      <c r="A2217" s="65" t="s">
        <v>12441</v>
      </c>
      <c r="B2217" s="66" t="s">
        <v>12442</v>
      </c>
      <c r="C2217" s="40" t="s">
        <v>95</v>
      </c>
      <c r="D2217" s="67">
        <v>77.5</v>
      </c>
    </row>
    <row r="2218" spans="1:4">
      <c r="A2218" s="65" t="s">
        <v>12443</v>
      </c>
      <c r="B2218" s="66" t="s">
        <v>12444</v>
      </c>
      <c r="C2218" s="40" t="s">
        <v>655</v>
      </c>
      <c r="D2218" s="67">
        <v>31.69</v>
      </c>
    </row>
    <row r="2219" spans="1:4">
      <c r="A2219" s="65" t="s">
        <v>12445</v>
      </c>
      <c r="B2219" s="66" t="s">
        <v>12446</v>
      </c>
      <c r="C2219" s="40" t="s">
        <v>655</v>
      </c>
      <c r="D2219" s="67">
        <v>41.69</v>
      </c>
    </row>
    <row r="2220" spans="1:4" ht="30">
      <c r="A2220" s="65" t="s">
        <v>12447</v>
      </c>
      <c r="B2220" s="66" t="s">
        <v>12448</v>
      </c>
      <c r="C2220" s="40" t="s">
        <v>95</v>
      </c>
      <c r="D2220" s="67">
        <v>632.26</v>
      </c>
    </row>
    <row r="2221" spans="1:4">
      <c r="A2221" s="65" t="s">
        <v>12449</v>
      </c>
      <c r="B2221" s="66" t="s">
        <v>12450</v>
      </c>
      <c r="C2221" s="40" t="s">
        <v>95</v>
      </c>
      <c r="D2221" s="67">
        <v>314.67</v>
      </c>
    </row>
    <row r="2222" spans="1:4" ht="30">
      <c r="A2222" s="65" t="s">
        <v>12451</v>
      </c>
      <c r="B2222" s="66" t="s">
        <v>12452</v>
      </c>
      <c r="C2222" s="40" t="s">
        <v>205</v>
      </c>
      <c r="D2222" s="67">
        <v>13.25</v>
      </c>
    </row>
    <row r="2223" spans="1:4" ht="30">
      <c r="A2223" s="65" t="s">
        <v>12453</v>
      </c>
      <c r="B2223" s="66" t="s">
        <v>12454</v>
      </c>
      <c r="C2223" s="40" t="s">
        <v>205</v>
      </c>
      <c r="D2223" s="67">
        <v>17.04</v>
      </c>
    </row>
    <row r="2224" spans="1:4" ht="30">
      <c r="A2224" s="65" t="s">
        <v>12455</v>
      </c>
      <c r="B2224" s="66" t="s">
        <v>12456</v>
      </c>
      <c r="C2224" s="40" t="s">
        <v>205</v>
      </c>
      <c r="D2224" s="67">
        <v>0.79</v>
      </c>
    </row>
    <row r="2225" spans="1:4" ht="30">
      <c r="A2225" s="65" t="s">
        <v>12457</v>
      </c>
      <c r="B2225" s="66" t="s">
        <v>12458</v>
      </c>
      <c r="C2225" s="40" t="s">
        <v>205</v>
      </c>
      <c r="D2225" s="67">
        <v>18.79</v>
      </c>
    </row>
    <row r="2226" spans="1:4">
      <c r="A2226" s="65" t="s">
        <v>12459</v>
      </c>
      <c r="B2226" s="66" t="s">
        <v>12460</v>
      </c>
      <c r="C2226" s="40" t="s">
        <v>95</v>
      </c>
      <c r="D2226" s="67">
        <v>139.21</v>
      </c>
    </row>
    <row r="2227" spans="1:4" ht="30">
      <c r="A2227" s="65" t="s">
        <v>12461</v>
      </c>
      <c r="B2227" s="66" t="s">
        <v>12462</v>
      </c>
      <c r="C2227" s="40" t="s">
        <v>95</v>
      </c>
      <c r="D2227" s="67">
        <v>105.05</v>
      </c>
    </row>
    <row r="2228" spans="1:4" ht="45">
      <c r="A2228" s="65" t="s">
        <v>12463</v>
      </c>
      <c r="B2228" s="66" t="s">
        <v>12464</v>
      </c>
      <c r="C2228" s="40" t="s">
        <v>205</v>
      </c>
      <c r="D2228" s="67">
        <v>11.6</v>
      </c>
    </row>
    <row r="2229" spans="1:4" ht="45">
      <c r="A2229" s="65" t="s">
        <v>12465</v>
      </c>
      <c r="B2229" s="66" t="s">
        <v>12466</v>
      </c>
      <c r="C2229" s="40" t="s">
        <v>205</v>
      </c>
      <c r="D2229" s="67">
        <v>17.559999999999999</v>
      </c>
    </row>
    <row r="2230" spans="1:4" ht="45">
      <c r="A2230" s="65" t="s">
        <v>12467</v>
      </c>
      <c r="B2230" s="66" t="s">
        <v>12468</v>
      </c>
      <c r="C2230" s="40" t="s">
        <v>205</v>
      </c>
      <c r="D2230" s="67">
        <v>36.36</v>
      </c>
    </row>
    <row r="2231" spans="1:4" ht="45">
      <c r="A2231" s="65" t="s">
        <v>12469</v>
      </c>
      <c r="B2231" s="66" t="s">
        <v>12470</v>
      </c>
      <c r="C2231" s="40" t="s">
        <v>205</v>
      </c>
      <c r="D2231" s="67">
        <v>12.82</v>
      </c>
    </row>
    <row r="2232" spans="1:4" ht="45">
      <c r="A2232" s="65" t="s">
        <v>12471</v>
      </c>
      <c r="B2232" s="66" t="s">
        <v>12472</v>
      </c>
      <c r="C2232" s="40" t="s">
        <v>205</v>
      </c>
      <c r="D2232" s="67">
        <v>18.440000000000001</v>
      </c>
    </row>
    <row r="2233" spans="1:4" ht="30">
      <c r="A2233" s="65" t="s">
        <v>12473</v>
      </c>
      <c r="B2233" s="66" t="s">
        <v>12474</v>
      </c>
      <c r="C2233" s="40" t="s">
        <v>205</v>
      </c>
      <c r="D2233" s="67">
        <v>4.54</v>
      </c>
    </row>
    <row r="2234" spans="1:4">
      <c r="A2234" s="65" t="s">
        <v>12475</v>
      </c>
      <c r="B2234" s="66" t="s">
        <v>12476</v>
      </c>
      <c r="C2234" s="40" t="s">
        <v>95</v>
      </c>
      <c r="D2234" s="67">
        <v>43.57</v>
      </c>
    </row>
    <row r="2235" spans="1:4">
      <c r="A2235" s="65" t="s">
        <v>12477</v>
      </c>
      <c r="B2235" s="66" t="s">
        <v>12478</v>
      </c>
      <c r="C2235" s="40" t="s">
        <v>95</v>
      </c>
      <c r="D2235" s="67">
        <v>769.72</v>
      </c>
    </row>
    <row r="2236" spans="1:4" ht="45">
      <c r="A2236" s="65" t="s">
        <v>12479</v>
      </c>
      <c r="B2236" s="66" t="s">
        <v>12480</v>
      </c>
      <c r="C2236" s="40" t="s">
        <v>205</v>
      </c>
      <c r="D2236" s="67">
        <v>6.91</v>
      </c>
    </row>
    <row r="2237" spans="1:4" ht="45">
      <c r="A2237" s="65" t="s">
        <v>12481</v>
      </c>
      <c r="B2237" s="66" t="s">
        <v>12482</v>
      </c>
      <c r="C2237" s="40" t="s">
        <v>205</v>
      </c>
      <c r="D2237" s="67">
        <v>6.3</v>
      </c>
    </row>
    <row r="2238" spans="1:4" ht="45">
      <c r="A2238" s="65" t="s">
        <v>12483</v>
      </c>
      <c r="B2238" s="66" t="s">
        <v>12484</v>
      </c>
      <c r="C2238" s="40" t="s">
        <v>205</v>
      </c>
      <c r="D2238" s="67">
        <v>12.48</v>
      </c>
    </row>
    <row r="2239" spans="1:4" ht="45">
      <c r="A2239" s="65" t="s">
        <v>12485</v>
      </c>
      <c r="B2239" s="66" t="s">
        <v>12486</v>
      </c>
      <c r="C2239" s="40" t="s">
        <v>205</v>
      </c>
      <c r="D2239" s="67">
        <v>31.59</v>
      </c>
    </row>
    <row r="2240" spans="1:4" ht="30">
      <c r="A2240" s="65" t="s">
        <v>12487</v>
      </c>
      <c r="B2240" s="66" t="s">
        <v>12488</v>
      </c>
      <c r="C2240" s="40" t="s">
        <v>205</v>
      </c>
      <c r="D2240" s="67">
        <v>9.23</v>
      </c>
    </row>
    <row r="2241" spans="1:4" ht="30">
      <c r="A2241" s="65" t="s">
        <v>12489</v>
      </c>
      <c r="B2241" s="66" t="s">
        <v>12490</v>
      </c>
      <c r="C2241" s="40" t="s">
        <v>205</v>
      </c>
      <c r="D2241" s="67">
        <v>8.51</v>
      </c>
    </row>
    <row r="2242" spans="1:4" ht="30">
      <c r="A2242" s="65" t="s">
        <v>12491</v>
      </c>
      <c r="B2242" s="66" t="s">
        <v>12492</v>
      </c>
      <c r="C2242" s="40" t="s">
        <v>205</v>
      </c>
      <c r="D2242" s="67">
        <v>4.4800000000000004</v>
      </c>
    </row>
    <row r="2243" spans="1:4" ht="30">
      <c r="A2243" s="65" t="s">
        <v>12493</v>
      </c>
      <c r="B2243" s="66" t="s">
        <v>12494</v>
      </c>
      <c r="C2243" s="40" t="s">
        <v>205</v>
      </c>
      <c r="D2243" s="67">
        <v>1.87</v>
      </c>
    </row>
    <row r="2244" spans="1:4" ht="30">
      <c r="A2244" s="65" t="s">
        <v>12495</v>
      </c>
      <c r="B2244" s="66" t="s">
        <v>12496</v>
      </c>
      <c r="C2244" s="40" t="s">
        <v>205</v>
      </c>
      <c r="D2244" s="67">
        <v>14.4</v>
      </c>
    </row>
    <row r="2245" spans="1:4" ht="45">
      <c r="A2245" s="65" t="s">
        <v>12497</v>
      </c>
      <c r="B2245" s="66" t="s">
        <v>12498</v>
      </c>
      <c r="C2245" s="40" t="s">
        <v>205</v>
      </c>
      <c r="D2245" s="67">
        <v>33.6</v>
      </c>
    </row>
    <row r="2246" spans="1:4" ht="45">
      <c r="A2246" s="65" t="s">
        <v>12499</v>
      </c>
      <c r="B2246" s="66" t="s">
        <v>12500</v>
      </c>
      <c r="C2246" s="40" t="s">
        <v>205</v>
      </c>
      <c r="D2246" s="67">
        <v>62.28</v>
      </c>
    </row>
    <row r="2247" spans="1:4" ht="45">
      <c r="A2247" s="65" t="s">
        <v>12501</v>
      </c>
      <c r="B2247" s="66" t="s">
        <v>12502</v>
      </c>
      <c r="C2247" s="40" t="s">
        <v>205</v>
      </c>
      <c r="D2247" s="67">
        <v>4.7300000000000004</v>
      </c>
    </row>
    <row r="2248" spans="1:4" ht="45">
      <c r="A2248" s="65" t="s">
        <v>12503</v>
      </c>
      <c r="B2248" s="66" t="s">
        <v>12504</v>
      </c>
      <c r="C2248" s="40" t="s">
        <v>205</v>
      </c>
      <c r="D2248" s="67">
        <v>4.3099999999999996</v>
      </c>
    </row>
    <row r="2249" spans="1:4" ht="45">
      <c r="A2249" s="65" t="s">
        <v>12505</v>
      </c>
      <c r="B2249" s="66" t="s">
        <v>12506</v>
      </c>
      <c r="C2249" s="40" t="s">
        <v>205</v>
      </c>
      <c r="D2249" s="67">
        <v>43.69</v>
      </c>
    </row>
    <row r="2250" spans="1:4" ht="30">
      <c r="A2250" s="65" t="s">
        <v>12507</v>
      </c>
      <c r="B2250" s="66" t="s">
        <v>12508</v>
      </c>
      <c r="C2250" s="40" t="s">
        <v>95</v>
      </c>
      <c r="D2250" s="67">
        <v>3805.89</v>
      </c>
    </row>
    <row r="2251" spans="1:4" ht="30">
      <c r="A2251" s="65" t="s">
        <v>12509</v>
      </c>
      <c r="B2251" s="66" t="s">
        <v>14434</v>
      </c>
      <c r="C2251" s="40" t="s">
        <v>95</v>
      </c>
      <c r="D2251" s="67">
        <v>600.71</v>
      </c>
    </row>
    <row r="2252" spans="1:4" ht="30">
      <c r="A2252" s="65" t="s">
        <v>12510</v>
      </c>
      <c r="B2252" s="66" t="s">
        <v>12511</v>
      </c>
      <c r="C2252" s="40" t="s">
        <v>95</v>
      </c>
      <c r="D2252" s="67">
        <v>5274.13</v>
      </c>
    </row>
    <row r="2253" spans="1:4" ht="30">
      <c r="A2253" s="65" t="s">
        <v>12512</v>
      </c>
      <c r="B2253" s="66" t="s">
        <v>12513</v>
      </c>
      <c r="C2253" s="40" t="s">
        <v>95</v>
      </c>
      <c r="D2253" s="67">
        <v>209454.97</v>
      </c>
    </row>
    <row r="2254" spans="1:4" ht="30">
      <c r="A2254" s="65" t="s">
        <v>12514</v>
      </c>
      <c r="B2254" s="66" t="s">
        <v>12515</v>
      </c>
      <c r="C2254" s="40" t="s">
        <v>95</v>
      </c>
      <c r="D2254" s="67">
        <v>236845.22</v>
      </c>
    </row>
    <row r="2255" spans="1:4" ht="30">
      <c r="A2255" s="65" t="s">
        <v>12516</v>
      </c>
      <c r="B2255" s="66" t="s">
        <v>12517</v>
      </c>
      <c r="C2255" s="40" t="s">
        <v>95</v>
      </c>
      <c r="D2255" s="67">
        <v>104090.17</v>
      </c>
    </row>
    <row r="2256" spans="1:4" ht="30">
      <c r="A2256" s="65" t="s">
        <v>12518</v>
      </c>
      <c r="B2256" s="66" t="s">
        <v>12519</v>
      </c>
      <c r="C2256" s="40" t="s">
        <v>95</v>
      </c>
      <c r="D2256" s="67">
        <v>122739.12</v>
      </c>
    </row>
    <row r="2257" spans="1:4" ht="30">
      <c r="A2257" s="65" t="s">
        <v>12520</v>
      </c>
      <c r="B2257" s="66" t="s">
        <v>12521</v>
      </c>
      <c r="C2257" s="40" t="s">
        <v>95</v>
      </c>
      <c r="D2257" s="67">
        <v>148594.88</v>
      </c>
    </row>
    <row r="2258" spans="1:4" ht="30">
      <c r="A2258" s="65" t="s">
        <v>12522</v>
      </c>
      <c r="B2258" s="66" t="s">
        <v>12523</v>
      </c>
      <c r="C2258" s="40" t="s">
        <v>95</v>
      </c>
      <c r="D2258" s="67">
        <v>486141.63</v>
      </c>
    </row>
    <row r="2259" spans="1:4" ht="30">
      <c r="A2259" s="65" t="s">
        <v>12524</v>
      </c>
      <c r="B2259" s="66" t="s">
        <v>12525</v>
      </c>
      <c r="C2259" s="40" t="s">
        <v>408</v>
      </c>
      <c r="D2259" s="67">
        <v>440826.47</v>
      </c>
    </row>
    <row r="2260" spans="1:4" ht="30">
      <c r="A2260" s="65" t="s">
        <v>12526</v>
      </c>
      <c r="B2260" s="66" t="s">
        <v>12527</v>
      </c>
      <c r="C2260" s="40" t="s">
        <v>408</v>
      </c>
      <c r="D2260" s="67">
        <v>406709.5</v>
      </c>
    </row>
    <row r="2261" spans="1:4" ht="30">
      <c r="A2261" s="65" t="s">
        <v>12528</v>
      </c>
      <c r="B2261" s="66" t="s">
        <v>12529</v>
      </c>
      <c r="C2261" s="40" t="s">
        <v>95</v>
      </c>
      <c r="D2261" s="67">
        <v>26642.23</v>
      </c>
    </row>
    <row r="2262" spans="1:4" ht="30">
      <c r="A2262" s="65" t="s">
        <v>12530</v>
      </c>
      <c r="B2262" s="66" t="s">
        <v>12531</v>
      </c>
      <c r="C2262" s="40" t="s">
        <v>95</v>
      </c>
      <c r="D2262" s="67">
        <v>9332.43</v>
      </c>
    </row>
    <row r="2263" spans="1:4" ht="30">
      <c r="A2263" s="65" t="s">
        <v>12532</v>
      </c>
      <c r="B2263" s="66" t="s">
        <v>12533</v>
      </c>
      <c r="C2263" s="40" t="s">
        <v>95</v>
      </c>
      <c r="D2263" s="67">
        <v>6352.56</v>
      </c>
    </row>
    <row r="2264" spans="1:4" ht="30">
      <c r="A2264" s="65" t="s">
        <v>12534</v>
      </c>
      <c r="B2264" s="66" t="s">
        <v>12535</v>
      </c>
      <c r="C2264" s="40" t="s">
        <v>408</v>
      </c>
      <c r="D2264" s="67">
        <v>18499.400000000001</v>
      </c>
    </row>
    <row r="2265" spans="1:4" ht="30">
      <c r="A2265" s="65" t="s">
        <v>12536</v>
      </c>
      <c r="B2265" s="66" t="s">
        <v>12537</v>
      </c>
      <c r="C2265" s="40" t="s">
        <v>95</v>
      </c>
      <c r="D2265" s="67">
        <v>31283.37</v>
      </c>
    </row>
    <row r="2266" spans="1:4">
      <c r="A2266" s="65" t="s">
        <v>12538</v>
      </c>
      <c r="B2266" s="66" t="s">
        <v>12539</v>
      </c>
      <c r="C2266" s="40" t="s">
        <v>95</v>
      </c>
      <c r="D2266" s="67">
        <v>11890.48</v>
      </c>
    </row>
    <row r="2267" spans="1:4">
      <c r="A2267" s="65" t="s">
        <v>12540</v>
      </c>
      <c r="B2267" s="66" t="s">
        <v>12541</v>
      </c>
      <c r="C2267" s="40" t="s">
        <v>95</v>
      </c>
      <c r="D2267" s="67">
        <v>3811.34</v>
      </c>
    </row>
    <row r="2268" spans="1:4">
      <c r="A2268" s="65" t="s">
        <v>12542</v>
      </c>
      <c r="B2268" s="66" t="s">
        <v>12543</v>
      </c>
      <c r="C2268" s="40" t="s">
        <v>95</v>
      </c>
      <c r="D2268" s="67">
        <v>49342.400000000001</v>
      </c>
    </row>
    <row r="2269" spans="1:4">
      <c r="A2269" s="65" t="s">
        <v>12544</v>
      </c>
      <c r="B2269" s="66" t="s">
        <v>12545</v>
      </c>
      <c r="C2269" s="40" t="s">
        <v>95</v>
      </c>
      <c r="D2269" s="67">
        <v>6943.44</v>
      </c>
    </row>
    <row r="2270" spans="1:4">
      <c r="A2270" s="65" t="s">
        <v>12546</v>
      </c>
      <c r="B2270" s="66" t="s">
        <v>12547</v>
      </c>
      <c r="C2270" s="40" t="s">
        <v>95</v>
      </c>
      <c r="D2270" s="67">
        <v>17047.599999999999</v>
      </c>
    </row>
    <row r="2271" spans="1:4">
      <c r="A2271" s="65" t="s">
        <v>12548</v>
      </c>
      <c r="B2271" s="66" t="s">
        <v>12549</v>
      </c>
      <c r="C2271" s="40" t="s">
        <v>95</v>
      </c>
      <c r="D2271" s="67">
        <v>12527.12</v>
      </c>
    </row>
    <row r="2272" spans="1:4">
      <c r="A2272" s="65" t="s">
        <v>12550</v>
      </c>
      <c r="B2272" s="66" t="s">
        <v>12551</v>
      </c>
      <c r="C2272" s="40" t="s">
        <v>95</v>
      </c>
      <c r="D2272" s="67">
        <v>10792.55</v>
      </c>
    </row>
    <row r="2273" spans="1:4">
      <c r="A2273" s="65" t="s">
        <v>12552</v>
      </c>
      <c r="B2273" s="66" t="s">
        <v>12553</v>
      </c>
      <c r="C2273" s="40" t="s">
        <v>95</v>
      </c>
      <c r="D2273" s="67">
        <v>10185.99</v>
      </c>
    </row>
    <row r="2274" spans="1:4">
      <c r="A2274" s="65" t="s">
        <v>12554</v>
      </c>
      <c r="B2274" s="66" t="s">
        <v>12555</v>
      </c>
      <c r="C2274" s="40" t="s">
        <v>95</v>
      </c>
      <c r="D2274" s="67">
        <v>18829.64</v>
      </c>
    </row>
    <row r="2275" spans="1:4">
      <c r="A2275" s="65" t="s">
        <v>12556</v>
      </c>
      <c r="B2275" s="66" t="s">
        <v>12557</v>
      </c>
      <c r="C2275" s="40" t="s">
        <v>95</v>
      </c>
      <c r="D2275" s="67">
        <v>10939.96</v>
      </c>
    </row>
    <row r="2276" spans="1:4">
      <c r="A2276" s="65" t="s">
        <v>12558</v>
      </c>
      <c r="B2276" s="66" t="s">
        <v>12559</v>
      </c>
      <c r="C2276" s="40" t="s">
        <v>95</v>
      </c>
      <c r="D2276" s="67">
        <v>4185.25</v>
      </c>
    </row>
    <row r="2277" spans="1:4">
      <c r="A2277" s="65" t="s">
        <v>12560</v>
      </c>
      <c r="B2277" s="66" t="s">
        <v>12561</v>
      </c>
      <c r="C2277" s="40" t="s">
        <v>95</v>
      </c>
      <c r="D2277" s="67">
        <v>13954.18</v>
      </c>
    </row>
    <row r="2278" spans="1:4">
      <c r="A2278" s="65" t="s">
        <v>12562</v>
      </c>
      <c r="B2278" s="66" t="s">
        <v>12563</v>
      </c>
      <c r="C2278" s="40" t="s">
        <v>95</v>
      </c>
      <c r="D2278" s="67">
        <v>29086.97</v>
      </c>
    </row>
    <row r="2279" spans="1:4" ht="30">
      <c r="A2279" s="65" t="s">
        <v>12564</v>
      </c>
      <c r="B2279" s="66" t="s">
        <v>12565</v>
      </c>
      <c r="C2279" s="40" t="s">
        <v>95</v>
      </c>
      <c r="D2279" s="67">
        <v>8133.05</v>
      </c>
    </row>
    <row r="2280" spans="1:4" ht="30">
      <c r="A2280" s="65" t="s">
        <v>12566</v>
      </c>
      <c r="B2280" s="66" t="s">
        <v>12567</v>
      </c>
      <c r="C2280" s="40" t="s">
        <v>95</v>
      </c>
      <c r="D2280" s="67">
        <v>2129.88</v>
      </c>
    </row>
    <row r="2281" spans="1:4" ht="30">
      <c r="A2281" s="65" t="s">
        <v>12568</v>
      </c>
      <c r="B2281" s="66" t="s">
        <v>12569</v>
      </c>
      <c r="C2281" s="40" t="s">
        <v>95</v>
      </c>
      <c r="D2281" s="67">
        <v>1413.94</v>
      </c>
    </row>
    <row r="2282" spans="1:4" ht="30">
      <c r="A2282" s="65" t="s">
        <v>12570</v>
      </c>
      <c r="B2282" s="66" t="s">
        <v>12571</v>
      </c>
      <c r="C2282" s="40" t="s">
        <v>95</v>
      </c>
      <c r="D2282" s="67">
        <v>22437.66</v>
      </c>
    </row>
    <row r="2283" spans="1:4" ht="30">
      <c r="A2283" s="65" t="s">
        <v>12572</v>
      </c>
      <c r="B2283" s="66" t="s">
        <v>12573</v>
      </c>
      <c r="C2283" s="40" t="s">
        <v>95</v>
      </c>
      <c r="D2283" s="67">
        <v>16041.66</v>
      </c>
    </row>
    <row r="2284" spans="1:4" ht="30">
      <c r="A2284" s="65" t="s">
        <v>12574</v>
      </c>
      <c r="B2284" s="66" t="s">
        <v>12575</v>
      </c>
      <c r="C2284" s="40" t="s">
        <v>95</v>
      </c>
      <c r="D2284" s="67">
        <v>2643.17</v>
      </c>
    </row>
    <row r="2285" spans="1:4" ht="30">
      <c r="A2285" s="65" t="s">
        <v>12576</v>
      </c>
      <c r="B2285" s="66" t="s">
        <v>12577</v>
      </c>
      <c r="C2285" s="40" t="s">
        <v>95</v>
      </c>
      <c r="D2285" s="67">
        <v>4593.3500000000004</v>
      </c>
    </row>
    <row r="2286" spans="1:4" ht="30">
      <c r="A2286" s="65" t="s">
        <v>12578</v>
      </c>
      <c r="B2286" s="66" t="s">
        <v>12579</v>
      </c>
      <c r="C2286" s="40" t="s">
        <v>95</v>
      </c>
      <c r="D2286" s="67">
        <v>2166.64</v>
      </c>
    </row>
    <row r="2287" spans="1:4" ht="30">
      <c r="A2287" s="65" t="s">
        <v>12580</v>
      </c>
      <c r="B2287" s="66" t="s">
        <v>12581</v>
      </c>
      <c r="C2287" s="40" t="s">
        <v>95</v>
      </c>
      <c r="D2287" s="67">
        <v>19716.97</v>
      </c>
    </row>
    <row r="2288" spans="1:4" ht="30">
      <c r="A2288" s="65" t="s">
        <v>12582</v>
      </c>
      <c r="B2288" s="66" t="s">
        <v>12583</v>
      </c>
      <c r="C2288" s="40" t="s">
        <v>95</v>
      </c>
      <c r="D2288" s="67">
        <v>11044.48</v>
      </c>
    </row>
    <row r="2289" spans="1:4" ht="30">
      <c r="A2289" s="65" t="s">
        <v>12584</v>
      </c>
      <c r="B2289" s="66" t="s">
        <v>12585</v>
      </c>
      <c r="C2289" s="40" t="s">
        <v>95</v>
      </c>
      <c r="D2289" s="67">
        <v>3718.65</v>
      </c>
    </row>
    <row r="2290" spans="1:4">
      <c r="A2290" s="65" t="s">
        <v>12586</v>
      </c>
      <c r="B2290" s="66" t="s">
        <v>12587</v>
      </c>
      <c r="C2290" s="40" t="s">
        <v>95</v>
      </c>
      <c r="D2290" s="67">
        <v>5981.38</v>
      </c>
    </row>
    <row r="2291" spans="1:4">
      <c r="A2291" s="65" t="s">
        <v>12588</v>
      </c>
      <c r="B2291" s="66" t="s">
        <v>12589</v>
      </c>
      <c r="C2291" s="40" t="s">
        <v>95</v>
      </c>
      <c r="D2291" s="67">
        <v>5590.5</v>
      </c>
    </row>
    <row r="2292" spans="1:4" ht="30">
      <c r="A2292" s="65" t="s">
        <v>12590</v>
      </c>
      <c r="B2292" s="66" t="s">
        <v>12591</v>
      </c>
      <c r="C2292" s="40" t="s">
        <v>95</v>
      </c>
      <c r="D2292" s="67">
        <v>7938.14</v>
      </c>
    </row>
    <row r="2293" spans="1:4" ht="30">
      <c r="A2293" s="65" t="s">
        <v>12592</v>
      </c>
      <c r="B2293" s="66" t="s">
        <v>12593</v>
      </c>
      <c r="C2293" s="40" t="s">
        <v>95</v>
      </c>
      <c r="D2293" s="67">
        <v>11213.94</v>
      </c>
    </row>
    <row r="2294" spans="1:4">
      <c r="A2294" s="65" t="s">
        <v>12594</v>
      </c>
      <c r="B2294" s="66" t="s">
        <v>12595</v>
      </c>
      <c r="C2294" s="40" t="s">
        <v>95</v>
      </c>
      <c r="D2294" s="67">
        <v>2785.51</v>
      </c>
    </row>
    <row r="2295" spans="1:4">
      <c r="A2295" s="65" t="s">
        <v>12596</v>
      </c>
      <c r="B2295" s="66" t="s">
        <v>12597</v>
      </c>
      <c r="C2295" s="40" t="s">
        <v>95</v>
      </c>
      <c r="D2295" s="67">
        <v>3583.19</v>
      </c>
    </row>
    <row r="2296" spans="1:4" ht="30">
      <c r="A2296" s="65" t="s">
        <v>12598</v>
      </c>
      <c r="B2296" s="66" t="s">
        <v>12599</v>
      </c>
      <c r="C2296" s="40" t="s">
        <v>95</v>
      </c>
      <c r="D2296" s="67">
        <v>2490.48</v>
      </c>
    </row>
    <row r="2297" spans="1:4">
      <c r="A2297" s="65" t="s">
        <v>12600</v>
      </c>
      <c r="B2297" s="66" t="s">
        <v>12601</v>
      </c>
      <c r="C2297" s="40" t="s">
        <v>95</v>
      </c>
      <c r="D2297" s="67">
        <v>5868.24</v>
      </c>
    </row>
    <row r="2298" spans="1:4" ht="30">
      <c r="A2298" s="65" t="s">
        <v>12602</v>
      </c>
      <c r="B2298" s="66" t="s">
        <v>12603</v>
      </c>
      <c r="C2298" s="40" t="s">
        <v>95</v>
      </c>
      <c r="D2298" s="67">
        <v>97552.39</v>
      </c>
    </row>
    <row r="2299" spans="1:4" ht="45">
      <c r="A2299" s="65" t="s">
        <v>12604</v>
      </c>
      <c r="B2299" s="66" t="s">
        <v>12605</v>
      </c>
      <c r="C2299" s="40" t="s">
        <v>95</v>
      </c>
      <c r="D2299" s="67">
        <v>216.22</v>
      </c>
    </row>
    <row r="2300" spans="1:4">
      <c r="A2300" s="65" t="s">
        <v>12606</v>
      </c>
      <c r="B2300" s="66" t="s">
        <v>12607</v>
      </c>
      <c r="C2300" s="40" t="s">
        <v>95</v>
      </c>
      <c r="D2300" s="67">
        <v>42098.7</v>
      </c>
    </row>
    <row r="2301" spans="1:4">
      <c r="A2301" s="65" t="s">
        <v>12608</v>
      </c>
      <c r="B2301" s="66" t="s">
        <v>12609</v>
      </c>
      <c r="C2301" s="40" t="s">
        <v>95</v>
      </c>
      <c r="D2301" s="67">
        <v>3759.19</v>
      </c>
    </row>
    <row r="2302" spans="1:4">
      <c r="A2302" s="65" t="s">
        <v>12610</v>
      </c>
      <c r="B2302" s="66" t="s">
        <v>12611</v>
      </c>
      <c r="C2302" s="40" t="s">
        <v>95</v>
      </c>
      <c r="D2302" s="67">
        <v>5580.61</v>
      </c>
    </row>
    <row r="2303" spans="1:4">
      <c r="A2303" s="65" t="s">
        <v>12612</v>
      </c>
      <c r="B2303" s="66" t="s">
        <v>3858</v>
      </c>
      <c r="C2303" s="40" t="s">
        <v>95</v>
      </c>
      <c r="D2303" s="67">
        <v>83781.48</v>
      </c>
    </row>
    <row r="2304" spans="1:4">
      <c r="A2304" s="65" t="s">
        <v>12613</v>
      </c>
      <c r="B2304" s="66" t="s">
        <v>12614</v>
      </c>
      <c r="C2304" s="40" t="s">
        <v>95</v>
      </c>
      <c r="D2304" s="67">
        <v>3030.82</v>
      </c>
    </row>
    <row r="2305" spans="1:4" ht="30">
      <c r="A2305" s="65" t="s">
        <v>12615</v>
      </c>
      <c r="B2305" s="66" t="s">
        <v>12616</v>
      </c>
      <c r="C2305" s="40" t="s">
        <v>95</v>
      </c>
      <c r="D2305" s="67">
        <v>285.22000000000003</v>
      </c>
    </row>
    <row r="2306" spans="1:4">
      <c r="A2306" s="65" t="s">
        <v>12617</v>
      </c>
      <c r="B2306" s="66" t="s">
        <v>12618</v>
      </c>
      <c r="C2306" s="40" t="s">
        <v>95</v>
      </c>
      <c r="D2306" s="67">
        <v>30663.83</v>
      </c>
    </row>
    <row r="2307" spans="1:4" ht="30">
      <c r="A2307" s="65" t="s">
        <v>12619</v>
      </c>
      <c r="B2307" s="66" t="s">
        <v>12620</v>
      </c>
      <c r="C2307" s="40" t="s">
        <v>95</v>
      </c>
      <c r="D2307" s="67">
        <v>235.47</v>
      </c>
    </row>
    <row r="2308" spans="1:4" ht="30">
      <c r="A2308" s="65" t="s">
        <v>12621</v>
      </c>
      <c r="B2308" s="66" t="s">
        <v>12622</v>
      </c>
      <c r="C2308" s="40" t="s">
        <v>95</v>
      </c>
      <c r="D2308" s="67">
        <v>381.97</v>
      </c>
    </row>
    <row r="2309" spans="1:4">
      <c r="A2309" s="65" t="s">
        <v>12623</v>
      </c>
      <c r="B2309" s="66" t="s">
        <v>12624</v>
      </c>
      <c r="C2309" s="40" t="s">
        <v>95</v>
      </c>
      <c r="D2309" s="67">
        <v>22047.54</v>
      </c>
    </row>
    <row r="2310" spans="1:4" ht="30">
      <c r="A2310" s="65" t="s">
        <v>12625</v>
      </c>
      <c r="B2310" s="66" t="s">
        <v>12626</v>
      </c>
      <c r="C2310" s="40" t="s">
        <v>95</v>
      </c>
      <c r="D2310" s="67">
        <v>742.35</v>
      </c>
    </row>
    <row r="2311" spans="1:4">
      <c r="A2311" s="65" t="s">
        <v>12627</v>
      </c>
      <c r="B2311" s="66" t="s">
        <v>12628</v>
      </c>
      <c r="C2311" s="40" t="s">
        <v>95</v>
      </c>
      <c r="D2311" s="67">
        <v>50366.83</v>
      </c>
    </row>
    <row r="2312" spans="1:4">
      <c r="A2312" s="65" t="s">
        <v>12629</v>
      </c>
      <c r="B2312" s="66" t="s">
        <v>12630</v>
      </c>
      <c r="C2312" s="40" t="s">
        <v>95</v>
      </c>
      <c r="D2312" s="67">
        <v>24757.31</v>
      </c>
    </row>
    <row r="2313" spans="1:4" ht="30">
      <c r="A2313" s="65" t="s">
        <v>12631</v>
      </c>
      <c r="B2313" s="66" t="s">
        <v>12632</v>
      </c>
      <c r="C2313" s="40" t="s">
        <v>95</v>
      </c>
      <c r="D2313" s="67">
        <v>153.74</v>
      </c>
    </row>
    <row r="2314" spans="1:4">
      <c r="A2314" s="65" t="s">
        <v>12633</v>
      </c>
      <c r="B2314" s="66" t="s">
        <v>12634</v>
      </c>
      <c r="C2314" s="40" t="s">
        <v>95</v>
      </c>
      <c r="D2314" s="67">
        <v>96118.05</v>
      </c>
    </row>
    <row r="2315" spans="1:4" ht="30">
      <c r="A2315" s="65" t="s">
        <v>12635</v>
      </c>
      <c r="B2315" s="66" t="s">
        <v>12636</v>
      </c>
      <c r="C2315" s="40" t="s">
        <v>95</v>
      </c>
      <c r="D2315" s="67">
        <v>17736.830000000002</v>
      </c>
    </row>
    <row r="2316" spans="1:4">
      <c r="A2316" s="65" t="s">
        <v>12637</v>
      </c>
      <c r="B2316" s="66" t="s">
        <v>12638</v>
      </c>
      <c r="C2316" s="40" t="s">
        <v>95</v>
      </c>
      <c r="D2316" s="67">
        <v>96568.03</v>
      </c>
    </row>
    <row r="2317" spans="1:4">
      <c r="A2317" s="65" t="s">
        <v>12639</v>
      </c>
      <c r="B2317" s="66" t="s">
        <v>12640</v>
      </c>
      <c r="C2317" s="40" t="s">
        <v>95</v>
      </c>
      <c r="D2317" s="67">
        <v>140180.78</v>
      </c>
    </row>
    <row r="2318" spans="1:4">
      <c r="A2318" s="65" t="s">
        <v>12641</v>
      </c>
      <c r="B2318" s="66" t="s">
        <v>3882</v>
      </c>
      <c r="C2318" s="40" t="s">
        <v>95</v>
      </c>
      <c r="D2318" s="67">
        <v>76212.94</v>
      </c>
    </row>
    <row r="2319" spans="1:4">
      <c r="A2319" s="65" t="s">
        <v>12642</v>
      </c>
      <c r="B2319" s="66" t="s">
        <v>3884</v>
      </c>
      <c r="C2319" s="40" t="s">
        <v>95</v>
      </c>
      <c r="D2319" s="67">
        <v>38201.589999999997</v>
      </c>
    </row>
    <row r="2320" spans="1:4" ht="30">
      <c r="A2320" s="65" t="s">
        <v>12643</v>
      </c>
      <c r="B2320" s="66" t="s">
        <v>12644</v>
      </c>
      <c r="C2320" s="40" t="s">
        <v>95</v>
      </c>
      <c r="D2320" s="67">
        <v>145133.72</v>
      </c>
    </row>
    <row r="2321" spans="1:4" ht="30">
      <c r="A2321" s="65" t="s">
        <v>12645</v>
      </c>
      <c r="B2321" s="66" t="s">
        <v>12646</v>
      </c>
      <c r="C2321" s="40" t="s">
        <v>95</v>
      </c>
      <c r="D2321" s="67">
        <v>43721.06</v>
      </c>
    </row>
    <row r="2322" spans="1:4" ht="30">
      <c r="A2322" s="65" t="s">
        <v>12647</v>
      </c>
      <c r="B2322" s="66" t="s">
        <v>12648</v>
      </c>
      <c r="C2322" s="40" t="s">
        <v>95</v>
      </c>
      <c r="D2322" s="67">
        <v>48849.47</v>
      </c>
    </row>
    <row r="2323" spans="1:4">
      <c r="A2323" s="65" t="s">
        <v>12649</v>
      </c>
      <c r="B2323" s="66" t="s">
        <v>3876</v>
      </c>
      <c r="C2323" s="40" t="s">
        <v>95</v>
      </c>
      <c r="D2323" s="67">
        <v>76203.520000000004</v>
      </c>
    </row>
    <row r="2324" spans="1:4" ht="30">
      <c r="A2324" s="65" t="s">
        <v>12650</v>
      </c>
      <c r="B2324" s="66" t="s">
        <v>12651</v>
      </c>
      <c r="C2324" s="40" t="s">
        <v>95</v>
      </c>
      <c r="D2324" s="67">
        <v>46.01</v>
      </c>
    </row>
    <row r="2325" spans="1:4" ht="30">
      <c r="A2325" s="65" t="s">
        <v>12652</v>
      </c>
      <c r="B2325" s="66" t="s">
        <v>12653</v>
      </c>
      <c r="C2325" s="40" t="s">
        <v>95</v>
      </c>
      <c r="D2325" s="67">
        <v>137.52000000000001</v>
      </c>
    </row>
    <row r="2326" spans="1:4" ht="30">
      <c r="A2326" s="65" t="s">
        <v>12654</v>
      </c>
      <c r="B2326" s="66" t="s">
        <v>12655</v>
      </c>
      <c r="C2326" s="40" t="s">
        <v>95</v>
      </c>
      <c r="D2326" s="67">
        <v>627.84</v>
      </c>
    </row>
    <row r="2327" spans="1:4" ht="45">
      <c r="A2327" s="65" t="s">
        <v>12656</v>
      </c>
      <c r="B2327" s="66" t="s">
        <v>12657</v>
      </c>
      <c r="C2327" s="40" t="s">
        <v>95</v>
      </c>
      <c r="D2327" s="67">
        <v>507.22</v>
      </c>
    </row>
    <row r="2328" spans="1:4" ht="45">
      <c r="A2328" s="65" t="s">
        <v>12658</v>
      </c>
      <c r="B2328" s="66" t="s">
        <v>12659</v>
      </c>
      <c r="C2328" s="40" t="s">
        <v>95</v>
      </c>
      <c r="D2328" s="67">
        <v>7507.46</v>
      </c>
    </row>
    <row r="2329" spans="1:4" ht="45">
      <c r="A2329" s="65" t="s">
        <v>12660</v>
      </c>
      <c r="B2329" s="66" t="s">
        <v>12661</v>
      </c>
      <c r="C2329" s="40" t="s">
        <v>95</v>
      </c>
      <c r="D2329" s="67">
        <v>803.55</v>
      </c>
    </row>
    <row r="2330" spans="1:4" ht="45">
      <c r="A2330" s="65" t="s">
        <v>12662</v>
      </c>
      <c r="B2330" s="66" t="s">
        <v>12663</v>
      </c>
      <c r="C2330" s="40" t="s">
        <v>95</v>
      </c>
      <c r="D2330" s="67">
        <v>2533.42</v>
      </c>
    </row>
    <row r="2331" spans="1:4" ht="30">
      <c r="A2331" s="65" t="s">
        <v>12664</v>
      </c>
      <c r="B2331" s="66" t="s">
        <v>12665</v>
      </c>
      <c r="C2331" s="40" t="s">
        <v>95</v>
      </c>
      <c r="D2331" s="67">
        <v>1084.6300000000001</v>
      </c>
    </row>
    <row r="2332" spans="1:4">
      <c r="A2332" s="65" t="s">
        <v>12666</v>
      </c>
      <c r="B2332" s="66" t="s">
        <v>12667</v>
      </c>
      <c r="C2332" s="40" t="s">
        <v>95</v>
      </c>
      <c r="D2332" s="67">
        <v>124107.3</v>
      </c>
    </row>
    <row r="2333" spans="1:4" ht="45">
      <c r="A2333" s="65" t="s">
        <v>12668</v>
      </c>
      <c r="B2333" s="66" t="s">
        <v>12669</v>
      </c>
      <c r="C2333" s="40" t="s">
        <v>95</v>
      </c>
      <c r="D2333" s="67">
        <v>5116.91</v>
      </c>
    </row>
    <row r="2334" spans="1:4" ht="45">
      <c r="A2334" s="65" t="s">
        <v>12670</v>
      </c>
      <c r="B2334" s="66" t="s">
        <v>12671</v>
      </c>
      <c r="C2334" s="40" t="s">
        <v>95</v>
      </c>
      <c r="D2334" s="67">
        <v>6503.79</v>
      </c>
    </row>
    <row r="2335" spans="1:4">
      <c r="A2335" s="65" t="s">
        <v>12672</v>
      </c>
      <c r="B2335" s="66" t="s">
        <v>12673</v>
      </c>
      <c r="C2335" s="40" t="s">
        <v>95</v>
      </c>
      <c r="D2335" s="67">
        <v>78.31</v>
      </c>
    </row>
    <row r="2336" spans="1:4">
      <c r="A2336" s="65" t="s">
        <v>12674</v>
      </c>
      <c r="B2336" s="66" t="s">
        <v>12675</v>
      </c>
      <c r="C2336" s="40" t="s">
        <v>95</v>
      </c>
      <c r="D2336" s="67">
        <v>97.81</v>
      </c>
    </row>
    <row r="2337" spans="1:4">
      <c r="A2337" s="65" t="s">
        <v>12676</v>
      </c>
      <c r="B2337" s="66" t="s">
        <v>12677</v>
      </c>
      <c r="C2337" s="40" t="s">
        <v>95</v>
      </c>
      <c r="D2337" s="67">
        <v>106.32</v>
      </c>
    </row>
    <row r="2338" spans="1:4" ht="30">
      <c r="A2338" s="65" t="s">
        <v>12678</v>
      </c>
      <c r="B2338" s="66" t="s">
        <v>14435</v>
      </c>
      <c r="C2338" s="40" t="s">
        <v>408</v>
      </c>
      <c r="D2338" s="67">
        <v>54.42</v>
      </c>
    </row>
    <row r="2339" spans="1:4">
      <c r="A2339" s="65" t="s">
        <v>12679</v>
      </c>
      <c r="B2339" s="66" t="s">
        <v>12680</v>
      </c>
      <c r="C2339" s="40" t="s">
        <v>408</v>
      </c>
      <c r="D2339" s="67">
        <v>25.68</v>
      </c>
    </row>
    <row r="2340" spans="1:4">
      <c r="A2340" s="65" t="s">
        <v>12681</v>
      </c>
      <c r="B2340" s="66" t="s">
        <v>12682</v>
      </c>
      <c r="C2340" s="40" t="s">
        <v>95</v>
      </c>
      <c r="D2340" s="67">
        <v>52.45</v>
      </c>
    </row>
    <row r="2341" spans="1:4" ht="30">
      <c r="A2341" s="65" t="s">
        <v>12683</v>
      </c>
      <c r="B2341" s="66" t="s">
        <v>12684</v>
      </c>
      <c r="C2341" s="40" t="s">
        <v>95</v>
      </c>
      <c r="D2341" s="67">
        <v>4.26</v>
      </c>
    </row>
    <row r="2342" spans="1:4" ht="30">
      <c r="A2342" s="65" t="s">
        <v>12685</v>
      </c>
      <c r="B2342" s="66" t="s">
        <v>12686</v>
      </c>
      <c r="C2342" s="40" t="s">
        <v>95</v>
      </c>
      <c r="D2342" s="67">
        <v>9.74</v>
      </c>
    </row>
    <row r="2343" spans="1:4" ht="30">
      <c r="A2343" s="65" t="s">
        <v>12687</v>
      </c>
      <c r="B2343" s="66" t="s">
        <v>12688</v>
      </c>
      <c r="C2343" s="40" t="s">
        <v>95</v>
      </c>
      <c r="D2343" s="67">
        <v>118.46</v>
      </c>
    </row>
    <row r="2344" spans="1:4" ht="30">
      <c r="A2344" s="65" t="s">
        <v>12689</v>
      </c>
      <c r="B2344" s="66" t="s">
        <v>12690</v>
      </c>
      <c r="C2344" s="40" t="s">
        <v>95</v>
      </c>
      <c r="D2344" s="67">
        <v>99.04</v>
      </c>
    </row>
    <row r="2345" spans="1:4" ht="30">
      <c r="A2345" s="65" t="s">
        <v>12691</v>
      </c>
      <c r="B2345" s="66" t="s">
        <v>12692</v>
      </c>
      <c r="C2345" s="40" t="s">
        <v>95</v>
      </c>
      <c r="D2345" s="67">
        <v>12.99</v>
      </c>
    </row>
    <row r="2346" spans="1:4">
      <c r="A2346" s="65" t="s">
        <v>12693</v>
      </c>
      <c r="B2346" s="66" t="s">
        <v>12694</v>
      </c>
      <c r="C2346" s="40" t="s">
        <v>95</v>
      </c>
      <c r="D2346" s="67">
        <v>38.979999999999997</v>
      </c>
    </row>
    <row r="2347" spans="1:4" ht="45">
      <c r="A2347" s="65" t="s">
        <v>12695</v>
      </c>
      <c r="B2347" s="66" t="s">
        <v>12696</v>
      </c>
      <c r="C2347" s="40" t="s">
        <v>95</v>
      </c>
      <c r="D2347" s="67">
        <v>36.54</v>
      </c>
    </row>
    <row r="2348" spans="1:4" ht="30">
      <c r="A2348" s="65" t="s">
        <v>12697</v>
      </c>
      <c r="B2348" s="66" t="s">
        <v>12698</v>
      </c>
      <c r="C2348" s="40" t="s">
        <v>95</v>
      </c>
      <c r="D2348" s="67">
        <v>456.44</v>
      </c>
    </row>
    <row r="2349" spans="1:4" ht="30">
      <c r="A2349" s="65" t="s">
        <v>12699</v>
      </c>
      <c r="B2349" s="66" t="s">
        <v>12700</v>
      </c>
      <c r="C2349" s="40" t="s">
        <v>95</v>
      </c>
      <c r="D2349" s="67">
        <v>3195.34</v>
      </c>
    </row>
    <row r="2350" spans="1:4" ht="30">
      <c r="A2350" s="65" t="s">
        <v>12701</v>
      </c>
      <c r="B2350" s="66" t="s">
        <v>12702</v>
      </c>
      <c r="C2350" s="40" t="s">
        <v>95</v>
      </c>
      <c r="D2350" s="67">
        <v>14.82</v>
      </c>
    </row>
    <row r="2351" spans="1:4">
      <c r="A2351" s="65" t="s">
        <v>12703</v>
      </c>
      <c r="B2351" s="66" t="s">
        <v>12704</v>
      </c>
      <c r="C2351" s="40" t="s">
        <v>95</v>
      </c>
      <c r="D2351" s="67">
        <v>15.68</v>
      </c>
    </row>
    <row r="2352" spans="1:4">
      <c r="A2352" s="65" t="s">
        <v>12705</v>
      </c>
      <c r="B2352" s="66" t="s">
        <v>12706</v>
      </c>
      <c r="C2352" s="40" t="s">
        <v>95</v>
      </c>
      <c r="D2352" s="67">
        <v>17.79</v>
      </c>
    </row>
    <row r="2353" spans="1:4">
      <c r="A2353" s="65" t="s">
        <v>12707</v>
      </c>
      <c r="B2353" s="66" t="s">
        <v>12708</v>
      </c>
      <c r="C2353" s="40" t="s">
        <v>95</v>
      </c>
      <c r="D2353" s="67">
        <v>29.48</v>
      </c>
    </row>
    <row r="2354" spans="1:4">
      <c r="A2354" s="65" t="s">
        <v>12709</v>
      </c>
      <c r="B2354" s="66" t="s">
        <v>12710</v>
      </c>
      <c r="C2354" s="40" t="s">
        <v>95</v>
      </c>
      <c r="D2354" s="67">
        <v>56.1</v>
      </c>
    </row>
    <row r="2355" spans="1:4">
      <c r="A2355" s="65" t="s">
        <v>12711</v>
      </c>
      <c r="B2355" s="66" t="s">
        <v>5013</v>
      </c>
      <c r="C2355" s="40" t="s">
        <v>95</v>
      </c>
      <c r="D2355" s="67">
        <v>3.54</v>
      </c>
    </row>
    <row r="2356" spans="1:4">
      <c r="A2356" s="65" t="s">
        <v>12712</v>
      </c>
      <c r="B2356" s="66" t="s">
        <v>12713</v>
      </c>
      <c r="C2356" s="40" t="s">
        <v>95</v>
      </c>
      <c r="D2356" s="67">
        <v>135.58000000000001</v>
      </c>
    </row>
    <row r="2357" spans="1:4">
      <c r="A2357" s="65" t="s">
        <v>12714</v>
      </c>
      <c r="B2357" s="66" t="s">
        <v>5015</v>
      </c>
      <c r="C2357" s="40" t="s">
        <v>95</v>
      </c>
      <c r="D2357" s="67">
        <v>6.94</v>
      </c>
    </row>
    <row r="2358" spans="1:4">
      <c r="A2358" s="65" t="s">
        <v>12715</v>
      </c>
      <c r="B2358" s="66" t="s">
        <v>12716</v>
      </c>
      <c r="C2358" s="40" t="s">
        <v>95</v>
      </c>
      <c r="D2358" s="67">
        <v>172.55</v>
      </c>
    </row>
    <row r="2359" spans="1:4" ht="30">
      <c r="A2359" s="65" t="s">
        <v>12717</v>
      </c>
      <c r="B2359" s="66" t="s">
        <v>12718</v>
      </c>
      <c r="C2359" s="40" t="s">
        <v>95</v>
      </c>
      <c r="D2359" s="67">
        <v>224.21</v>
      </c>
    </row>
    <row r="2360" spans="1:4" ht="30">
      <c r="A2360" s="65" t="s">
        <v>12719</v>
      </c>
      <c r="B2360" s="66" t="s">
        <v>12720</v>
      </c>
      <c r="C2360" s="40" t="s">
        <v>95</v>
      </c>
      <c r="D2360" s="67">
        <v>268.37</v>
      </c>
    </row>
    <row r="2361" spans="1:4" ht="30">
      <c r="A2361" s="65" t="s">
        <v>12721</v>
      </c>
      <c r="B2361" s="66" t="s">
        <v>12722</v>
      </c>
      <c r="C2361" s="40" t="s">
        <v>95</v>
      </c>
      <c r="D2361" s="67">
        <v>430.74</v>
      </c>
    </row>
    <row r="2362" spans="1:4">
      <c r="A2362" s="65" t="s">
        <v>12723</v>
      </c>
      <c r="B2362" s="66" t="s">
        <v>12724</v>
      </c>
      <c r="C2362" s="40" t="s">
        <v>95</v>
      </c>
      <c r="D2362" s="67">
        <v>7.33</v>
      </c>
    </row>
    <row r="2363" spans="1:4">
      <c r="A2363" s="65" t="s">
        <v>12725</v>
      </c>
      <c r="B2363" s="66" t="s">
        <v>12726</v>
      </c>
      <c r="C2363" s="40" t="s">
        <v>95</v>
      </c>
      <c r="D2363" s="67">
        <v>28.01</v>
      </c>
    </row>
    <row r="2364" spans="1:4" ht="30">
      <c r="A2364" s="65" t="s">
        <v>12727</v>
      </c>
      <c r="B2364" s="66" t="s">
        <v>12728</v>
      </c>
      <c r="C2364" s="40" t="s">
        <v>95</v>
      </c>
      <c r="D2364" s="67">
        <v>22.63</v>
      </c>
    </row>
    <row r="2365" spans="1:4" ht="30">
      <c r="A2365" s="65" t="s">
        <v>12729</v>
      </c>
      <c r="B2365" s="66" t="s">
        <v>12730</v>
      </c>
      <c r="C2365" s="40" t="s">
        <v>95</v>
      </c>
      <c r="D2365" s="67">
        <v>15.37</v>
      </c>
    </row>
    <row r="2366" spans="1:4">
      <c r="A2366" s="65" t="s">
        <v>12731</v>
      </c>
      <c r="B2366" s="66" t="s">
        <v>12732</v>
      </c>
      <c r="C2366" s="40" t="s">
        <v>95</v>
      </c>
      <c r="D2366" s="67">
        <v>53.49</v>
      </c>
    </row>
    <row r="2367" spans="1:4">
      <c r="A2367" s="65" t="s">
        <v>12733</v>
      </c>
      <c r="B2367" s="66" t="s">
        <v>12734</v>
      </c>
      <c r="C2367" s="40" t="s">
        <v>95</v>
      </c>
      <c r="D2367" s="67">
        <v>46.22</v>
      </c>
    </row>
    <row r="2368" spans="1:4" ht="30">
      <c r="A2368" s="65" t="s">
        <v>12735</v>
      </c>
      <c r="B2368" s="66" t="s">
        <v>12736</v>
      </c>
      <c r="C2368" s="40" t="s">
        <v>95</v>
      </c>
      <c r="D2368" s="67">
        <v>29.67</v>
      </c>
    </row>
    <row r="2369" spans="1:4">
      <c r="A2369" s="65" t="s">
        <v>12737</v>
      </c>
      <c r="B2369" s="66" t="s">
        <v>12738</v>
      </c>
      <c r="C2369" s="40" t="s">
        <v>95</v>
      </c>
      <c r="D2369" s="67">
        <v>1.95</v>
      </c>
    </row>
    <row r="2370" spans="1:4">
      <c r="A2370" s="65" t="s">
        <v>12739</v>
      </c>
      <c r="B2370" s="66" t="s">
        <v>12740</v>
      </c>
      <c r="C2370" s="40" t="s">
        <v>95</v>
      </c>
      <c r="D2370" s="67">
        <v>1.98</v>
      </c>
    </row>
    <row r="2371" spans="1:4">
      <c r="A2371" s="65" t="s">
        <v>12741</v>
      </c>
      <c r="B2371" s="66" t="s">
        <v>12742</v>
      </c>
      <c r="C2371" s="40" t="s">
        <v>95</v>
      </c>
      <c r="D2371" s="67">
        <v>3.29</v>
      </c>
    </row>
    <row r="2372" spans="1:4">
      <c r="A2372" s="65" t="s">
        <v>12743</v>
      </c>
      <c r="B2372" s="66" t="s">
        <v>12744</v>
      </c>
      <c r="C2372" s="40" t="s">
        <v>95</v>
      </c>
      <c r="D2372" s="67">
        <v>2.82</v>
      </c>
    </row>
    <row r="2373" spans="1:4">
      <c r="A2373" s="65" t="s">
        <v>12745</v>
      </c>
      <c r="B2373" s="66" t="s">
        <v>12746</v>
      </c>
      <c r="C2373" s="40" t="s">
        <v>408</v>
      </c>
      <c r="D2373" s="67">
        <v>13.78</v>
      </c>
    </row>
    <row r="2374" spans="1:4">
      <c r="A2374" s="65" t="s">
        <v>12747</v>
      </c>
      <c r="B2374" s="66" t="s">
        <v>12748</v>
      </c>
      <c r="C2374" s="40" t="s">
        <v>408</v>
      </c>
      <c r="D2374" s="67">
        <v>18.2</v>
      </c>
    </row>
    <row r="2375" spans="1:4">
      <c r="A2375" s="65" t="s">
        <v>12749</v>
      </c>
      <c r="B2375" s="66" t="s">
        <v>12750</v>
      </c>
      <c r="C2375" s="40" t="s">
        <v>408</v>
      </c>
      <c r="D2375" s="67">
        <v>47.3</v>
      </c>
    </row>
    <row r="2376" spans="1:4">
      <c r="A2376" s="65" t="s">
        <v>12751</v>
      </c>
      <c r="B2376" s="66" t="s">
        <v>12752</v>
      </c>
      <c r="C2376" s="40" t="s">
        <v>408</v>
      </c>
      <c r="D2376" s="67">
        <v>50.08</v>
      </c>
    </row>
    <row r="2377" spans="1:4">
      <c r="A2377" s="65" t="s">
        <v>12753</v>
      </c>
      <c r="B2377" s="66" t="s">
        <v>12754</v>
      </c>
      <c r="C2377" s="40" t="s">
        <v>408</v>
      </c>
      <c r="D2377" s="67">
        <v>23.68</v>
      </c>
    </row>
    <row r="2378" spans="1:4">
      <c r="A2378" s="65" t="s">
        <v>12755</v>
      </c>
      <c r="B2378" s="66" t="s">
        <v>12756</v>
      </c>
      <c r="C2378" s="40" t="s">
        <v>408</v>
      </c>
      <c r="D2378" s="67">
        <v>17</v>
      </c>
    </row>
    <row r="2379" spans="1:4">
      <c r="A2379" s="65" t="s">
        <v>12757</v>
      </c>
      <c r="B2379" s="66" t="s">
        <v>12758</v>
      </c>
      <c r="C2379" s="40" t="s">
        <v>408</v>
      </c>
      <c r="D2379" s="67">
        <v>12.84</v>
      </c>
    </row>
    <row r="2380" spans="1:4">
      <c r="A2380" s="65" t="s">
        <v>12759</v>
      </c>
      <c r="B2380" s="66" t="s">
        <v>12760</v>
      </c>
      <c r="C2380" s="40" t="s">
        <v>408</v>
      </c>
      <c r="D2380" s="67">
        <v>26.27</v>
      </c>
    </row>
    <row r="2381" spans="1:4">
      <c r="A2381" s="65" t="s">
        <v>12761</v>
      </c>
      <c r="B2381" s="66" t="s">
        <v>12762</v>
      </c>
      <c r="C2381" s="40" t="s">
        <v>408</v>
      </c>
      <c r="D2381" s="67">
        <v>12.48</v>
      </c>
    </row>
    <row r="2382" spans="1:4">
      <c r="A2382" s="65" t="s">
        <v>12763</v>
      </c>
      <c r="B2382" s="66" t="s">
        <v>12764</v>
      </c>
      <c r="C2382" s="40" t="s">
        <v>408</v>
      </c>
      <c r="D2382" s="67">
        <v>19.440000000000001</v>
      </c>
    </row>
    <row r="2383" spans="1:4" ht="30">
      <c r="A2383" s="65" t="s">
        <v>12765</v>
      </c>
      <c r="B2383" s="66" t="s">
        <v>12766</v>
      </c>
      <c r="C2383" s="40" t="s">
        <v>95</v>
      </c>
      <c r="D2383" s="67">
        <v>22.93</v>
      </c>
    </row>
    <row r="2384" spans="1:4" ht="30">
      <c r="A2384" s="65" t="s">
        <v>12767</v>
      </c>
      <c r="B2384" s="66" t="s">
        <v>12768</v>
      </c>
      <c r="C2384" s="40" t="s">
        <v>408</v>
      </c>
      <c r="D2384" s="67">
        <v>18.45</v>
      </c>
    </row>
    <row r="2385" spans="1:4" ht="45">
      <c r="A2385" s="65" t="s">
        <v>12769</v>
      </c>
      <c r="B2385" s="66" t="s">
        <v>14436</v>
      </c>
      <c r="C2385" s="40" t="s">
        <v>95</v>
      </c>
      <c r="D2385" s="67">
        <v>469.01</v>
      </c>
    </row>
    <row r="2386" spans="1:4" ht="30">
      <c r="A2386" s="65" t="s">
        <v>12770</v>
      </c>
      <c r="B2386" s="66" t="s">
        <v>12771</v>
      </c>
      <c r="C2386" s="40" t="s">
        <v>408</v>
      </c>
      <c r="D2386" s="67">
        <v>329.22</v>
      </c>
    </row>
    <row r="2387" spans="1:4">
      <c r="A2387" s="65" t="s">
        <v>12772</v>
      </c>
      <c r="B2387" s="66" t="s">
        <v>12773</v>
      </c>
      <c r="C2387" s="40" t="s">
        <v>408</v>
      </c>
      <c r="D2387" s="67">
        <v>12.37</v>
      </c>
    </row>
    <row r="2388" spans="1:4">
      <c r="A2388" s="65" t="s">
        <v>12774</v>
      </c>
      <c r="B2388" s="66" t="s">
        <v>12775</v>
      </c>
      <c r="C2388" s="40" t="s">
        <v>408</v>
      </c>
      <c r="D2388" s="67">
        <v>14.9</v>
      </c>
    </row>
    <row r="2389" spans="1:4">
      <c r="A2389" s="65" t="s">
        <v>12776</v>
      </c>
      <c r="B2389" s="66" t="s">
        <v>12777</v>
      </c>
      <c r="C2389" s="40" t="s">
        <v>408</v>
      </c>
      <c r="D2389" s="67">
        <v>32.81</v>
      </c>
    </row>
    <row r="2390" spans="1:4" ht="30">
      <c r="A2390" s="65" t="s">
        <v>12778</v>
      </c>
      <c r="B2390" s="66" t="s">
        <v>12779</v>
      </c>
      <c r="C2390" s="40" t="s">
        <v>408</v>
      </c>
      <c r="D2390" s="67">
        <v>26.64</v>
      </c>
    </row>
    <row r="2391" spans="1:4" ht="30">
      <c r="A2391" s="65" t="s">
        <v>12780</v>
      </c>
      <c r="B2391" s="66" t="s">
        <v>12781</v>
      </c>
      <c r="C2391" s="40" t="s">
        <v>408</v>
      </c>
      <c r="D2391" s="67">
        <v>25.69</v>
      </c>
    </row>
    <row r="2392" spans="1:4" ht="30">
      <c r="A2392" s="65" t="s">
        <v>12782</v>
      </c>
      <c r="B2392" s="66" t="s">
        <v>12783</v>
      </c>
      <c r="C2392" s="40" t="s">
        <v>408</v>
      </c>
      <c r="D2392" s="67">
        <v>268.63</v>
      </c>
    </row>
    <row r="2393" spans="1:4" ht="30">
      <c r="A2393" s="65" t="s">
        <v>12784</v>
      </c>
      <c r="B2393" s="66" t="s">
        <v>12785</v>
      </c>
      <c r="C2393" s="40" t="s">
        <v>95</v>
      </c>
      <c r="D2393" s="67">
        <v>37.22</v>
      </c>
    </row>
    <row r="2394" spans="1:4" ht="30">
      <c r="A2394" s="65" t="s">
        <v>12786</v>
      </c>
      <c r="B2394" s="66" t="s">
        <v>12787</v>
      </c>
      <c r="C2394" s="40" t="s">
        <v>95</v>
      </c>
      <c r="D2394" s="67">
        <v>22.94</v>
      </c>
    </row>
    <row r="2395" spans="1:4" ht="45">
      <c r="A2395" s="65" t="s">
        <v>12788</v>
      </c>
      <c r="B2395" s="66" t="s">
        <v>12789</v>
      </c>
      <c r="C2395" s="40" t="s">
        <v>95</v>
      </c>
      <c r="D2395" s="67">
        <v>367.5</v>
      </c>
    </row>
    <row r="2396" spans="1:4">
      <c r="A2396" s="65" t="s">
        <v>12790</v>
      </c>
      <c r="B2396" s="66" t="s">
        <v>12791</v>
      </c>
      <c r="C2396" s="40" t="s">
        <v>95</v>
      </c>
      <c r="D2396" s="67">
        <v>9.17</v>
      </c>
    </row>
    <row r="2397" spans="1:4" ht="30">
      <c r="A2397" s="65" t="s">
        <v>12792</v>
      </c>
      <c r="B2397" s="66" t="s">
        <v>12793</v>
      </c>
      <c r="C2397" s="40" t="s">
        <v>95</v>
      </c>
      <c r="D2397" s="67">
        <v>9.57</v>
      </c>
    </row>
    <row r="2398" spans="1:4">
      <c r="A2398" s="65" t="s">
        <v>12794</v>
      </c>
      <c r="B2398" s="66" t="s">
        <v>12795</v>
      </c>
      <c r="C2398" s="40" t="s">
        <v>95</v>
      </c>
      <c r="D2398" s="67">
        <v>65.03</v>
      </c>
    </row>
    <row r="2399" spans="1:4" ht="30">
      <c r="A2399" s="65" t="s">
        <v>12796</v>
      </c>
      <c r="B2399" s="66" t="s">
        <v>12797</v>
      </c>
      <c r="C2399" s="40" t="s">
        <v>408</v>
      </c>
      <c r="D2399" s="67">
        <v>19.8</v>
      </c>
    </row>
    <row r="2400" spans="1:4" ht="30">
      <c r="A2400" s="65" t="s">
        <v>12798</v>
      </c>
      <c r="B2400" s="66" t="s">
        <v>12799</v>
      </c>
      <c r="C2400" s="40" t="s">
        <v>408</v>
      </c>
      <c r="D2400" s="67">
        <v>275.91000000000003</v>
      </c>
    </row>
    <row r="2401" spans="1:4" ht="30">
      <c r="A2401" s="65" t="s">
        <v>12800</v>
      </c>
      <c r="B2401" s="66" t="s">
        <v>14682</v>
      </c>
      <c r="C2401" s="40" t="s">
        <v>95</v>
      </c>
      <c r="D2401" s="67">
        <v>10.77</v>
      </c>
    </row>
    <row r="2402" spans="1:4" ht="30">
      <c r="A2402" s="65" t="s">
        <v>12801</v>
      </c>
      <c r="B2402" s="66" t="s">
        <v>12802</v>
      </c>
      <c r="C2402" s="40" t="s">
        <v>95</v>
      </c>
      <c r="D2402" s="67">
        <v>18.07</v>
      </c>
    </row>
    <row r="2403" spans="1:4" ht="30">
      <c r="A2403" s="65" t="s">
        <v>12803</v>
      </c>
      <c r="B2403" s="66" t="s">
        <v>12804</v>
      </c>
      <c r="C2403" s="40" t="s">
        <v>95</v>
      </c>
      <c r="D2403" s="67">
        <v>15.49</v>
      </c>
    </row>
    <row r="2404" spans="1:4" ht="30">
      <c r="A2404" s="65" t="s">
        <v>12805</v>
      </c>
      <c r="B2404" s="66" t="s">
        <v>12806</v>
      </c>
      <c r="C2404" s="40" t="s">
        <v>95</v>
      </c>
      <c r="D2404" s="67">
        <v>11.13</v>
      </c>
    </row>
    <row r="2405" spans="1:4" ht="30">
      <c r="A2405" s="65" t="s">
        <v>12807</v>
      </c>
      <c r="B2405" s="66" t="s">
        <v>12808</v>
      </c>
      <c r="C2405" s="40" t="s">
        <v>95</v>
      </c>
      <c r="D2405" s="67">
        <v>14.8</v>
      </c>
    </row>
    <row r="2406" spans="1:4" ht="30">
      <c r="A2406" s="65" t="s">
        <v>12809</v>
      </c>
      <c r="B2406" s="66" t="s">
        <v>14437</v>
      </c>
      <c r="C2406" s="40" t="s">
        <v>95</v>
      </c>
      <c r="D2406" s="67">
        <v>15.97</v>
      </c>
    </row>
    <row r="2407" spans="1:4" ht="30">
      <c r="A2407" s="65" t="s">
        <v>12810</v>
      </c>
      <c r="B2407" s="66" t="s">
        <v>12811</v>
      </c>
      <c r="C2407" s="40" t="s">
        <v>95</v>
      </c>
      <c r="D2407" s="67">
        <v>21.61</v>
      </c>
    </row>
    <row r="2408" spans="1:4" ht="30">
      <c r="A2408" s="65" t="s">
        <v>12812</v>
      </c>
      <c r="B2408" s="66" t="s">
        <v>12813</v>
      </c>
      <c r="C2408" s="40" t="s">
        <v>95</v>
      </c>
      <c r="D2408" s="67">
        <v>8.2200000000000006</v>
      </c>
    </row>
    <row r="2409" spans="1:4" ht="30">
      <c r="A2409" s="65" t="s">
        <v>12814</v>
      </c>
      <c r="B2409" s="66" t="s">
        <v>12815</v>
      </c>
      <c r="C2409" s="40" t="s">
        <v>95</v>
      </c>
      <c r="D2409" s="67">
        <v>17.899999999999999</v>
      </c>
    </row>
    <row r="2410" spans="1:4" ht="30">
      <c r="A2410" s="65" t="s">
        <v>12816</v>
      </c>
      <c r="B2410" s="66" t="s">
        <v>12817</v>
      </c>
      <c r="C2410" s="40" t="s">
        <v>95</v>
      </c>
      <c r="D2410" s="67">
        <v>21.7</v>
      </c>
    </row>
    <row r="2411" spans="1:4" ht="45">
      <c r="A2411" s="65" t="s">
        <v>12818</v>
      </c>
      <c r="B2411" s="66" t="s">
        <v>12819</v>
      </c>
      <c r="C2411" s="40" t="s">
        <v>95</v>
      </c>
      <c r="D2411" s="67">
        <v>57.85</v>
      </c>
    </row>
    <row r="2412" spans="1:4" ht="30">
      <c r="A2412" s="65" t="s">
        <v>12820</v>
      </c>
      <c r="B2412" s="66" t="s">
        <v>12821</v>
      </c>
      <c r="C2412" s="40" t="s">
        <v>95</v>
      </c>
      <c r="D2412" s="67">
        <v>15.37</v>
      </c>
    </row>
    <row r="2413" spans="1:4" ht="30">
      <c r="A2413" s="65" t="s">
        <v>12822</v>
      </c>
      <c r="B2413" s="66" t="s">
        <v>12823</v>
      </c>
      <c r="C2413" s="40" t="s">
        <v>95</v>
      </c>
      <c r="D2413" s="67">
        <v>14.52</v>
      </c>
    </row>
    <row r="2414" spans="1:4" ht="45">
      <c r="A2414" s="65" t="s">
        <v>12824</v>
      </c>
      <c r="B2414" s="66" t="s">
        <v>12825</v>
      </c>
      <c r="C2414" s="40" t="s">
        <v>95</v>
      </c>
      <c r="D2414" s="67">
        <v>16.670000000000002</v>
      </c>
    </row>
    <row r="2415" spans="1:4" ht="45">
      <c r="A2415" s="65" t="s">
        <v>12826</v>
      </c>
      <c r="B2415" s="66" t="s">
        <v>12827</v>
      </c>
      <c r="C2415" s="40" t="s">
        <v>95</v>
      </c>
      <c r="D2415" s="67">
        <v>20.190000000000001</v>
      </c>
    </row>
    <row r="2416" spans="1:4" ht="30">
      <c r="A2416" s="65" t="s">
        <v>12828</v>
      </c>
      <c r="B2416" s="66" t="s">
        <v>12829</v>
      </c>
      <c r="C2416" s="40" t="s">
        <v>95</v>
      </c>
      <c r="D2416" s="67">
        <v>16.09</v>
      </c>
    </row>
    <row r="2417" spans="1:4" ht="30">
      <c r="A2417" s="65" t="s">
        <v>12830</v>
      </c>
      <c r="B2417" s="66" t="s">
        <v>12831</v>
      </c>
      <c r="C2417" s="40" t="s">
        <v>95</v>
      </c>
      <c r="D2417" s="67">
        <v>18.7</v>
      </c>
    </row>
    <row r="2418" spans="1:4" ht="45">
      <c r="A2418" s="65" t="s">
        <v>12832</v>
      </c>
      <c r="B2418" s="66" t="s">
        <v>12833</v>
      </c>
      <c r="C2418" s="40" t="s">
        <v>95</v>
      </c>
      <c r="D2418" s="67">
        <v>16.03</v>
      </c>
    </row>
    <row r="2419" spans="1:4" ht="30">
      <c r="A2419" s="65" t="s">
        <v>12834</v>
      </c>
      <c r="B2419" s="66" t="s">
        <v>12835</v>
      </c>
      <c r="C2419" s="40" t="s">
        <v>95</v>
      </c>
      <c r="D2419" s="67">
        <v>14.72</v>
      </c>
    </row>
    <row r="2420" spans="1:4" ht="45">
      <c r="A2420" s="65" t="s">
        <v>12836</v>
      </c>
      <c r="B2420" s="66" t="s">
        <v>14683</v>
      </c>
      <c r="C2420" s="40" t="s">
        <v>95</v>
      </c>
      <c r="D2420" s="67">
        <v>52.63</v>
      </c>
    </row>
    <row r="2421" spans="1:4" ht="30">
      <c r="A2421" s="65" t="s">
        <v>12837</v>
      </c>
      <c r="B2421" s="66" t="s">
        <v>12838</v>
      </c>
      <c r="C2421" s="40" t="s">
        <v>95</v>
      </c>
      <c r="D2421" s="67">
        <v>269.63</v>
      </c>
    </row>
    <row r="2422" spans="1:4" ht="45">
      <c r="A2422" s="65" t="s">
        <v>12839</v>
      </c>
      <c r="B2422" s="66" t="s">
        <v>12840</v>
      </c>
      <c r="C2422" s="40" t="s">
        <v>95</v>
      </c>
      <c r="D2422" s="67">
        <v>260.92</v>
      </c>
    </row>
    <row r="2423" spans="1:4" ht="30">
      <c r="A2423" s="65" t="s">
        <v>12841</v>
      </c>
      <c r="B2423" s="66" t="s">
        <v>12842</v>
      </c>
      <c r="C2423" s="40" t="s">
        <v>95</v>
      </c>
      <c r="D2423" s="67">
        <v>72.69</v>
      </c>
    </row>
    <row r="2424" spans="1:4" ht="45">
      <c r="A2424" s="65" t="s">
        <v>12843</v>
      </c>
      <c r="B2424" s="66" t="s">
        <v>12844</v>
      </c>
      <c r="C2424" s="40" t="s">
        <v>95</v>
      </c>
      <c r="D2424" s="67">
        <v>126.05</v>
      </c>
    </row>
    <row r="2425" spans="1:4" ht="45">
      <c r="A2425" s="65" t="s">
        <v>12845</v>
      </c>
      <c r="B2425" s="66" t="s">
        <v>12846</v>
      </c>
      <c r="C2425" s="40" t="s">
        <v>95</v>
      </c>
      <c r="D2425" s="67">
        <v>84.93</v>
      </c>
    </row>
    <row r="2426" spans="1:4" ht="45">
      <c r="A2426" s="65" t="s">
        <v>12847</v>
      </c>
      <c r="B2426" s="66" t="s">
        <v>12848</v>
      </c>
      <c r="C2426" s="40" t="s">
        <v>95</v>
      </c>
      <c r="D2426" s="67">
        <v>117.42</v>
      </c>
    </row>
    <row r="2427" spans="1:4" ht="45">
      <c r="A2427" s="65" t="s">
        <v>12849</v>
      </c>
      <c r="B2427" s="66" t="s">
        <v>12850</v>
      </c>
      <c r="C2427" s="40" t="s">
        <v>95</v>
      </c>
      <c r="D2427" s="67">
        <v>213.36</v>
      </c>
    </row>
    <row r="2428" spans="1:4" ht="45">
      <c r="A2428" s="65" t="s">
        <v>12851</v>
      </c>
      <c r="B2428" s="66" t="s">
        <v>12852</v>
      </c>
      <c r="C2428" s="40" t="s">
        <v>95</v>
      </c>
      <c r="D2428" s="67">
        <v>142.68</v>
      </c>
    </row>
    <row r="2429" spans="1:4" ht="45">
      <c r="A2429" s="65" t="s">
        <v>12853</v>
      </c>
      <c r="B2429" s="66" t="s">
        <v>12854</v>
      </c>
      <c r="C2429" s="40" t="s">
        <v>95</v>
      </c>
      <c r="D2429" s="67">
        <v>60.16</v>
      </c>
    </row>
    <row r="2430" spans="1:4" ht="45">
      <c r="A2430" s="65" t="s">
        <v>12855</v>
      </c>
      <c r="B2430" s="66" t="s">
        <v>12856</v>
      </c>
      <c r="C2430" s="40" t="s">
        <v>95</v>
      </c>
      <c r="D2430" s="67">
        <v>335.41</v>
      </c>
    </row>
    <row r="2431" spans="1:4" ht="45">
      <c r="A2431" s="65" t="s">
        <v>12857</v>
      </c>
      <c r="B2431" s="66" t="s">
        <v>12858</v>
      </c>
      <c r="C2431" s="40" t="s">
        <v>95</v>
      </c>
      <c r="D2431" s="67">
        <v>152.28</v>
      </c>
    </row>
    <row r="2432" spans="1:4" ht="45">
      <c r="A2432" s="65" t="s">
        <v>12859</v>
      </c>
      <c r="B2432" s="66" t="s">
        <v>12860</v>
      </c>
      <c r="C2432" s="40" t="s">
        <v>95</v>
      </c>
      <c r="D2432" s="67">
        <v>61.22</v>
      </c>
    </row>
    <row r="2433" spans="1:4" ht="30">
      <c r="A2433" s="65" t="s">
        <v>12861</v>
      </c>
      <c r="B2433" s="66" t="s">
        <v>12862</v>
      </c>
      <c r="C2433" s="40" t="s">
        <v>95</v>
      </c>
      <c r="D2433" s="67">
        <v>1430.09</v>
      </c>
    </row>
    <row r="2434" spans="1:4" ht="45">
      <c r="A2434" s="65" t="s">
        <v>12863</v>
      </c>
      <c r="B2434" s="66" t="s">
        <v>12864</v>
      </c>
      <c r="C2434" s="40" t="s">
        <v>95</v>
      </c>
      <c r="D2434" s="67">
        <v>541.70000000000005</v>
      </c>
    </row>
    <row r="2435" spans="1:4" ht="45">
      <c r="A2435" s="65" t="s">
        <v>12865</v>
      </c>
      <c r="B2435" s="66" t="s">
        <v>12866</v>
      </c>
      <c r="C2435" s="40" t="s">
        <v>95</v>
      </c>
      <c r="D2435" s="67">
        <v>321.08999999999997</v>
      </c>
    </row>
    <row r="2436" spans="1:4" ht="45">
      <c r="A2436" s="65" t="s">
        <v>12867</v>
      </c>
      <c r="B2436" s="66" t="s">
        <v>12868</v>
      </c>
      <c r="C2436" s="40" t="s">
        <v>95</v>
      </c>
      <c r="D2436" s="67">
        <v>287.39</v>
      </c>
    </row>
    <row r="2437" spans="1:4" ht="45">
      <c r="A2437" s="65" t="s">
        <v>12869</v>
      </c>
      <c r="B2437" s="66" t="s">
        <v>14438</v>
      </c>
      <c r="C2437" s="40" t="s">
        <v>95</v>
      </c>
      <c r="D2437" s="67">
        <v>484.33</v>
      </c>
    </row>
    <row r="2438" spans="1:4" ht="30">
      <c r="A2438" s="65" t="s">
        <v>12870</v>
      </c>
      <c r="B2438" s="66" t="s">
        <v>14439</v>
      </c>
      <c r="C2438" s="40" t="s">
        <v>95</v>
      </c>
      <c r="D2438" s="67">
        <v>109.83</v>
      </c>
    </row>
    <row r="2439" spans="1:4" ht="30">
      <c r="A2439" s="65" t="s">
        <v>12871</v>
      </c>
      <c r="B2439" s="66" t="s">
        <v>12872</v>
      </c>
      <c r="C2439" s="40" t="s">
        <v>95</v>
      </c>
      <c r="D2439" s="67">
        <v>114.03</v>
      </c>
    </row>
    <row r="2440" spans="1:4" ht="45">
      <c r="A2440" s="65" t="s">
        <v>12873</v>
      </c>
      <c r="B2440" s="66" t="s">
        <v>14440</v>
      </c>
      <c r="C2440" s="40" t="s">
        <v>95</v>
      </c>
      <c r="D2440" s="67">
        <v>853.68</v>
      </c>
    </row>
    <row r="2441" spans="1:4" ht="45">
      <c r="A2441" s="65" t="s">
        <v>12874</v>
      </c>
      <c r="B2441" s="66" t="s">
        <v>12875</v>
      </c>
      <c r="C2441" s="40" t="s">
        <v>95</v>
      </c>
      <c r="D2441" s="67">
        <v>7919.42</v>
      </c>
    </row>
    <row r="2442" spans="1:4">
      <c r="A2442" s="65" t="s">
        <v>12876</v>
      </c>
      <c r="B2442" s="66" t="s">
        <v>12877</v>
      </c>
      <c r="C2442" s="40" t="s">
        <v>95</v>
      </c>
      <c r="D2442" s="67">
        <v>67.28</v>
      </c>
    </row>
    <row r="2443" spans="1:4" ht="45">
      <c r="A2443" s="65" t="s">
        <v>12878</v>
      </c>
      <c r="B2443" s="66" t="s">
        <v>12879</v>
      </c>
      <c r="C2443" s="40" t="s">
        <v>95</v>
      </c>
      <c r="D2443" s="67">
        <v>88.14</v>
      </c>
    </row>
    <row r="2444" spans="1:4" ht="45">
      <c r="A2444" s="65" t="s">
        <v>12880</v>
      </c>
      <c r="B2444" s="66" t="s">
        <v>12881</v>
      </c>
      <c r="C2444" s="40" t="s">
        <v>95</v>
      </c>
      <c r="D2444" s="67">
        <v>48.33</v>
      </c>
    </row>
    <row r="2445" spans="1:4" ht="45">
      <c r="A2445" s="65" t="s">
        <v>12882</v>
      </c>
      <c r="B2445" s="66" t="s">
        <v>12883</v>
      </c>
      <c r="C2445" s="40" t="s">
        <v>95</v>
      </c>
      <c r="D2445" s="67">
        <v>959.21</v>
      </c>
    </row>
    <row r="2446" spans="1:4" ht="30">
      <c r="A2446" s="65" t="s">
        <v>12884</v>
      </c>
      <c r="B2446" s="66" t="s">
        <v>12885</v>
      </c>
      <c r="C2446" s="40" t="s">
        <v>95</v>
      </c>
      <c r="D2446" s="67">
        <v>48.25</v>
      </c>
    </row>
    <row r="2447" spans="1:4" ht="30">
      <c r="A2447" s="65" t="s">
        <v>12886</v>
      </c>
      <c r="B2447" s="66" t="s">
        <v>12887</v>
      </c>
      <c r="C2447" s="40" t="s">
        <v>95</v>
      </c>
      <c r="D2447" s="67">
        <v>72.77</v>
      </c>
    </row>
    <row r="2448" spans="1:4" ht="45">
      <c r="A2448" s="65" t="s">
        <v>12888</v>
      </c>
      <c r="B2448" s="66" t="s">
        <v>12889</v>
      </c>
      <c r="C2448" s="40" t="s">
        <v>95</v>
      </c>
      <c r="D2448" s="67">
        <v>123.16</v>
      </c>
    </row>
    <row r="2449" spans="1:4" ht="30">
      <c r="A2449" s="65" t="s">
        <v>12890</v>
      </c>
      <c r="B2449" s="66" t="s">
        <v>12891</v>
      </c>
      <c r="C2449" s="40" t="s">
        <v>95</v>
      </c>
      <c r="D2449" s="67">
        <v>112.2</v>
      </c>
    </row>
    <row r="2450" spans="1:4" ht="30">
      <c r="A2450" s="65" t="s">
        <v>12892</v>
      </c>
      <c r="B2450" s="66" t="s">
        <v>12893</v>
      </c>
      <c r="C2450" s="40" t="s">
        <v>95</v>
      </c>
      <c r="D2450" s="67">
        <v>232.26</v>
      </c>
    </row>
    <row r="2451" spans="1:4" ht="30">
      <c r="A2451" s="65" t="s">
        <v>12894</v>
      </c>
      <c r="B2451" s="66" t="s">
        <v>12895</v>
      </c>
      <c r="C2451" s="40" t="s">
        <v>95</v>
      </c>
      <c r="D2451" s="67">
        <v>259.04000000000002</v>
      </c>
    </row>
    <row r="2452" spans="1:4" ht="30">
      <c r="A2452" s="65" t="s">
        <v>12896</v>
      </c>
      <c r="B2452" s="66" t="s">
        <v>12897</v>
      </c>
      <c r="C2452" s="40" t="s">
        <v>95</v>
      </c>
      <c r="D2452" s="67">
        <v>7.39</v>
      </c>
    </row>
    <row r="2453" spans="1:4" ht="45">
      <c r="A2453" s="65" t="s">
        <v>12898</v>
      </c>
      <c r="B2453" s="66" t="s">
        <v>12899</v>
      </c>
      <c r="C2453" s="40" t="s">
        <v>95</v>
      </c>
      <c r="D2453" s="67">
        <v>172.17</v>
      </c>
    </row>
    <row r="2454" spans="1:4" ht="45">
      <c r="A2454" s="65" t="s">
        <v>12900</v>
      </c>
      <c r="B2454" s="66" t="s">
        <v>12901</v>
      </c>
      <c r="C2454" s="40" t="s">
        <v>95</v>
      </c>
      <c r="D2454" s="67">
        <v>37.93</v>
      </c>
    </row>
    <row r="2455" spans="1:4" ht="45">
      <c r="A2455" s="65" t="s">
        <v>12902</v>
      </c>
      <c r="B2455" s="66" t="s">
        <v>12903</v>
      </c>
      <c r="C2455" s="40" t="s">
        <v>95</v>
      </c>
      <c r="D2455" s="67">
        <v>59.13</v>
      </c>
    </row>
    <row r="2456" spans="1:4" ht="30">
      <c r="A2456" s="65" t="s">
        <v>12904</v>
      </c>
      <c r="B2456" s="66" t="s">
        <v>12905</v>
      </c>
      <c r="C2456" s="40" t="s">
        <v>95</v>
      </c>
      <c r="D2456" s="67">
        <v>101.66</v>
      </c>
    </row>
    <row r="2457" spans="1:4" ht="45">
      <c r="A2457" s="65" t="s">
        <v>12906</v>
      </c>
      <c r="B2457" s="66" t="s">
        <v>12907</v>
      </c>
      <c r="C2457" s="40" t="s">
        <v>95</v>
      </c>
      <c r="D2457" s="67">
        <v>157.46</v>
      </c>
    </row>
    <row r="2458" spans="1:4" ht="45">
      <c r="A2458" s="65" t="s">
        <v>12908</v>
      </c>
      <c r="B2458" s="66" t="s">
        <v>12909</v>
      </c>
      <c r="C2458" s="40" t="s">
        <v>95</v>
      </c>
      <c r="D2458" s="67">
        <v>118.55</v>
      </c>
    </row>
    <row r="2459" spans="1:4">
      <c r="A2459" s="65" t="s">
        <v>12910</v>
      </c>
      <c r="B2459" s="66" t="s">
        <v>12911</v>
      </c>
      <c r="C2459" s="40" t="s">
        <v>95</v>
      </c>
      <c r="D2459" s="67">
        <v>11.43</v>
      </c>
    </row>
    <row r="2460" spans="1:4">
      <c r="A2460" s="65" t="s">
        <v>12912</v>
      </c>
      <c r="B2460" s="66" t="s">
        <v>12913</v>
      </c>
      <c r="C2460" s="40" t="s">
        <v>95</v>
      </c>
      <c r="D2460" s="67">
        <v>6.45</v>
      </c>
    </row>
    <row r="2461" spans="1:4" ht="45">
      <c r="A2461" s="65" t="s">
        <v>12914</v>
      </c>
      <c r="B2461" s="66" t="s">
        <v>12915</v>
      </c>
      <c r="C2461" s="40" t="s">
        <v>95</v>
      </c>
      <c r="D2461" s="67">
        <v>227.35</v>
      </c>
    </row>
    <row r="2462" spans="1:4" ht="30">
      <c r="A2462" s="65" t="s">
        <v>12916</v>
      </c>
      <c r="B2462" s="66" t="s">
        <v>12917</v>
      </c>
      <c r="C2462" s="40" t="s">
        <v>95</v>
      </c>
      <c r="D2462" s="67">
        <v>136.28</v>
      </c>
    </row>
    <row r="2463" spans="1:4" ht="30">
      <c r="A2463" s="65" t="s">
        <v>12918</v>
      </c>
      <c r="B2463" s="66" t="s">
        <v>12919</v>
      </c>
      <c r="C2463" s="40" t="s">
        <v>95</v>
      </c>
      <c r="D2463" s="67">
        <v>230.12</v>
      </c>
    </row>
    <row r="2464" spans="1:4" ht="45">
      <c r="A2464" s="65" t="s">
        <v>12920</v>
      </c>
      <c r="B2464" s="66" t="s">
        <v>12921</v>
      </c>
      <c r="C2464" s="40" t="s">
        <v>95</v>
      </c>
      <c r="D2464" s="67">
        <v>151.72999999999999</v>
      </c>
    </row>
    <row r="2465" spans="1:4" ht="45">
      <c r="A2465" s="65" t="s">
        <v>12922</v>
      </c>
      <c r="B2465" s="66" t="s">
        <v>12923</v>
      </c>
      <c r="C2465" s="40" t="s">
        <v>95</v>
      </c>
      <c r="D2465" s="67">
        <v>133.53</v>
      </c>
    </row>
    <row r="2466" spans="1:4" ht="30">
      <c r="A2466" s="65" t="s">
        <v>12924</v>
      </c>
      <c r="B2466" s="66" t="s">
        <v>12925</v>
      </c>
      <c r="C2466" s="40" t="s">
        <v>95</v>
      </c>
      <c r="D2466" s="67">
        <v>364.32</v>
      </c>
    </row>
    <row r="2467" spans="1:4" ht="30">
      <c r="A2467" s="65" t="s">
        <v>12926</v>
      </c>
      <c r="B2467" s="66" t="s">
        <v>12927</v>
      </c>
      <c r="C2467" s="40" t="s">
        <v>95</v>
      </c>
      <c r="D2467" s="67">
        <v>66.91</v>
      </c>
    </row>
    <row r="2468" spans="1:4" ht="30">
      <c r="A2468" s="65" t="s">
        <v>12928</v>
      </c>
      <c r="B2468" s="66" t="s">
        <v>12929</v>
      </c>
      <c r="C2468" s="40" t="s">
        <v>95</v>
      </c>
      <c r="D2468" s="67">
        <v>92.65</v>
      </c>
    </row>
    <row r="2469" spans="1:4" ht="45">
      <c r="A2469" s="65" t="s">
        <v>12930</v>
      </c>
      <c r="B2469" s="66" t="s">
        <v>12931</v>
      </c>
      <c r="C2469" s="40" t="s">
        <v>95</v>
      </c>
      <c r="D2469" s="67">
        <v>210.74</v>
      </c>
    </row>
    <row r="2470" spans="1:4" ht="45">
      <c r="A2470" s="65" t="s">
        <v>12932</v>
      </c>
      <c r="B2470" s="66" t="s">
        <v>12933</v>
      </c>
      <c r="C2470" s="40" t="s">
        <v>95</v>
      </c>
      <c r="D2470" s="67">
        <v>76.45</v>
      </c>
    </row>
    <row r="2471" spans="1:4" ht="30">
      <c r="A2471" s="65" t="s">
        <v>12934</v>
      </c>
      <c r="B2471" s="66" t="s">
        <v>12935</v>
      </c>
      <c r="C2471" s="40" t="s">
        <v>95</v>
      </c>
      <c r="D2471" s="67">
        <v>482.03</v>
      </c>
    </row>
    <row r="2472" spans="1:4">
      <c r="A2472" s="65" t="s">
        <v>12936</v>
      </c>
      <c r="B2472" s="66" t="s">
        <v>12937</v>
      </c>
      <c r="C2472" s="40" t="s">
        <v>95</v>
      </c>
      <c r="D2472" s="67">
        <v>802.54</v>
      </c>
    </row>
    <row r="2473" spans="1:4" ht="30">
      <c r="A2473" s="65" t="s">
        <v>12938</v>
      </c>
      <c r="B2473" s="66" t="s">
        <v>12939</v>
      </c>
      <c r="C2473" s="40" t="s">
        <v>95</v>
      </c>
      <c r="D2473" s="67">
        <v>22978.33</v>
      </c>
    </row>
    <row r="2474" spans="1:4" ht="45">
      <c r="A2474" s="65" t="s">
        <v>12940</v>
      </c>
      <c r="B2474" s="66" t="s">
        <v>12941</v>
      </c>
      <c r="C2474" s="40" t="s">
        <v>95</v>
      </c>
      <c r="D2474" s="67">
        <v>867.5</v>
      </c>
    </row>
    <row r="2475" spans="1:4" ht="45">
      <c r="A2475" s="65" t="s">
        <v>12942</v>
      </c>
      <c r="B2475" s="66" t="s">
        <v>12943</v>
      </c>
      <c r="C2475" s="40" t="s">
        <v>95</v>
      </c>
      <c r="D2475" s="67">
        <v>1771.58</v>
      </c>
    </row>
    <row r="2476" spans="1:4" ht="45">
      <c r="A2476" s="65" t="s">
        <v>12944</v>
      </c>
      <c r="B2476" s="66" t="s">
        <v>12945</v>
      </c>
      <c r="C2476" s="40" t="s">
        <v>95</v>
      </c>
      <c r="D2476" s="67">
        <v>2203.12</v>
      </c>
    </row>
    <row r="2477" spans="1:4" ht="45">
      <c r="A2477" s="65" t="s">
        <v>12946</v>
      </c>
      <c r="B2477" s="66" t="s">
        <v>12947</v>
      </c>
      <c r="C2477" s="40" t="s">
        <v>95</v>
      </c>
      <c r="D2477" s="67">
        <v>5572.39</v>
      </c>
    </row>
    <row r="2478" spans="1:4" ht="30">
      <c r="A2478" s="65" t="s">
        <v>12948</v>
      </c>
      <c r="B2478" s="66" t="s">
        <v>12949</v>
      </c>
      <c r="C2478" s="40" t="s">
        <v>95</v>
      </c>
      <c r="D2478" s="67">
        <v>156.71</v>
      </c>
    </row>
    <row r="2479" spans="1:4" ht="30">
      <c r="A2479" s="65" t="s">
        <v>12950</v>
      </c>
      <c r="B2479" s="66" t="s">
        <v>12951</v>
      </c>
      <c r="C2479" s="40" t="s">
        <v>95</v>
      </c>
      <c r="D2479" s="67">
        <v>3318.01</v>
      </c>
    </row>
    <row r="2480" spans="1:4">
      <c r="A2480" s="65" t="s">
        <v>12952</v>
      </c>
      <c r="B2480" s="66" t="s">
        <v>7791</v>
      </c>
      <c r="C2480" s="40" t="s">
        <v>95</v>
      </c>
      <c r="D2480" s="67">
        <v>24.89</v>
      </c>
    </row>
    <row r="2481" spans="1:4" ht="30">
      <c r="A2481" s="65" t="s">
        <v>12953</v>
      </c>
      <c r="B2481" s="66" t="s">
        <v>12954</v>
      </c>
      <c r="C2481" s="40" t="s">
        <v>95</v>
      </c>
      <c r="D2481" s="67">
        <v>1507.4</v>
      </c>
    </row>
    <row r="2482" spans="1:4" ht="30">
      <c r="A2482" s="65" t="s">
        <v>12955</v>
      </c>
      <c r="B2482" s="66" t="s">
        <v>12956</v>
      </c>
      <c r="C2482" s="40" t="s">
        <v>95</v>
      </c>
      <c r="D2482" s="67">
        <v>956.66</v>
      </c>
    </row>
    <row r="2483" spans="1:4">
      <c r="A2483" s="65" t="s">
        <v>12957</v>
      </c>
      <c r="B2483" s="66" t="s">
        <v>8002</v>
      </c>
      <c r="C2483" s="40" t="s">
        <v>95</v>
      </c>
      <c r="D2483" s="67">
        <v>93.46</v>
      </c>
    </row>
    <row r="2484" spans="1:4">
      <c r="A2484" s="65" t="s">
        <v>12958</v>
      </c>
      <c r="B2484" s="66" t="s">
        <v>12959</v>
      </c>
      <c r="C2484" s="40" t="s">
        <v>95</v>
      </c>
      <c r="D2484" s="67">
        <v>121.06</v>
      </c>
    </row>
    <row r="2485" spans="1:4">
      <c r="A2485" s="65" t="s">
        <v>12960</v>
      </c>
      <c r="B2485" s="66" t="s">
        <v>8006</v>
      </c>
      <c r="C2485" s="40" t="s">
        <v>95</v>
      </c>
      <c r="D2485" s="67">
        <v>181.81</v>
      </c>
    </row>
    <row r="2486" spans="1:4">
      <c r="A2486" s="65" t="s">
        <v>12961</v>
      </c>
      <c r="B2486" s="66" t="s">
        <v>7793</v>
      </c>
      <c r="C2486" s="40" t="s">
        <v>95</v>
      </c>
      <c r="D2486" s="67">
        <v>43.09</v>
      </c>
    </row>
    <row r="2487" spans="1:4" ht="45">
      <c r="A2487" s="65" t="s">
        <v>12962</v>
      </c>
      <c r="B2487" s="66" t="s">
        <v>12963</v>
      </c>
      <c r="C2487" s="40" t="s">
        <v>95</v>
      </c>
      <c r="D2487" s="67">
        <v>314.69</v>
      </c>
    </row>
    <row r="2488" spans="1:4">
      <c r="A2488" s="65" t="s">
        <v>12964</v>
      </c>
      <c r="B2488" s="66" t="s">
        <v>7292</v>
      </c>
      <c r="C2488" s="40" t="s">
        <v>95</v>
      </c>
      <c r="D2488" s="67">
        <v>1215.49</v>
      </c>
    </row>
    <row r="2489" spans="1:4" ht="30">
      <c r="A2489" s="65" t="s">
        <v>12965</v>
      </c>
      <c r="B2489" s="66" t="s">
        <v>12966</v>
      </c>
      <c r="C2489" s="40" t="s">
        <v>95</v>
      </c>
      <c r="D2489" s="67">
        <v>768.63</v>
      </c>
    </row>
    <row r="2490" spans="1:4" ht="30">
      <c r="A2490" s="65" t="s">
        <v>12967</v>
      </c>
      <c r="B2490" s="66" t="s">
        <v>12968</v>
      </c>
      <c r="C2490" s="40" t="s">
        <v>95</v>
      </c>
      <c r="D2490" s="67">
        <v>143.43</v>
      </c>
    </row>
    <row r="2491" spans="1:4" ht="45">
      <c r="A2491" s="65" t="s">
        <v>12969</v>
      </c>
      <c r="B2491" s="66" t="s">
        <v>12970</v>
      </c>
      <c r="C2491" s="40" t="s">
        <v>95</v>
      </c>
      <c r="D2491" s="67">
        <v>1127.55</v>
      </c>
    </row>
    <row r="2492" spans="1:4" ht="45">
      <c r="A2492" s="65" t="s">
        <v>12971</v>
      </c>
      <c r="B2492" s="66" t="s">
        <v>12972</v>
      </c>
      <c r="C2492" s="40" t="s">
        <v>95</v>
      </c>
      <c r="D2492" s="67">
        <v>4260.34</v>
      </c>
    </row>
    <row r="2493" spans="1:4" ht="30">
      <c r="A2493" s="65" t="s">
        <v>12973</v>
      </c>
      <c r="B2493" s="66" t="s">
        <v>12974</v>
      </c>
      <c r="C2493" s="40" t="s">
        <v>95</v>
      </c>
      <c r="D2493" s="67">
        <v>12186.17</v>
      </c>
    </row>
    <row r="2494" spans="1:4" ht="30">
      <c r="A2494" s="65" t="s">
        <v>12975</v>
      </c>
      <c r="B2494" s="66" t="s">
        <v>14441</v>
      </c>
      <c r="C2494" s="40" t="s">
        <v>95</v>
      </c>
      <c r="D2494" s="67">
        <v>15516.78</v>
      </c>
    </row>
    <row r="2495" spans="1:4">
      <c r="A2495" s="65" t="s">
        <v>12976</v>
      </c>
      <c r="B2495" s="66" t="s">
        <v>7777</v>
      </c>
      <c r="C2495" s="40" t="s">
        <v>95</v>
      </c>
      <c r="D2495" s="67">
        <v>1139.6500000000001</v>
      </c>
    </row>
    <row r="2496" spans="1:4">
      <c r="A2496" s="65" t="s">
        <v>12977</v>
      </c>
      <c r="B2496" s="66" t="s">
        <v>12978</v>
      </c>
      <c r="C2496" s="40" t="s">
        <v>95</v>
      </c>
      <c r="D2496" s="67">
        <v>164.1</v>
      </c>
    </row>
    <row r="2497" spans="1:4" ht="30">
      <c r="A2497" s="65" t="s">
        <v>12979</v>
      </c>
      <c r="B2497" s="66" t="s">
        <v>12980</v>
      </c>
      <c r="C2497" s="40" t="s">
        <v>408</v>
      </c>
      <c r="D2497" s="67">
        <v>12474.88</v>
      </c>
    </row>
    <row r="2498" spans="1:4" ht="45">
      <c r="A2498" s="65" t="s">
        <v>12981</v>
      </c>
      <c r="B2498" s="66" t="s">
        <v>12982</v>
      </c>
      <c r="C2498" s="40" t="s">
        <v>95</v>
      </c>
      <c r="D2498" s="67">
        <v>3794.31</v>
      </c>
    </row>
    <row r="2499" spans="1:4" ht="30">
      <c r="A2499" s="65" t="s">
        <v>12983</v>
      </c>
      <c r="B2499" s="66" t="s">
        <v>12984</v>
      </c>
      <c r="C2499" s="40" t="s">
        <v>408</v>
      </c>
      <c r="D2499" s="67">
        <v>18857.43</v>
      </c>
    </row>
    <row r="2500" spans="1:4" ht="30">
      <c r="A2500" s="65" t="s">
        <v>12985</v>
      </c>
      <c r="B2500" s="66" t="s">
        <v>14684</v>
      </c>
      <c r="C2500" s="40" t="s">
        <v>408</v>
      </c>
      <c r="D2500" s="67">
        <v>35984.5</v>
      </c>
    </row>
    <row r="2501" spans="1:4" ht="30">
      <c r="A2501" s="65" t="s">
        <v>12986</v>
      </c>
      <c r="B2501" s="66" t="s">
        <v>12987</v>
      </c>
      <c r="C2501" s="40" t="s">
        <v>95</v>
      </c>
      <c r="D2501" s="67">
        <v>1845.26</v>
      </c>
    </row>
    <row r="2502" spans="1:4" ht="30">
      <c r="A2502" s="65" t="s">
        <v>12988</v>
      </c>
      <c r="B2502" s="66" t="s">
        <v>12989</v>
      </c>
      <c r="C2502" s="40" t="s">
        <v>95</v>
      </c>
      <c r="D2502" s="67">
        <v>372.07</v>
      </c>
    </row>
    <row r="2503" spans="1:4" ht="30">
      <c r="A2503" s="65" t="s">
        <v>12990</v>
      </c>
      <c r="B2503" s="66" t="s">
        <v>12991</v>
      </c>
      <c r="C2503" s="40" t="s">
        <v>95</v>
      </c>
      <c r="D2503" s="67">
        <v>259.62</v>
      </c>
    </row>
    <row r="2504" spans="1:4">
      <c r="A2504" s="65" t="s">
        <v>12992</v>
      </c>
      <c r="B2504" s="66" t="s">
        <v>12993</v>
      </c>
      <c r="C2504" s="40" t="s">
        <v>95</v>
      </c>
      <c r="D2504" s="67">
        <v>1672.15</v>
      </c>
    </row>
    <row r="2505" spans="1:4">
      <c r="A2505" s="65" t="s">
        <v>12994</v>
      </c>
      <c r="B2505" s="66" t="s">
        <v>14442</v>
      </c>
      <c r="C2505" s="40" t="s">
        <v>95</v>
      </c>
      <c r="D2505" s="67">
        <v>354.32</v>
      </c>
    </row>
    <row r="2506" spans="1:4">
      <c r="A2506" s="65" t="s">
        <v>12995</v>
      </c>
      <c r="B2506" s="66" t="s">
        <v>7671</v>
      </c>
      <c r="C2506" s="40" t="s">
        <v>95</v>
      </c>
      <c r="D2506" s="67">
        <v>1459.52</v>
      </c>
    </row>
    <row r="2507" spans="1:4">
      <c r="A2507" s="65" t="s">
        <v>12996</v>
      </c>
      <c r="B2507" s="66" t="s">
        <v>12997</v>
      </c>
      <c r="C2507" s="40" t="s">
        <v>95</v>
      </c>
      <c r="D2507" s="67">
        <v>5374.36</v>
      </c>
    </row>
    <row r="2508" spans="1:4">
      <c r="A2508" s="65" t="s">
        <v>12998</v>
      </c>
      <c r="B2508" s="66" t="s">
        <v>7681</v>
      </c>
      <c r="C2508" s="40" t="s">
        <v>95</v>
      </c>
      <c r="D2508" s="67">
        <v>3751.8</v>
      </c>
    </row>
    <row r="2509" spans="1:4">
      <c r="A2509" s="65" t="s">
        <v>12999</v>
      </c>
      <c r="B2509" s="66" t="s">
        <v>13000</v>
      </c>
      <c r="C2509" s="40" t="s">
        <v>95</v>
      </c>
      <c r="D2509" s="67">
        <v>818.97</v>
      </c>
    </row>
    <row r="2510" spans="1:4">
      <c r="A2510" s="65" t="s">
        <v>13001</v>
      </c>
      <c r="B2510" s="66" t="s">
        <v>13002</v>
      </c>
      <c r="C2510" s="40" t="s">
        <v>95</v>
      </c>
      <c r="D2510" s="67">
        <v>3486.63</v>
      </c>
    </row>
    <row r="2511" spans="1:4" ht="30">
      <c r="A2511" s="65" t="s">
        <v>13003</v>
      </c>
      <c r="B2511" s="66" t="s">
        <v>13004</v>
      </c>
      <c r="C2511" s="40" t="s">
        <v>95</v>
      </c>
      <c r="D2511" s="67">
        <v>70.81</v>
      </c>
    </row>
    <row r="2512" spans="1:4" ht="30">
      <c r="A2512" s="65" t="s">
        <v>13005</v>
      </c>
      <c r="B2512" s="66" t="s">
        <v>13006</v>
      </c>
      <c r="C2512" s="40" t="s">
        <v>95</v>
      </c>
      <c r="D2512" s="67">
        <v>1026.97</v>
      </c>
    </row>
    <row r="2513" spans="1:4" ht="30">
      <c r="A2513" s="65" t="s">
        <v>13007</v>
      </c>
      <c r="B2513" s="66" t="s">
        <v>13008</v>
      </c>
      <c r="C2513" s="40" t="s">
        <v>95</v>
      </c>
      <c r="D2513" s="67">
        <v>1824.55</v>
      </c>
    </row>
    <row r="2514" spans="1:4" ht="30">
      <c r="A2514" s="65" t="s">
        <v>13009</v>
      </c>
      <c r="B2514" s="66" t="s">
        <v>13010</v>
      </c>
      <c r="C2514" s="40" t="s">
        <v>95</v>
      </c>
      <c r="D2514" s="67">
        <v>429.63</v>
      </c>
    </row>
    <row r="2515" spans="1:4" ht="30">
      <c r="A2515" s="65" t="s">
        <v>13011</v>
      </c>
      <c r="B2515" s="66" t="s">
        <v>13012</v>
      </c>
      <c r="C2515" s="40" t="s">
        <v>95</v>
      </c>
      <c r="D2515" s="67">
        <v>84.13</v>
      </c>
    </row>
    <row r="2516" spans="1:4" ht="30">
      <c r="A2516" s="65" t="s">
        <v>13013</v>
      </c>
      <c r="B2516" s="66" t="s">
        <v>13014</v>
      </c>
      <c r="C2516" s="40" t="s">
        <v>95</v>
      </c>
      <c r="D2516" s="67">
        <v>1022.55</v>
      </c>
    </row>
    <row r="2517" spans="1:4" ht="30">
      <c r="A2517" s="65" t="s">
        <v>13015</v>
      </c>
      <c r="B2517" s="66" t="s">
        <v>13016</v>
      </c>
      <c r="C2517" s="40" t="s">
        <v>408</v>
      </c>
      <c r="D2517" s="67">
        <v>7527.05</v>
      </c>
    </row>
    <row r="2518" spans="1:4" ht="30">
      <c r="A2518" s="65" t="s">
        <v>13017</v>
      </c>
      <c r="B2518" s="66" t="s">
        <v>13018</v>
      </c>
      <c r="C2518" s="40" t="s">
        <v>95</v>
      </c>
      <c r="D2518" s="67">
        <v>2193.0300000000002</v>
      </c>
    </row>
    <row r="2519" spans="1:4" ht="30">
      <c r="A2519" s="65" t="s">
        <v>13019</v>
      </c>
      <c r="B2519" s="66" t="s">
        <v>13020</v>
      </c>
      <c r="C2519" s="40" t="s">
        <v>408</v>
      </c>
      <c r="D2519" s="67">
        <v>1644.44</v>
      </c>
    </row>
    <row r="2520" spans="1:4">
      <c r="A2520" s="65" t="s">
        <v>13021</v>
      </c>
      <c r="B2520" s="66" t="s">
        <v>13022</v>
      </c>
      <c r="C2520" s="40" t="s">
        <v>408</v>
      </c>
      <c r="D2520" s="67">
        <v>204.88</v>
      </c>
    </row>
    <row r="2521" spans="1:4" ht="45">
      <c r="A2521" s="65" t="s">
        <v>13023</v>
      </c>
      <c r="B2521" s="66" t="s">
        <v>13024</v>
      </c>
      <c r="C2521" s="40" t="s">
        <v>408</v>
      </c>
      <c r="D2521" s="67">
        <v>6150.46</v>
      </c>
    </row>
    <row r="2522" spans="1:4" ht="45">
      <c r="A2522" s="65" t="s">
        <v>13025</v>
      </c>
      <c r="B2522" s="66" t="s">
        <v>13026</v>
      </c>
      <c r="C2522" s="40" t="s">
        <v>408</v>
      </c>
      <c r="D2522" s="67">
        <v>2067.5100000000002</v>
      </c>
    </row>
    <row r="2523" spans="1:4" ht="45">
      <c r="A2523" s="65" t="s">
        <v>13027</v>
      </c>
      <c r="B2523" s="66" t="s">
        <v>13028</v>
      </c>
      <c r="C2523" s="40" t="s">
        <v>408</v>
      </c>
      <c r="D2523" s="67">
        <v>262.57</v>
      </c>
    </row>
    <row r="2524" spans="1:4" ht="45">
      <c r="A2524" s="65" t="s">
        <v>13029</v>
      </c>
      <c r="B2524" s="66" t="s">
        <v>13030</v>
      </c>
      <c r="C2524" s="40" t="s">
        <v>408</v>
      </c>
      <c r="D2524" s="67">
        <v>673.39</v>
      </c>
    </row>
    <row r="2525" spans="1:4" ht="30">
      <c r="A2525" s="65" t="s">
        <v>13031</v>
      </c>
      <c r="B2525" s="66" t="s">
        <v>14443</v>
      </c>
      <c r="C2525" s="40" t="s">
        <v>95</v>
      </c>
      <c r="D2525" s="67">
        <v>36977.01</v>
      </c>
    </row>
    <row r="2526" spans="1:4" ht="30">
      <c r="A2526" s="65" t="s">
        <v>13032</v>
      </c>
      <c r="B2526" s="66" t="s">
        <v>13033</v>
      </c>
      <c r="C2526" s="40" t="s">
        <v>95</v>
      </c>
      <c r="D2526" s="67">
        <v>5674.77</v>
      </c>
    </row>
    <row r="2527" spans="1:4" ht="30">
      <c r="A2527" s="65" t="s">
        <v>13034</v>
      </c>
      <c r="B2527" s="66" t="s">
        <v>13035</v>
      </c>
      <c r="C2527" s="40" t="s">
        <v>95</v>
      </c>
      <c r="D2527" s="67">
        <v>2898.21</v>
      </c>
    </row>
    <row r="2528" spans="1:4" ht="30">
      <c r="A2528" s="65" t="s">
        <v>13036</v>
      </c>
      <c r="B2528" s="66" t="s">
        <v>13037</v>
      </c>
      <c r="C2528" s="40" t="s">
        <v>95</v>
      </c>
      <c r="D2528" s="67">
        <v>4372.83</v>
      </c>
    </row>
    <row r="2529" spans="1:4" ht="30">
      <c r="A2529" s="65" t="s">
        <v>13038</v>
      </c>
      <c r="B2529" s="66" t="s">
        <v>14444</v>
      </c>
      <c r="C2529" s="40" t="s">
        <v>95</v>
      </c>
      <c r="D2529" s="67">
        <v>8890.1200000000008</v>
      </c>
    </row>
    <row r="2530" spans="1:4" ht="30">
      <c r="A2530" s="65" t="s">
        <v>13039</v>
      </c>
      <c r="B2530" s="66" t="s">
        <v>13040</v>
      </c>
      <c r="C2530" s="40" t="s">
        <v>95</v>
      </c>
      <c r="D2530" s="67">
        <v>457.1</v>
      </c>
    </row>
    <row r="2531" spans="1:4" ht="30">
      <c r="A2531" s="65" t="s">
        <v>13041</v>
      </c>
      <c r="B2531" s="66" t="s">
        <v>13042</v>
      </c>
      <c r="C2531" s="40" t="s">
        <v>95</v>
      </c>
      <c r="D2531" s="67">
        <v>187.88</v>
      </c>
    </row>
    <row r="2532" spans="1:4" ht="45">
      <c r="A2532" s="65" t="s">
        <v>14445</v>
      </c>
      <c r="B2532" s="66" t="s">
        <v>14446</v>
      </c>
      <c r="C2532" s="40" t="s">
        <v>95</v>
      </c>
      <c r="D2532" s="67">
        <v>663.79</v>
      </c>
    </row>
    <row r="2533" spans="1:4" ht="30">
      <c r="A2533" s="65" t="s">
        <v>13043</v>
      </c>
      <c r="B2533" s="66" t="s">
        <v>13044</v>
      </c>
      <c r="C2533" s="40" t="s">
        <v>95</v>
      </c>
      <c r="D2533" s="67">
        <v>19.010000000000002</v>
      </c>
    </row>
    <row r="2534" spans="1:4">
      <c r="A2534" s="65" t="s">
        <v>13045</v>
      </c>
      <c r="B2534" s="66" t="s">
        <v>13046</v>
      </c>
      <c r="C2534" s="40" t="s">
        <v>95</v>
      </c>
      <c r="D2534" s="67">
        <v>10.16</v>
      </c>
    </row>
    <row r="2535" spans="1:4">
      <c r="A2535" s="65" t="s">
        <v>13047</v>
      </c>
      <c r="B2535" s="66" t="s">
        <v>13048</v>
      </c>
      <c r="C2535" s="40" t="s">
        <v>95</v>
      </c>
      <c r="D2535" s="67">
        <v>11.63</v>
      </c>
    </row>
    <row r="2536" spans="1:4" ht="30">
      <c r="A2536" s="65" t="s">
        <v>13049</v>
      </c>
      <c r="B2536" s="66" t="s">
        <v>13050</v>
      </c>
      <c r="C2536" s="40" t="s">
        <v>95</v>
      </c>
      <c r="D2536" s="67">
        <v>494.53</v>
      </c>
    </row>
    <row r="2537" spans="1:4" ht="30">
      <c r="A2537" s="65" t="s">
        <v>13051</v>
      </c>
      <c r="B2537" s="66" t="s">
        <v>13052</v>
      </c>
      <c r="C2537" s="40" t="s">
        <v>95</v>
      </c>
      <c r="D2537" s="67">
        <v>755.37</v>
      </c>
    </row>
    <row r="2538" spans="1:4" ht="45">
      <c r="A2538" s="65" t="s">
        <v>13053</v>
      </c>
      <c r="B2538" s="66" t="s">
        <v>14447</v>
      </c>
      <c r="C2538" s="40" t="s">
        <v>95</v>
      </c>
      <c r="D2538" s="67">
        <v>13.75</v>
      </c>
    </row>
    <row r="2539" spans="1:4">
      <c r="A2539" s="65" t="s">
        <v>13054</v>
      </c>
      <c r="B2539" s="66" t="s">
        <v>13055</v>
      </c>
      <c r="C2539" s="40" t="s">
        <v>95</v>
      </c>
      <c r="D2539" s="67">
        <v>228.85</v>
      </c>
    </row>
    <row r="2540" spans="1:4" ht="30">
      <c r="A2540" s="65" t="s">
        <v>13056</v>
      </c>
      <c r="B2540" s="66" t="s">
        <v>13057</v>
      </c>
      <c r="C2540" s="40" t="s">
        <v>95</v>
      </c>
      <c r="D2540" s="67">
        <v>479.58</v>
      </c>
    </row>
    <row r="2541" spans="1:4" ht="30">
      <c r="A2541" s="65" t="s">
        <v>13058</v>
      </c>
      <c r="B2541" s="66" t="s">
        <v>13059</v>
      </c>
      <c r="C2541" s="40" t="s">
        <v>95</v>
      </c>
      <c r="D2541" s="67">
        <v>98.98</v>
      </c>
    </row>
    <row r="2542" spans="1:4" ht="30">
      <c r="A2542" s="65" t="s">
        <v>13060</v>
      </c>
      <c r="B2542" s="66" t="s">
        <v>13061</v>
      </c>
      <c r="C2542" s="40" t="s">
        <v>95</v>
      </c>
      <c r="D2542" s="67">
        <v>931.32</v>
      </c>
    </row>
    <row r="2543" spans="1:4" ht="30">
      <c r="A2543" s="65" t="s">
        <v>13062</v>
      </c>
      <c r="B2543" s="66" t="s">
        <v>13063</v>
      </c>
      <c r="C2543" s="40" t="s">
        <v>95</v>
      </c>
      <c r="D2543" s="67">
        <v>22401.9</v>
      </c>
    </row>
    <row r="2544" spans="1:4" ht="30">
      <c r="A2544" s="65" t="s">
        <v>13064</v>
      </c>
      <c r="B2544" s="66" t="s">
        <v>13065</v>
      </c>
      <c r="C2544" s="40" t="s">
        <v>95</v>
      </c>
      <c r="D2544" s="67">
        <v>5866.77</v>
      </c>
    </row>
    <row r="2545" spans="1:4">
      <c r="A2545" s="65" t="s">
        <v>13066</v>
      </c>
      <c r="B2545" s="66" t="s">
        <v>13067</v>
      </c>
      <c r="C2545" s="40" t="s">
        <v>95</v>
      </c>
      <c r="D2545" s="67">
        <v>38525.11</v>
      </c>
    </row>
    <row r="2546" spans="1:4" ht="30">
      <c r="A2546" s="65" t="s">
        <v>13068</v>
      </c>
      <c r="B2546" s="66" t="s">
        <v>13069</v>
      </c>
      <c r="C2546" s="40" t="s">
        <v>95</v>
      </c>
      <c r="D2546" s="67">
        <v>47019.95</v>
      </c>
    </row>
    <row r="2547" spans="1:4" ht="30">
      <c r="A2547" s="65" t="s">
        <v>13070</v>
      </c>
      <c r="B2547" s="66" t="s">
        <v>13071</v>
      </c>
      <c r="C2547" s="40" t="s">
        <v>95</v>
      </c>
      <c r="D2547" s="67">
        <v>46388.04</v>
      </c>
    </row>
    <row r="2548" spans="1:4" ht="30">
      <c r="A2548" s="65" t="s">
        <v>13072</v>
      </c>
      <c r="B2548" s="66" t="s">
        <v>13073</v>
      </c>
      <c r="C2548" s="40" t="s">
        <v>95</v>
      </c>
      <c r="D2548" s="67">
        <v>15447.38</v>
      </c>
    </row>
    <row r="2549" spans="1:4" ht="30">
      <c r="A2549" s="65" t="s">
        <v>13074</v>
      </c>
      <c r="B2549" s="66" t="s">
        <v>13075</v>
      </c>
      <c r="C2549" s="40" t="s">
        <v>95</v>
      </c>
      <c r="D2549" s="67">
        <v>1008</v>
      </c>
    </row>
    <row r="2550" spans="1:4">
      <c r="A2550" s="65" t="s">
        <v>13076</v>
      </c>
      <c r="B2550" s="66" t="s">
        <v>13077</v>
      </c>
      <c r="C2550" s="40" t="s">
        <v>95</v>
      </c>
      <c r="D2550" s="67">
        <v>40700.92</v>
      </c>
    </row>
    <row r="2551" spans="1:4">
      <c r="A2551" s="65" t="s">
        <v>13078</v>
      </c>
      <c r="B2551" s="66" t="s">
        <v>13079</v>
      </c>
      <c r="C2551" s="40" t="s">
        <v>95</v>
      </c>
      <c r="D2551" s="67">
        <v>46349.8</v>
      </c>
    </row>
    <row r="2552" spans="1:4" ht="30">
      <c r="A2552" s="65" t="s">
        <v>13080</v>
      </c>
      <c r="B2552" s="66" t="s">
        <v>13081</v>
      </c>
      <c r="C2552" s="40" t="s">
        <v>95</v>
      </c>
      <c r="D2552" s="67">
        <v>56443</v>
      </c>
    </row>
    <row r="2553" spans="1:4" ht="30">
      <c r="A2553" s="65" t="s">
        <v>13082</v>
      </c>
      <c r="B2553" s="66" t="s">
        <v>13083</v>
      </c>
      <c r="C2553" s="40" t="s">
        <v>95</v>
      </c>
      <c r="D2553" s="67">
        <v>122355.3</v>
      </c>
    </row>
    <row r="2554" spans="1:4" ht="30">
      <c r="A2554" s="65" t="s">
        <v>13084</v>
      </c>
      <c r="B2554" s="66" t="s">
        <v>13085</v>
      </c>
      <c r="C2554" s="40" t="s">
        <v>95</v>
      </c>
      <c r="D2554" s="67">
        <v>142092.22</v>
      </c>
    </row>
    <row r="2555" spans="1:4" ht="30">
      <c r="A2555" s="65" t="s">
        <v>13086</v>
      </c>
      <c r="B2555" s="66" t="s">
        <v>13087</v>
      </c>
      <c r="C2555" s="40" t="s">
        <v>95</v>
      </c>
      <c r="D2555" s="67">
        <v>50703.38</v>
      </c>
    </row>
    <row r="2556" spans="1:4" ht="30">
      <c r="A2556" s="65" t="s">
        <v>13088</v>
      </c>
      <c r="B2556" s="66" t="s">
        <v>13089</v>
      </c>
      <c r="C2556" s="40" t="s">
        <v>95</v>
      </c>
      <c r="D2556" s="67">
        <v>64672</v>
      </c>
    </row>
    <row r="2557" spans="1:4" ht="30">
      <c r="A2557" s="65" t="s">
        <v>13090</v>
      </c>
      <c r="B2557" s="66" t="s">
        <v>13091</v>
      </c>
      <c r="C2557" s="40" t="s">
        <v>95</v>
      </c>
      <c r="D2557" s="67">
        <v>29799.05</v>
      </c>
    </row>
    <row r="2558" spans="1:4" ht="30">
      <c r="A2558" s="65" t="s">
        <v>13092</v>
      </c>
      <c r="B2558" s="66" t="s">
        <v>13093</v>
      </c>
      <c r="C2558" s="40" t="s">
        <v>95</v>
      </c>
      <c r="D2558" s="67">
        <v>36452.160000000003</v>
      </c>
    </row>
    <row r="2559" spans="1:4" ht="30">
      <c r="A2559" s="65" t="s">
        <v>13094</v>
      </c>
      <c r="B2559" s="66" t="s">
        <v>13095</v>
      </c>
      <c r="C2559" s="40" t="s">
        <v>95</v>
      </c>
      <c r="D2559" s="67">
        <v>43030.7</v>
      </c>
    </row>
    <row r="2560" spans="1:4" ht="45">
      <c r="A2560" s="65" t="s">
        <v>13096</v>
      </c>
      <c r="B2560" s="66" t="s">
        <v>13097</v>
      </c>
      <c r="C2560" s="40" t="s">
        <v>95</v>
      </c>
      <c r="D2560" s="67">
        <v>96835.22</v>
      </c>
    </row>
    <row r="2561" spans="1:4">
      <c r="A2561" s="65" t="s">
        <v>13098</v>
      </c>
      <c r="B2561" s="66" t="s">
        <v>13099</v>
      </c>
      <c r="C2561" s="40" t="s">
        <v>95</v>
      </c>
      <c r="D2561" s="67">
        <v>19.23</v>
      </c>
    </row>
    <row r="2562" spans="1:4" ht="30">
      <c r="A2562" s="65" t="s">
        <v>13100</v>
      </c>
      <c r="B2562" s="66" t="s">
        <v>13101</v>
      </c>
      <c r="C2562" s="40" t="s">
        <v>95</v>
      </c>
      <c r="D2562" s="67">
        <v>237.62</v>
      </c>
    </row>
    <row r="2563" spans="1:4" ht="30">
      <c r="A2563" s="65" t="s">
        <v>13102</v>
      </c>
      <c r="B2563" s="66" t="s">
        <v>13103</v>
      </c>
      <c r="C2563" s="40" t="s">
        <v>95</v>
      </c>
      <c r="D2563" s="67">
        <v>1865.12</v>
      </c>
    </row>
    <row r="2564" spans="1:4" ht="30">
      <c r="A2564" s="65" t="s">
        <v>13104</v>
      </c>
      <c r="B2564" s="66" t="s">
        <v>13105</v>
      </c>
      <c r="C2564" s="40" t="s">
        <v>95</v>
      </c>
      <c r="D2564" s="67">
        <v>185.72</v>
      </c>
    </row>
    <row r="2565" spans="1:4" ht="30">
      <c r="A2565" s="65" t="s">
        <v>13106</v>
      </c>
      <c r="B2565" s="66" t="s">
        <v>13107</v>
      </c>
      <c r="C2565" s="40" t="s">
        <v>95</v>
      </c>
      <c r="D2565" s="67">
        <v>314.93</v>
      </c>
    </row>
    <row r="2566" spans="1:4" ht="30">
      <c r="A2566" s="65" t="s">
        <v>13108</v>
      </c>
      <c r="B2566" s="66" t="s">
        <v>13109</v>
      </c>
      <c r="C2566" s="40" t="s">
        <v>95</v>
      </c>
      <c r="D2566" s="67">
        <v>88.95</v>
      </c>
    </row>
    <row r="2567" spans="1:4" ht="30">
      <c r="A2567" s="65" t="s">
        <v>13110</v>
      </c>
      <c r="B2567" s="66" t="s">
        <v>13111</v>
      </c>
      <c r="C2567" s="40" t="s">
        <v>95</v>
      </c>
      <c r="D2567" s="67">
        <v>80.22</v>
      </c>
    </row>
    <row r="2568" spans="1:4">
      <c r="A2568" s="65" t="s">
        <v>13112</v>
      </c>
      <c r="B2568" s="66" t="s">
        <v>13113</v>
      </c>
      <c r="C2568" s="40" t="s">
        <v>95</v>
      </c>
      <c r="D2568" s="67">
        <v>78.3</v>
      </c>
    </row>
    <row r="2569" spans="1:4" ht="45">
      <c r="A2569" s="65" t="s">
        <v>13114</v>
      </c>
      <c r="B2569" s="66" t="s">
        <v>13115</v>
      </c>
      <c r="C2569" s="40" t="s">
        <v>95</v>
      </c>
      <c r="D2569" s="67">
        <v>4558.42</v>
      </c>
    </row>
    <row r="2570" spans="1:4" ht="45">
      <c r="A2570" s="65" t="s">
        <v>13116</v>
      </c>
      <c r="B2570" s="66" t="s">
        <v>14448</v>
      </c>
      <c r="C2570" s="40" t="s">
        <v>95</v>
      </c>
      <c r="D2570" s="67">
        <v>10100.93</v>
      </c>
    </row>
    <row r="2571" spans="1:4">
      <c r="A2571" s="65" t="s">
        <v>13117</v>
      </c>
      <c r="B2571" s="66" t="s">
        <v>13118</v>
      </c>
      <c r="C2571" s="40" t="s">
        <v>95</v>
      </c>
      <c r="D2571" s="67">
        <v>14493.95</v>
      </c>
    </row>
    <row r="2572" spans="1:4" ht="30">
      <c r="A2572" s="65" t="s">
        <v>13119</v>
      </c>
      <c r="B2572" s="66" t="s">
        <v>13120</v>
      </c>
      <c r="C2572" s="40" t="s">
        <v>408</v>
      </c>
      <c r="D2572" s="67">
        <v>3228.16</v>
      </c>
    </row>
    <row r="2573" spans="1:4" ht="30">
      <c r="A2573" s="65" t="s">
        <v>13121</v>
      </c>
      <c r="B2573" s="66" t="s">
        <v>13122</v>
      </c>
      <c r="C2573" s="40" t="s">
        <v>95</v>
      </c>
      <c r="D2573" s="67">
        <v>2666.52</v>
      </c>
    </row>
    <row r="2574" spans="1:4">
      <c r="A2574" s="65" t="s">
        <v>13123</v>
      </c>
      <c r="B2574" s="66" t="s">
        <v>13124</v>
      </c>
      <c r="C2574" s="40" t="s">
        <v>95</v>
      </c>
      <c r="D2574" s="67">
        <v>848.07</v>
      </c>
    </row>
    <row r="2575" spans="1:4" ht="30">
      <c r="A2575" s="65" t="s">
        <v>13125</v>
      </c>
      <c r="B2575" s="66" t="s">
        <v>13126</v>
      </c>
      <c r="C2575" s="40" t="s">
        <v>95</v>
      </c>
      <c r="D2575" s="67">
        <v>14793.71</v>
      </c>
    </row>
    <row r="2576" spans="1:4">
      <c r="A2576" s="65" t="s">
        <v>13127</v>
      </c>
      <c r="B2576" s="66" t="s">
        <v>13128</v>
      </c>
      <c r="C2576" s="40" t="s">
        <v>95</v>
      </c>
      <c r="D2576" s="67">
        <v>9.39</v>
      </c>
    </row>
    <row r="2577" spans="1:4">
      <c r="A2577" s="65" t="s">
        <v>13129</v>
      </c>
      <c r="B2577" s="66" t="s">
        <v>13130</v>
      </c>
      <c r="C2577" s="40" t="s">
        <v>95</v>
      </c>
      <c r="D2577" s="67">
        <v>14.24</v>
      </c>
    </row>
    <row r="2578" spans="1:4">
      <c r="A2578" s="65" t="s">
        <v>13131</v>
      </c>
      <c r="B2578" s="66" t="s">
        <v>13132</v>
      </c>
      <c r="C2578" s="40" t="s">
        <v>95</v>
      </c>
      <c r="D2578" s="67">
        <v>710.43</v>
      </c>
    </row>
    <row r="2579" spans="1:4">
      <c r="A2579" s="65" t="s">
        <v>13133</v>
      </c>
      <c r="B2579" s="66" t="s">
        <v>13134</v>
      </c>
      <c r="C2579" s="40" t="s">
        <v>95</v>
      </c>
      <c r="D2579" s="67">
        <v>1875.84</v>
      </c>
    </row>
    <row r="2580" spans="1:4">
      <c r="A2580" s="65" t="s">
        <v>13135</v>
      </c>
      <c r="B2580" s="66" t="s">
        <v>13136</v>
      </c>
      <c r="C2580" s="40" t="s">
        <v>95</v>
      </c>
      <c r="D2580" s="67">
        <v>605.36</v>
      </c>
    </row>
    <row r="2581" spans="1:4">
      <c r="A2581" s="65" t="s">
        <v>13137</v>
      </c>
      <c r="B2581" s="66" t="s">
        <v>13138</v>
      </c>
      <c r="C2581" s="40" t="s">
        <v>95</v>
      </c>
      <c r="D2581" s="67">
        <v>130.02000000000001</v>
      </c>
    </row>
    <row r="2582" spans="1:4">
      <c r="A2582" s="65" t="s">
        <v>13139</v>
      </c>
      <c r="B2582" s="66" t="s">
        <v>13140</v>
      </c>
      <c r="C2582" s="40" t="s">
        <v>95</v>
      </c>
      <c r="D2582" s="67">
        <v>2679.42</v>
      </c>
    </row>
    <row r="2583" spans="1:4">
      <c r="A2583" s="65" t="s">
        <v>13141</v>
      </c>
      <c r="B2583" s="66" t="s">
        <v>13142</v>
      </c>
      <c r="C2583" s="40" t="s">
        <v>95</v>
      </c>
      <c r="D2583" s="67">
        <v>1435</v>
      </c>
    </row>
    <row r="2584" spans="1:4">
      <c r="A2584" s="65" t="s">
        <v>13143</v>
      </c>
      <c r="B2584" s="66" t="s">
        <v>13144</v>
      </c>
      <c r="C2584" s="40" t="s">
        <v>95</v>
      </c>
      <c r="D2584" s="67">
        <v>1149.68</v>
      </c>
    </row>
    <row r="2585" spans="1:4">
      <c r="A2585" s="65" t="s">
        <v>13145</v>
      </c>
      <c r="B2585" s="66" t="s">
        <v>13146</v>
      </c>
      <c r="C2585" s="40" t="s">
        <v>95</v>
      </c>
      <c r="D2585" s="67">
        <v>1692.84</v>
      </c>
    </row>
    <row r="2586" spans="1:4">
      <c r="A2586" s="65" t="s">
        <v>13147</v>
      </c>
      <c r="B2586" s="66" t="s">
        <v>13148</v>
      </c>
      <c r="C2586" s="40" t="s">
        <v>95</v>
      </c>
      <c r="D2586" s="67">
        <v>125.57</v>
      </c>
    </row>
    <row r="2587" spans="1:4" ht="30">
      <c r="A2587" s="65" t="s">
        <v>13149</v>
      </c>
      <c r="B2587" s="66" t="s">
        <v>13150</v>
      </c>
      <c r="C2587" s="40" t="s">
        <v>95</v>
      </c>
      <c r="D2587" s="67">
        <v>228.59</v>
      </c>
    </row>
    <row r="2588" spans="1:4">
      <c r="A2588" s="65" t="s">
        <v>13151</v>
      </c>
      <c r="B2588" s="66" t="s">
        <v>13152</v>
      </c>
      <c r="C2588" s="40" t="s">
        <v>95</v>
      </c>
      <c r="D2588" s="67">
        <v>236.65</v>
      </c>
    </row>
    <row r="2589" spans="1:4">
      <c r="A2589" s="65" t="s">
        <v>13153</v>
      </c>
      <c r="B2589" s="66" t="s">
        <v>13154</v>
      </c>
      <c r="C2589" s="40" t="s">
        <v>95</v>
      </c>
      <c r="D2589" s="67">
        <v>234.63</v>
      </c>
    </row>
    <row r="2590" spans="1:4" ht="30">
      <c r="A2590" s="65" t="s">
        <v>13155</v>
      </c>
      <c r="B2590" s="66" t="s">
        <v>14449</v>
      </c>
      <c r="C2590" s="40" t="s">
        <v>95</v>
      </c>
      <c r="D2590" s="67">
        <v>47.01</v>
      </c>
    </row>
    <row r="2591" spans="1:4" ht="30">
      <c r="A2591" s="65" t="s">
        <v>13156</v>
      </c>
      <c r="B2591" s="66" t="s">
        <v>14450</v>
      </c>
      <c r="C2591" s="40" t="s">
        <v>95</v>
      </c>
      <c r="D2591" s="67">
        <v>146.63</v>
      </c>
    </row>
    <row r="2592" spans="1:4" ht="30">
      <c r="A2592" s="65" t="s">
        <v>13157</v>
      </c>
      <c r="B2592" s="66" t="s">
        <v>14451</v>
      </c>
      <c r="C2592" s="40" t="s">
        <v>95</v>
      </c>
      <c r="D2592" s="67">
        <v>295.83999999999997</v>
      </c>
    </row>
    <row r="2593" spans="1:4" ht="30">
      <c r="A2593" s="65" t="s">
        <v>13158</v>
      </c>
      <c r="B2593" s="66" t="s">
        <v>14452</v>
      </c>
      <c r="C2593" s="40" t="s">
        <v>95</v>
      </c>
      <c r="D2593" s="67">
        <v>503.3</v>
      </c>
    </row>
    <row r="2594" spans="1:4" ht="30">
      <c r="A2594" s="65" t="s">
        <v>13159</v>
      </c>
      <c r="B2594" s="66" t="s">
        <v>14453</v>
      </c>
      <c r="C2594" s="40" t="s">
        <v>95</v>
      </c>
      <c r="D2594" s="67">
        <v>1524.85</v>
      </c>
    </row>
    <row r="2595" spans="1:4" ht="30">
      <c r="A2595" s="65" t="s">
        <v>13160</v>
      </c>
      <c r="B2595" s="66" t="s">
        <v>14454</v>
      </c>
      <c r="C2595" s="40" t="s">
        <v>95</v>
      </c>
      <c r="D2595" s="67">
        <v>64.709999999999994</v>
      </c>
    </row>
    <row r="2596" spans="1:4" ht="30">
      <c r="A2596" s="65" t="s">
        <v>13161</v>
      </c>
      <c r="B2596" s="66" t="s">
        <v>14455</v>
      </c>
      <c r="C2596" s="40" t="s">
        <v>95</v>
      </c>
      <c r="D2596" s="67">
        <v>147.84</v>
      </c>
    </row>
    <row r="2597" spans="1:4" ht="30">
      <c r="A2597" s="65" t="s">
        <v>13162</v>
      </c>
      <c r="B2597" s="66" t="s">
        <v>14456</v>
      </c>
      <c r="C2597" s="40" t="s">
        <v>95</v>
      </c>
      <c r="D2597" s="67">
        <v>295.3</v>
      </c>
    </row>
    <row r="2598" spans="1:4" ht="30">
      <c r="A2598" s="65" t="s">
        <v>13163</v>
      </c>
      <c r="B2598" s="66" t="s">
        <v>14457</v>
      </c>
      <c r="C2598" s="40" t="s">
        <v>95</v>
      </c>
      <c r="D2598" s="67">
        <v>541.99</v>
      </c>
    </row>
    <row r="2599" spans="1:4" ht="45">
      <c r="A2599" s="65" t="s">
        <v>13164</v>
      </c>
      <c r="B2599" s="66" t="s">
        <v>13165</v>
      </c>
      <c r="C2599" s="40" t="s">
        <v>408</v>
      </c>
      <c r="D2599" s="67">
        <v>154736.39000000001</v>
      </c>
    </row>
    <row r="2600" spans="1:4" ht="30">
      <c r="A2600" s="65" t="s">
        <v>13166</v>
      </c>
      <c r="B2600" s="66" t="s">
        <v>13167</v>
      </c>
      <c r="C2600" s="40" t="s">
        <v>95</v>
      </c>
      <c r="D2600" s="67">
        <v>412.23</v>
      </c>
    </row>
    <row r="2601" spans="1:4" ht="30">
      <c r="A2601" s="65" t="s">
        <v>13168</v>
      </c>
      <c r="B2601" s="66" t="s">
        <v>13169</v>
      </c>
      <c r="C2601" s="40" t="s">
        <v>95</v>
      </c>
      <c r="D2601" s="67">
        <v>520.38</v>
      </c>
    </row>
    <row r="2602" spans="1:4" ht="30">
      <c r="A2602" s="65" t="s">
        <v>13170</v>
      </c>
      <c r="B2602" s="66" t="s">
        <v>13171</v>
      </c>
      <c r="C2602" s="40" t="s">
        <v>95</v>
      </c>
      <c r="D2602" s="67">
        <v>645.26</v>
      </c>
    </row>
    <row r="2603" spans="1:4" ht="30">
      <c r="A2603" s="65" t="s">
        <v>13172</v>
      </c>
      <c r="B2603" s="66" t="s">
        <v>13173</v>
      </c>
      <c r="C2603" s="40" t="s">
        <v>95</v>
      </c>
      <c r="D2603" s="67">
        <v>733.87</v>
      </c>
    </row>
    <row r="2604" spans="1:4" ht="30">
      <c r="A2604" s="65" t="s">
        <v>13174</v>
      </c>
      <c r="B2604" s="66" t="s">
        <v>13175</v>
      </c>
      <c r="C2604" s="40" t="s">
        <v>95</v>
      </c>
      <c r="D2604" s="67">
        <v>888.38</v>
      </c>
    </row>
    <row r="2605" spans="1:4" ht="30">
      <c r="A2605" s="65" t="s">
        <v>13176</v>
      </c>
      <c r="B2605" s="66" t="s">
        <v>13177</v>
      </c>
      <c r="C2605" s="40" t="s">
        <v>95</v>
      </c>
      <c r="D2605" s="67">
        <v>1341.86</v>
      </c>
    </row>
    <row r="2606" spans="1:4" ht="30">
      <c r="A2606" s="65" t="s">
        <v>13178</v>
      </c>
      <c r="B2606" s="66" t="s">
        <v>13179</v>
      </c>
      <c r="C2606" s="40" t="s">
        <v>95</v>
      </c>
      <c r="D2606" s="67">
        <v>520.74</v>
      </c>
    </row>
    <row r="2607" spans="1:4" ht="30">
      <c r="A2607" s="65" t="s">
        <v>13180</v>
      </c>
      <c r="B2607" s="66" t="s">
        <v>13181</v>
      </c>
      <c r="C2607" s="40" t="s">
        <v>95</v>
      </c>
      <c r="D2607" s="67">
        <v>624.44000000000005</v>
      </c>
    </row>
    <row r="2608" spans="1:4" ht="30">
      <c r="A2608" s="65" t="s">
        <v>13182</v>
      </c>
      <c r="B2608" s="66" t="s">
        <v>13183</v>
      </c>
      <c r="C2608" s="40" t="s">
        <v>95</v>
      </c>
      <c r="D2608" s="67">
        <v>705.98</v>
      </c>
    </row>
    <row r="2609" spans="1:4" ht="30">
      <c r="A2609" s="65" t="s">
        <v>13184</v>
      </c>
      <c r="B2609" s="66" t="s">
        <v>13185</v>
      </c>
      <c r="C2609" s="40" t="s">
        <v>95</v>
      </c>
      <c r="D2609" s="67">
        <v>1004.98</v>
      </c>
    </row>
    <row r="2610" spans="1:4" ht="30">
      <c r="A2610" s="65" t="s">
        <v>13186</v>
      </c>
      <c r="B2610" s="66" t="s">
        <v>13187</v>
      </c>
      <c r="C2610" s="40" t="s">
        <v>95</v>
      </c>
      <c r="D2610" s="67">
        <v>1146.51</v>
      </c>
    </row>
    <row r="2611" spans="1:4" ht="30">
      <c r="A2611" s="65" t="s">
        <v>13188</v>
      </c>
      <c r="B2611" s="66" t="s">
        <v>13189</v>
      </c>
      <c r="C2611" s="40" t="s">
        <v>95</v>
      </c>
      <c r="D2611" s="67">
        <v>1566.22</v>
      </c>
    </row>
    <row r="2612" spans="1:4" ht="45">
      <c r="A2612" s="65" t="s">
        <v>13190</v>
      </c>
      <c r="B2612" s="66" t="s">
        <v>13191</v>
      </c>
      <c r="C2612" s="40" t="s">
        <v>408</v>
      </c>
      <c r="D2612" s="67">
        <v>129393.42</v>
      </c>
    </row>
    <row r="2613" spans="1:4" ht="30">
      <c r="A2613" s="65" t="s">
        <v>13192</v>
      </c>
      <c r="B2613" s="66" t="s">
        <v>13193</v>
      </c>
      <c r="C2613" s="40" t="s">
        <v>147</v>
      </c>
      <c r="D2613" s="67">
        <v>2946.69</v>
      </c>
    </row>
    <row r="2614" spans="1:4" ht="45">
      <c r="A2614" s="65" t="s">
        <v>13194</v>
      </c>
      <c r="B2614" s="66" t="s">
        <v>13195</v>
      </c>
      <c r="C2614" s="40" t="s">
        <v>147</v>
      </c>
      <c r="D2614" s="67">
        <v>406.62</v>
      </c>
    </row>
    <row r="2615" spans="1:4">
      <c r="A2615" s="65" t="s">
        <v>13196</v>
      </c>
      <c r="B2615" s="66" t="s">
        <v>13197</v>
      </c>
      <c r="C2615" s="40" t="s">
        <v>95</v>
      </c>
      <c r="D2615" s="67">
        <v>1513.73</v>
      </c>
    </row>
    <row r="2616" spans="1:4" ht="30">
      <c r="A2616" s="65" t="s">
        <v>13198</v>
      </c>
      <c r="B2616" s="66" t="s">
        <v>13199</v>
      </c>
      <c r="C2616" s="40" t="s">
        <v>95</v>
      </c>
      <c r="D2616" s="67">
        <v>128.18</v>
      </c>
    </row>
    <row r="2617" spans="1:4">
      <c r="A2617" s="65" t="s">
        <v>13200</v>
      </c>
      <c r="B2617" s="66" t="s">
        <v>13201</v>
      </c>
      <c r="C2617" s="40" t="s">
        <v>95</v>
      </c>
      <c r="D2617" s="67">
        <v>20.079999999999998</v>
      </c>
    </row>
    <row r="2618" spans="1:4">
      <c r="A2618" s="65" t="s">
        <v>13202</v>
      </c>
      <c r="B2618" s="66" t="s">
        <v>13203</v>
      </c>
      <c r="C2618" s="40" t="s">
        <v>95</v>
      </c>
      <c r="D2618" s="67">
        <v>16.03</v>
      </c>
    </row>
    <row r="2619" spans="1:4" ht="30">
      <c r="A2619" s="65" t="s">
        <v>13204</v>
      </c>
      <c r="B2619" s="66" t="s">
        <v>13205</v>
      </c>
      <c r="C2619" s="40" t="s">
        <v>408</v>
      </c>
      <c r="D2619" s="67">
        <v>6.78</v>
      </c>
    </row>
    <row r="2620" spans="1:4" ht="30">
      <c r="A2620" s="65" t="s">
        <v>13206</v>
      </c>
      <c r="B2620" s="66" t="s">
        <v>13207</v>
      </c>
      <c r="C2620" s="40" t="s">
        <v>95</v>
      </c>
      <c r="D2620" s="67">
        <v>3.07</v>
      </c>
    </row>
    <row r="2621" spans="1:4" ht="30">
      <c r="A2621" s="65" t="s">
        <v>13208</v>
      </c>
      <c r="B2621" s="66" t="s">
        <v>13209</v>
      </c>
      <c r="C2621" s="40" t="s">
        <v>95</v>
      </c>
      <c r="D2621" s="67">
        <v>85.88</v>
      </c>
    </row>
    <row r="2622" spans="1:4" ht="30">
      <c r="A2622" s="65" t="s">
        <v>13210</v>
      </c>
      <c r="B2622" s="66" t="s">
        <v>13211</v>
      </c>
      <c r="C2622" s="40" t="s">
        <v>95</v>
      </c>
      <c r="D2622" s="67">
        <v>91.8</v>
      </c>
    </row>
    <row r="2623" spans="1:4">
      <c r="A2623" s="65" t="s">
        <v>13212</v>
      </c>
      <c r="B2623" s="66" t="s">
        <v>13213</v>
      </c>
      <c r="C2623" s="40" t="s">
        <v>95</v>
      </c>
      <c r="D2623" s="67">
        <v>17.54</v>
      </c>
    </row>
    <row r="2624" spans="1:4">
      <c r="A2624" s="65" t="s">
        <v>13214</v>
      </c>
      <c r="B2624" s="66" t="s">
        <v>13215</v>
      </c>
      <c r="C2624" s="40" t="s">
        <v>95</v>
      </c>
      <c r="D2624" s="67">
        <v>5.95</v>
      </c>
    </row>
    <row r="2625" spans="1:4">
      <c r="A2625" s="65" t="s">
        <v>13216</v>
      </c>
      <c r="B2625" s="66" t="s">
        <v>13217</v>
      </c>
      <c r="C2625" s="40" t="s">
        <v>95</v>
      </c>
      <c r="D2625" s="67">
        <v>8.8800000000000008</v>
      </c>
    </row>
    <row r="2626" spans="1:4">
      <c r="A2626" s="65" t="s">
        <v>13218</v>
      </c>
      <c r="B2626" s="66" t="s">
        <v>13219</v>
      </c>
      <c r="C2626" s="40" t="s">
        <v>95</v>
      </c>
      <c r="D2626" s="67">
        <v>14.75</v>
      </c>
    </row>
    <row r="2627" spans="1:4">
      <c r="A2627" s="65" t="s">
        <v>13220</v>
      </c>
      <c r="B2627" s="66" t="s">
        <v>13221</v>
      </c>
      <c r="C2627" s="40" t="s">
        <v>95</v>
      </c>
      <c r="D2627" s="67">
        <v>18.79</v>
      </c>
    </row>
    <row r="2628" spans="1:4">
      <c r="A2628" s="65" t="s">
        <v>13222</v>
      </c>
      <c r="B2628" s="66" t="s">
        <v>13223</v>
      </c>
      <c r="C2628" s="40" t="s">
        <v>95</v>
      </c>
      <c r="D2628" s="67">
        <v>11.15</v>
      </c>
    </row>
    <row r="2629" spans="1:4">
      <c r="A2629" s="65" t="s">
        <v>13224</v>
      </c>
      <c r="B2629" s="66" t="s">
        <v>13225</v>
      </c>
      <c r="C2629" s="40" t="s">
        <v>95</v>
      </c>
      <c r="D2629" s="67">
        <v>16.940000000000001</v>
      </c>
    </row>
    <row r="2630" spans="1:4">
      <c r="A2630" s="65" t="s">
        <v>13226</v>
      </c>
      <c r="B2630" s="66" t="s">
        <v>13227</v>
      </c>
      <c r="C2630" s="40" t="s">
        <v>95</v>
      </c>
      <c r="D2630" s="67">
        <v>15.39</v>
      </c>
    </row>
    <row r="2631" spans="1:4">
      <c r="A2631" s="65" t="s">
        <v>13228</v>
      </c>
      <c r="B2631" s="66" t="s">
        <v>13229</v>
      </c>
      <c r="C2631" s="40" t="s">
        <v>95</v>
      </c>
      <c r="D2631" s="67">
        <v>19.34</v>
      </c>
    </row>
    <row r="2632" spans="1:4">
      <c r="A2632" s="65" t="s">
        <v>13230</v>
      </c>
      <c r="B2632" s="66" t="s">
        <v>14458</v>
      </c>
      <c r="C2632" s="40" t="s">
        <v>95</v>
      </c>
      <c r="D2632" s="67">
        <v>12.86</v>
      </c>
    </row>
    <row r="2633" spans="1:4">
      <c r="A2633" s="65" t="s">
        <v>13231</v>
      </c>
      <c r="B2633" s="66" t="s">
        <v>13232</v>
      </c>
      <c r="C2633" s="40" t="s">
        <v>95</v>
      </c>
      <c r="D2633" s="67">
        <v>11.67</v>
      </c>
    </row>
    <row r="2634" spans="1:4">
      <c r="A2634" s="65" t="s">
        <v>13233</v>
      </c>
      <c r="B2634" s="66" t="s">
        <v>13234</v>
      </c>
      <c r="C2634" s="40" t="s">
        <v>95</v>
      </c>
      <c r="D2634" s="67">
        <v>56.67</v>
      </c>
    </row>
    <row r="2635" spans="1:4">
      <c r="A2635" s="65" t="s">
        <v>13235</v>
      </c>
      <c r="B2635" s="66" t="s">
        <v>13236</v>
      </c>
      <c r="C2635" s="40" t="s">
        <v>95</v>
      </c>
      <c r="D2635" s="67">
        <v>146.31</v>
      </c>
    </row>
    <row r="2636" spans="1:4" ht="30">
      <c r="A2636" s="65" t="s">
        <v>13237</v>
      </c>
      <c r="B2636" s="66" t="s">
        <v>13238</v>
      </c>
      <c r="C2636" s="40" t="s">
        <v>205</v>
      </c>
      <c r="D2636" s="67">
        <v>84.85</v>
      </c>
    </row>
    <row r="2637" spans="1:4">
      <c r="A2637" s="65" t="s">
        <v>13239</v>
      </c>
      <c r="B2637" s="66" t="s">
        <v>13240</v>
      </c>
      <c r="C2637" s="40" t="s">
        <v>95</v>
      </c>
      <c r="D2637" s="67">
        <v>15.95</v>
      </c>
    </row>
    <row r="2638" spans="1:4">
      <c r="A2638" s="65" t="s">
        <v>13241</v>
      </c>
      <c r="B2638" s="66" t="s">
        <v>13242</v>
      </c>
      <c r="C2638" s="40" t="s">
        <v>95</v>
      </c>
      <c r="D2638" s="67">
        <v>31.05</v>
      </c>
    </row>
    <row r="2639" spans="1:4">
      <c r="A2639" s="65" t="s">
        <v>13243</v>
      </c>
      <c r="B2639" s="66" t="s">
        <v>13244</v>
      </c>
      <c r="C2639" s="40" t="s">
        <v>95</v>
      </c>
      <c r="D2639" s="67">
        <v>15.13</v>
      </c>
    </row>
    <row r="2640" spans="1:4">
      <c r="A2640" s="65" t="s">
        <v>13245</v>
      </c>
      <c r="B2640" s="66" t="s">
        <v>13246</v>
      </c>
      <c r="C2640" s="40" t="s">
        <v>95</v>
      </c>
      <c r="D2640" s="67">
        <v>24.74</v>
      </c>
    </row>
    <row r="2641" spans="1:4" ht="45">
      <c r="A2641" s="65" t="s">
        <v>13247</v>
      </c>
      <c r="B2641" s="66" t="s">
        <v>13248</v>
      </c>
      <c r="C2641" s="40" t="s">
        <v>95</v>
      </c>
      <c r="D2641" s="67">
        <v>17.82</v>
      </c>
    </row>
    <row r="2642" spans="1:4" ht="45">
      <c r="A2642" s="65" t="s">
        <v>13249</v>
      </c>
      <c r="B2642" s="66" t="s">
        <v>13250</v>
      </c>
      <c r="C2642" s="40" t="s">
        <v>95</v>
      </c>
      <c r="D2642" s="67">
        <v>4.7699999999999996</v>
      </c>
    </row>
    <row r="2643" spans="1:4" ht="30">
      <c r="A2643" s="65" t="s">
        <v>13251</v>
      </c>
      <c r="B2643" s="66" t="s">
        <v>13252</v>
      </c>
      <c r="C2643" s="40" t="s">
        <v>95</v>
      </c>
      <c r="D2643" s="67">
        <v>177.83</v>
      </c>
    </row>
    <row r="2644" spans="1:4">
      <c r="A2644" s="65" t="s">
        <v>13253</v>
      </c>
      <c r="B2644" s="66" t="s">
        <v>13254</v>
      </c>
      <c r="C2644" s="40" t="s">
        <v>95</v>
      </c>
      <c r="D2644" s="67">
        <v>47.55</v>
      </c>
    </row>
    <row r="2645" spans="1:4">
      <c r="A2645" s="65" t="s">
        <v>13255</v>
      </c>
      <c r="B2645" s="66" t="s">
        <v>13256</v>
      </c>
      <c r="C2645" s="40" t="s">
        <v>95</v>
      </c>
      <c r="D2645" s="67">
        <v>10.97</v>
      </c>
    </row>
    <row r="2646" spans="1:4">
      <c r="A2646" s="65" t="s">
        <v>13257</v>
      </c>
      <c r="B2646" s="66" t="s">
        <v>13258</v>
      </c>
      <c r="C2646" s="40" t="s">
        <v>95</v>
      </c>
      <c r="D2646" s="67">
        <v>9.39</v>
      </c>
    </row>
    <row r="2647" spans="1:4">
      <c r="A2647" s="65" t="s">
        <v>13259</v>
      </c>
      <c r="B2647" s="66" t="s">
        <v>13260</v>
      </c>
      <c r="C2647" s="40" t="s">
        <v>95</v>
      </c>
      <c r="D2647" s="67">
        <v>48.88</v>
      </c>
    </row>
    <row r="2648" spans="1:4" ht="30">
      <c r="A2648" s="65" t="s">
        <v>13261</v>
      </c>
      <c r="B2648" s="66" t="s">
        <v>13262</v>
      </c>
      <c r="C2648" s="40" t="s">
        <v>95</v>
      </c>
      <c r="D2648" s="67">
        <v>226.03</v>
      </c>
    </row>
    <row r="2649" spans="1:4" ht="30">
      <c r="A2649" s="65" t="s">
        <v>13263</v>
      </c>
      <c r="B2649" s="66" t="s">
        <v>13264</v>
      </c>
      <c r="C2649" s="40" t="s">
        <v>95</v>
      </c>
      <c r="D2649" s="67">
        <v>267.32</v>
      </c>
    </row>
    <row r="2650" spans="1:4">
      <c r="A2650" s="65" t="s">
        <v>13265</v>
      </c>
      <c r="B2650" s="66" t="s">
        <v>13266</v>
      </c>
      <c r="C2650" s="40" t="s">
        <v>95</v>
      </c>
      <c r="D2650" s="67">
        <v>6.11</v>
      </c>
    </row>
    <row r="2651" spans="1:4">
      <c r="A2651" s="65" t="s">
        <v>13267</v>
      </c>
      <c r="B2651" s="66" t="s">
        <v>13268</v>
      </c>
      <c r="C2651" s="40" t="s">
        <v>95</v>
      </c>
      <c r="D2651" s="67">
        <v>30.86</v>
      </c>
    </row>
    <row r="2652" spans="1:4">
      <c r="A2652" s="65" t="s">
        <v>13269</v>
      </c>
      <c r="B2652" s="66" t="s">
        <v>13270</v>
      </c>
      <c r="C2652" s="40" t="s">
        <v>95</v>
      </c>
      <c r="D2652" s="67">
        <v>17.690000000000001</v>
      </c>
    </row>
    <row r="2653" spans="1:4">
      <c r="A2653" s="65" t="s">
        <v>13271</v>
      </c>
      <c r="B2653" s="66" t="s">
        <v>13272</v>
      </c>
      <c r="C2653" s="40" t="s">
        <v>95</v>
      </c>
      <c r="D2653" s="67">
        <v>52.84</v>
      </c>
    </row>
    <row r="2654" spans="1:4">
      <c r="A2654" s="65" t="s">
        <v>13273</v>
      </c>
      <c r="B2654" s="66" t="s">
        <v>13274</v>
      </c>
      <c r="C2654" s="40" t="s">
        <v>95</v>
      </c>
      <c r="D2654" s="67">
        <v>34.78</v>
      </c>
    </row>
    <row r="2655" spans="1:4">
      <c r="A2655" s="65" t="s">
        <v>13275</v>
      </c>
      <c r="B2655" s="66" t="s">
        <v>13276</v>
      </c>
      <c r="C2655" s="40" t="s">
        <v>95</v>
      </c>
      <c r="D2655" s="67">
        <v>51.59</v>
      </c>
    </row>
    <row r="2656" spans="1:4">
      <c r="A2656" s="65" t="s">
        <v>13277</v>
      </c>
      <c r="B2656" s="66" t="s">
        <v>13278</v>
      </c>
      <c r="C2656" s="40" t="s">
        <v>95</v>
      </c>
      <c r="D2656" s="67">
        <v>91.38</v>
      </c>
    </row>
    <row r="2657" spans="1:4">
      <c r="A2657" s="65" t="s">
        <v>13279</v>
      </c>
      <c r="B2657" s="66" t="s">
        <v>13280</v>
      </c>
      <c r="C2657" s="40" t="s">
        <v>95</v>
      </c>
      <c r="D2657" s="67">
        <v>10.11</v>
      </c>
    </row>
    <row r="2658" spans="1:4" ht="30">
      <c r="A2658" s="65" t="s">
        <v>13281</v>
      </c>
      <c r="B2658" s="66" t="s">
        <v>13282</v>
      </c>
      <c r="C2658" s="40" t="s">
        <v>205</v>
      </c>
      <c r="D2658" s="67">
        <v>193.76</v>
      </c>
    </row>
    <row r="2659" spans="1:4" ht="45">
      <c r="A2659" s="65" t="s">
        <v>13283</v>
      </c>
      <c r="B2659" s="66" t="s">
        <v>13284</v>
      </c>
      <c r="C2659" s="40" t="s">
        <v>95</v>
      </c>
      <c r="D2659" s="67">
        <v>430.12</v>
      </c>
    </row>
    <row r="2660" spans="1:4" ht="45">
      <c r="A2660" s="65" t="s">
        <v>13285</v>
      </c>
      <c r="B2660" s="66" t="s">
        <v>13286</v>
      </c>
      <c r="C2660" s="40" t="s">
        <v>95</v>
      </c>
      <c r="D2660" s="67">
        <v>288.14</v>
      </c>
    </row>
    <row r="2661" spans="1:4">
      <c r="A2661" s="65" t="s">
        <v>13287</v>
      </c>
      <c r="B2661" s="66" t="s">
        <v>13288</v>
      </c>
      <c r="C2661" s="40" t="s">
        <v>655</v>
      </c>
      <c r="D2661" s="67">
        <v>79.87</v>
      </c>
    </row>
    <row r="2662" spans="1:4" ht="30">
      <c r="A2662" s="65" t="s">
        <v>13289</v>
      </c>
      <c r="B2662" s="66" t="s">
        <v>13290</v>
      </c>
      <c r="C2662" s="40" t="s">
        <v>95</v>
      </c>
      <c r="D2662" s="67">
        <v>3.72</v>
      </c>
    </row>
    <row r="2663" spans="1:4" ht="30">
      <c r="A2663" s="65" t="s">
        <v>13291</v>
      </c>
      <c r="B2663" s="66" t="s">
        <v>13292</v>
      </c>
      <c r="C2663" s="40" t="s">
        <v>95</v>
      </c>
      <c r="D2663" s="67">
        <v>28.53</v>
      </c>
    </row>
    <row r="2664" spans="1:4">
      <c r="A2664" s="65" t="s">
        <v>13293</v>
      </c>
      <c r="B2664" s="66" t="s">
        <v>13294</v>
      </c>
      <c r="C2664" s="40" t="s">
        <v>95</v>
      </c>
      <c r="D2664" s="67">
        <v>1.08</v>
      </c>
    </row>
    <row r="2665" spans="1:4">
      <c r="A2665" s="65" t="s">
        <v>13295</v>
      </c>
      <c r="B2665" s="66" t="s">
        <v>13296</v>
      </c>
      <c r="C2665" s="40" t="s">
        <v>95</v>
      </c>
      <c r="D2665" s="67">
        <v>1.17</v>
      </c>
    </row>
    <row r="2666" spans="1:4" ht="30">
      <c r="A2666" s="65" t="s">
        <v>13297</v>
      </c>
      <c r="B2666" s="66" t="s">
        <v>13298</v>
      </c>
      <c r="C2666" s="40" t="s">
        <v>95</v>
      </c>
      <c r="D2666" s="67">
        <v>6.14</v>
      </c>
    </row>
    <row r="2667" spans="1:4" ht="30">
      <c r="A2667" s="65" t="s">
        <v>13299</v>
      </c>
      <c r="B2667" s="66" t="s">
        <v>13300</v>
      </c>
      <c r="C2667" s="40" t="s">
        <v>95</v>
      </c>
      <c r="D2667" s="67">
        <v>6.66</v>
      </c>
    </row>
    <row r="2668" spans="1:4" ht="30">
      <c r="A2668" s="65" t="s">
        <v>13301</v>
      </c>
      <c r="B2668" s="66" t="s">
        <v>13302</v>
      </c>
      <c r="C2668" s="40" t="s">
        <v>95</v>
      </c>
      <c r="D2668" s="67">
        <v>5.66</v>
      </c>
    </row>
    <row r="2669" spans="1:4" ht="30">
      <c r="A2669" s="65" t="s">
        <v>13303</v>
      </c>
      <c r="B2669" s="66" t="s">
        <v>13304</v>
      </c>
      <c r="C2669" s="40" t="s">
        <v>95</v>
      </c>
      <c r="D2669" s="67">
        <v>52.14</v>
      </c>
    </row>
    <row r="2670" spans="1:4" ht="30">
      <c r="A2670" s="65" t="s">
        <v>13305</v>
      </c>
      <c r="B2670" s="66" t="s">
        <v>13306</v>
      </c>
      <c r="C2670" s="40" t="s">
        <v>95</v>
      </c>
      <c r="D2670" s="67">
        <v>3.16</v>
      </c>
    </row>
    <row r="2671" spans="1:4" ht="30">
      <c r="A2671" s="65" t="s">
        <v>13307</v>
      </c>
      <c r="B2671" s="66" t="s">
        <v>13308</v>
      </c>
      <c r="C2671" s="40" t="s">
        <v>95</v>
      </c>
      <c r="D2671" s="67">
        <v>5.44</v>
      </c>
    </row>
    <row r="2672" spans="1:4" ht="30">
      <c r="A2672" s="65" t="s">
        <v>13309</v>
      </c>
      <c r="B2672" s="66" t="s">
        <v>13310</v>
      </c>
      <c r="C2672" s="40" t="s">
        <v>95</v>
      </c>
      <c r="D2672" s="67">
        <v>8.15</v>
      </c>
    </row>
    <row r="2673" spans="1:4" ht="30">
      <c r="A2673" s="65" t="s">
        <v>13311</v>
      </c>
      <c r="B2673" s="66" t="s">
        <v>13312</v>
      </c>
      <c r="C2673" s="40" t="s">
        <v>95</v>
      </c>
      <c r="D2673" s="67">
        <v>7.1</v>
      </c>
    </row>
    <row r="2674" spans="1:4" ht="30">
      <c r="A2674" s="65" t="s">
        <v>13313</v>
      </c>
      <c r="B2674" s="66" t="s">
        <v>13314</v>
      </c>
      <c r="C2674" s="40" t="s">
        <v>95</v>
      </c>
      <c r="D2674" s="67">
        <v>113.36</v>
      </c>
    </row>
    <row r="2675" spans="1:4" ht="30">
      <c r="A2675" s="65" t="s">
        <v>13315</v>
      </c>
      <c r="B2675" s="66" t="s">
        <v>13316</v>
      </c>
      <c r="C2675" s="40" t="s">
        <v>147</v>
      </c>
      <c r="D2675" s="67">
        <v>208.25</v>
      </c>
    </row>
    <row r="2676" spans="1:4" ht="30">
      <c r="A2676" s="65" t="s">
        <v>13317</v>
      </c>
      <c r="B2676" s="66" t="s">
        <v>14685</v>
      </c>
      <c r="C2676" s="40" t="s">
        <v>205</v>
      </c>
      <c r="D2676" s="67">
        <v>61.42</v>
      </c>
    </row>
    <row r="2677" spans="1:4" ht="30">
      <c r="A2677" s="65" t="s">
        <v>13318</v>
      </c>
      <c r="B2677" s="66" t="s">
        <v>13319</v>
      </c>
      <c r="C2677" s="40" t="s">
        <v>95</v>
      </c>
      <c r="D2677" s="67">
        <v>43.18</v>
      </c>
    </row>
    <row r="2678" spans="1:4" ht="30">
      <c r="A2678" s="65" t="s">
        <v>13320</v>
      </c>
      <c r="B2678" s="66" t="s">
        <v>13321</v>
      </c>
      <c r="C2678" s="40" t="s">
        <v>205</v>
      </c>
      <c r="D2678" s="67">
        <v>6.98</v>
      </c>
    </row>
    <row r="2679" spans="1:4" ht="30">
      <c r="A2679" s="65" t="s">
        <v>13322</v>
      </c>
      <c r="B2679" s="66" t="s">
        <v>13323</v>
      </c>
      <c r="C2679" s="40" t="s">
        <v>205</v>
      </c>
      <c r="D2679" s="67">
        <v>15.2</v>
      </c>
    </row>
    <row r="2680" spans="1:4" ht="30">
      <c r="A2680" s="65" t="s">
        <v>13324</v>
      </c>
      <c r="B2680" s="66" t="s">
        <v>13325</v>
      </c>
      <c r="C2680" s="40" t="s">
        <v>95</v>
      </c>
      <c r="D2680" s="67">
        <v>203.91</v>
      </c>
    </row>
    <row r="2681" spans="1:4">
      <c r="A2681" s="65" t="s">
        <v>13326</v>
      </c>
      <c r="B2681" s="66" t="s">
        <v>13327</v>
      </c>
      <c r="C2681" s="40" t="s">
        <v>95</v>
      </c>
      <c r="D2681" s="67">
        <v>8.35</v>
      </c>
    </row>
    <row r="2682" spans="1:4">
      <c r="A2682" s="65" t="s">
        <v>13328</v>
      </c>
      <c r="B2682" s="66" t="s">
        <v>13329</v>
      </c>
      <c r="C2682" s="40" t="s">
        <v>95</v>
      </c>
      <c r="D2682" s="67">
        <v>17.8</v>
      </c>
    </row>
    <row r="2683" spans="1:4">
      <c r="A2683" s="65" t="s">
        <v>13330</v>
      </c>
      <c r="B2683" s="66" t="s">
        <v>13331</v>
      </c>
      <c r="C2683" s="40" t="s">
        <v>95</v>
      </c>
      <c r="D2683" s="67">
        <v>37.74</v>
      </c>
    </row>
    <row r="2684" spans="1:4">
      <c r="A2684" s="65" t="s">
        <v>13332</v>
      </c>
      <c r="B2684" s="66" t="s">
        <v>13333</v>
      </c>
      <c r="C2684" s="40" t="s">
        <v>95</v>
      </c>
      <c r="D2684" s="67">
        <v>128.97</v>
      </c>
    </row>
    <row r="2685" spans="1:4">
      <c r="A2685" s="65" t="s">
        <v>13334</v>
      </c>
      <c r="B2685" s="66" t="s">
        <v>13335</v>
      </c>
      <c r="C2685" s="40" t="s">
        <v>95</v>
      </c>
      <c r="D2685" s="67">
        <v>76.239999999999995</v>
      </c>
    </row>
    <row r="2686" spans="1:4" ht="30">
      <c r="A2686" s="65" t="s">
        <v>13336</v>
      </c>
      <c r="B2686" s="66" t="s">
        <v>13337</v>
      </c>
      <c r="C2686" s="40" t="s">
        <v>95</v>
      </c>
      <c r="D2686" s="67">
        <v>84.62</v>
      </c>
    </row>
    <row r="2687" spans="1:4" ht="30">
      <c r="A2687" s="65" t="s">
        <v>13338</v>
      </c>
      <c r="B2687" s="66" t="s">
        <v>13339</v>
      </c>
      <c r="C2687" s="40" t="s">
        <v>95</v>
      </c>
      <c r="D2687" s="67">
        <v>137.28</v>
      </c>
    </row>
    <row r="2688" spans="1:4" ht="30">
      <c r="A2688" s="65" t="s">
        <v>13340</v>
      </c>
      <c r="B2688" s="66" t="s">
        <v>13341</v>
      </c>
      <c r="C2688" s="40" t="s">
        <v>95</v>
      </c>
      <c r="D2688" s="67">
        <v>156.41999999999999</v>
      </c>
    </row>
    <row r="2689" spans="1:4" ht="30">
      <c r="A2689" s="65" t="s">
        <v>13342</v>
      </c>
      <c r="B2689" s="66" t="s">
        <v>13343</v>
      </c>
      <c r="C2689" s="40" t="s">
        <v>95</v>
      </c>
      <c r="D2689" s="67">
        <v>158.74</v>
      </c>
    </row>
    <row r="2690" spans="1:4" ht="30">
      <c r="A2690" s="65" t="s">
        <v>13344</v>
      </c>
      <c r="B2690" s="66" t="s">
        <v>13345</v>
      </c>
      <c r="C2690" s="40" t="s">
        <v>95</v>
      </c>
      <c r="D2690" s="67">
        <v>76.650000000000006</v>
      </c>
    </row>
    <row r="2691" spans="1:4" ht="30">
      <c r="A2691" s="65" t="s">
        <v>13346</v>
      </c>
      <c r="B2691" s="66" t="s">
        <v>13347</v>
      </c>
      <c r="C2691" s="40" t="s">
        <v>95</v>
      </c>
      <c r="D2691" s="67">
        <v>96.67</v>
      </c>
    </row>
    <row r="2692" spans="1:4" ht="30">
      <c r="A2692" s="65" t="s">
        <v>13348</v>
      </c>
      <c r="B2692" s="66" t="s">
        <v>13349</v>
      </c>
      <c r="C2692" s="40" t="s">
        <v>95</v>
      </c>
      <c r="D2692" s="67">
        <v>84.43</v>
      </c>
    </row>
    <row r="2693" spans="1:4" ht="30">
      <c r="A2693" s="65" t="s">
        <v>13350</v>
      </c>
      <c r="B2693" s="66" t="s">
        <v>13351</v>
      </c>
      <c r="C2693" s="40" t="s">
        <v>95</v>
      </c>
      <c r="D2693" s="67">
        <v>186.01</v>
      </c>
    </row>
    <row r="2694" spans="1:4" ht="30">
      <c r="A2694" s="65" t="s">
        <v>13352</v>
      </c>
      <c r="B2694" s="66" t="s">
        <v>13353</v>
      </c>
      <c r="C2694" s="40" t="s">
        <v>95</v>
      </c>
      <c r="D2694" s="67">
        <v>184.84</v>
      </c>
    </row>
    <row r="2695" spans="1:4" ht="30">
      <c r="A2695" s="65" t="s">
        <v>13354</v>
      </c>
      <c r="B2695" s="66" t="s">
        <v>13355</v>
      </c>
      <c r="C2695" s="40" t="s">
        <v>95</v>
      </c>
      <c r="D2695" s="67">
        <v>187.66</v>
      </c>
    </row>
    <row r="2696" spans="1:4" ht="30">
      <c r="A2696" s="65" t="s">
        <v>13356</v>
      </c>
      <c r="B2696" s="66" t="s">
        <v>13357</v>
      </c>
      <c r="C2696" s="40" t="s">
        <v>95</v>
      </c>
      <c r="D2696" s="67">
        <v>194.65</v>
      </c>
    </row>
    <row r="2697" spans="1:4" ht="30">
      <c r="A2697" s="65" t="s">
        <v>13358</v>
      </c>
      <c r="B2697" s="66" t="s">
        <v>13359</v>
      </c>
      <c r="C2697" s="40" t="s">
        <v>95</v>
      </c>
      <c r="D2697" s="67">
        <v>81.05</v>
      </c>
    </row>
    <row r="2698" spans="1:4" ht="30">
      <c r="A2698" s="65" t="s">
        <v>13360</v>
      </c>
      <c r="B2698" s="66" t="s">
        <v>13361</v>
      </c>
      <c r="C2698" s="40" t="s">
        <v>95</v>
      </c>
      <c r="D2698" s="67">
        <v>115.34</v>
      </c>
    </row>
    <row r="2699" spans="1:4" ht="30">
      <c r="A2699" s="65" t="s">
        <v>13362</v>
      </c>
      <c r="B2699" s="66" t="s">
        <v>13363</v>
      </c>
      <c r="C2699" s="40" t="s">
        <v>95</v>
      </c>
      <c r="D2699" s="67">
        <v>101.47</v>
      </c>
    </row>
    <row r="2700" spans="1:4" ht="30">
      <c r="A2700" s="65" t="s">
        <v>13364</v>
      </c>
      <c r="B2700" s="66" t="s">
        <v>13365</v>
      </c>
      <c r="C2700" s="40" t="s">
        <v>95</v>
      </c>
      <c r="D2700" s="67">
        <v>294.45</v>
      </c>
    </row>
    <row r="2701" spans="1:4" ht="30">
      <c r="A2701" s="65" t="s">
        <v>13366</v>
      </c>
      <c r="B2701" s="66" t="s">
        <v>13367</v>
      </c>
      <c r="C2701" s="40" t="s">
        <v>95</v>
      </c>
      <c r="D2701" s="67">
        <v>144.53</v>
      </c>
    </row>
    <row r="2702" spans="1:4" ht="30">
      <c r="A2702" s="65" t="s">
        <v>13368</v>
      </c>
      <c r="B2702" s="66" t="s">
        <v>13369</v>
      </c>
      <c r="C2702" s="40" t="s">
        <v>95</v>
      </c>
      <c r="D2702" s="67">
        <v>142.22999999999999</v>
      </c>
    </row>
    <row r="2703" spans="1:4" ht="30">
      <c r="A2703" s="65" t="s">
        <v>13370</v>
      </c>
      <c r="B2703" s="66" t="s">
        <v>13371</v>
      </c>
      <c r="C2703" s="40" t="s">
        <v>95</v>
      </c>
      <c r="D2703" s="67">
        <v>82.08</v>
      </c>
    </row>
    <row r="2704" spans="1:4" ht="30">
      <c r="A2704" s="65" t="s">
        <v>13372</v>
      </c>
      <c r="B2704" s="66" t="s">
        <v>13373</v>
      </c>
      <c r="C2704" s="40" t="s">
        <v>95</v>
      </c>
      <c r="D2704" s="67">
        <v>91.34</v>
      </c>
    </row>
    <row r="2705" spans="1:4" ht="30">
      <c r="A2705" s="65" t="s">
        <v>13374</v>
      </c>
      <c r="B2705" s="66" t="s">
        <v>13375</v>
      </c>
      <c r="C2705" s="40" t="s">
        <v>95</v>
      </c>
      <c r="D2705" s="67">
        <v>116.69</v>
      </c>
    </row>
    <row r="2706" spans="1:4" ht="30">
      <c r="A2706" s="65" t="s">
        <v>13376</v>
      </c>
      <c r="B2706" s="66" t="s">
        <v>13377</v>
      </c>
      <c r="C2706" s="40" t="s">
        <v>95</v>
      </c>
      <c r="D2706" s="67">
        <v>539.54999999999995</v>
      </c>
    </row>
    <row r="2707" spans="1:4">
      <c r="A2707" s="65" t="s">
        <v>13378</v>
      </c>
      <c r="B2707" s="66" t="s">
        <v>13379</v>
      </c>
      <c r="C2707" s="40" t="s">
        <v>95</v>
      </c>
      <c r="D2707" s="67">
        <v>78.11</v>
      </c>
    </row>
    <row r="2708" spans="1:4">
      <c r="A2708" s="65" t="s">
        <v>13380</v>
      </c>
      <c r="B2708" s="66" t="s">
        <v>13381</v>
      </c>
      <c r="C2708" s="40" t="s">
        <v>95</v>
      </c>
      <c r="D2708" s="67">
        <v>27.57</v>
      </c>
    </row>
    <row r="2709" spans="1:4" ht="30">
      <c r="A2709" s="65" t="s">
        <v>13382</v>
      </c>
      <c r="B2709" s="66" t="s">
        <v>13383</v>
      </c>
      <c r="C2709" s="40" t="s">
        <v>95</v>
      </c>
      <c r="D2709" s="67">
        <v>10.92</v>
      </c>
    </row>
    <row r="2710" spans="1:4">
      <c r="A2710" s="65" t="s">
        <v>13384</v>
      </c>
      <c r="B2710" s="66" t="s">
        <v>13385</v>
      </c>
      <c r="C2710" s="40" t="s">
        <v>95</v>
      </c>
      <c r="D2710" s="67">
        <v>46.4</v>
      </c>
    </row>
    <row r="2711" spans="1:4">
      <c r="A2711" s="65" t="s">
        <v>13386</v>
      </c>
      <c r="B2711" s="66" t="s">
        <v>13387</v>
      </c>
      <c r="C2711" s="40" t="s">
        <v>95</v>
      </c>
      <c r="D2711" s="67">
        <v>23.51</v>
      </c>
    </row>
    <row r="2712" spans="1:4">
      <c r="A2712" s="65" t="s">
        <v>13388</v>
      </c>
      <c r="B2712" s="66" t="s">
        <v>13389</v>
      </c>
      <c r="C2712" s="40" t="s">
        <v>95</v>
      </c>
      <c r="D2712" s="67">
        <v>20.59</v>
      </c>
    </row>
    <row r="2713" spans="1:4">
      <c r="A2713" s="65" t="s">
        <v>13390</v>
      </c>
      <c r="B2713" s="66" t="s">
        <v>13391</v>
      </c>
      <c r="C2713" s="40" t="s">
        <v>95</v>
      </c>
      <c r="D2713" s="67">
        <v>5.99</v>
      </c>
    </row>
    <row r="2714" spans="1:4">
      <c r="A2714" s="65" t="s">
        <v>13392</v>
      </c>
      <c r="B2714" s="66" t="s">
        <v>13393</v>
      </c>
      <c r="C2714" s="40" t="s">
        <v>95</v>
      </c>
      <c r="D2714" s="67">
        <v>24.44</v>
      </c>
    </row>
    <row r="2715" spans="1:4">
      <c r="A2715" s="65" t="s">
        <v>13394</v>
      </c>
      <c r="B2715" s="66" t="s">
        <v>13395</v>
      </c>
      <c r="C2715" s="40" t="s">
        <v>95</v>
      </c>
      <c r="D2715" s="67">
        <v>20.170000000000002</v>
      </c>
    </row>
    <row r="2716" spans="1:4">
      <c r="A2716" s="65" t="s">
        <v>13396</v>
      </c>
      <c r="B2716" s="66" t="s">
        <v>13397</v>
      </c>
      <c r="C2716" s="40" t="s">
        <v>95</v>
      </c>
      <c r="D2716" s="67">
        <v>4.41</v>
      </c>
    </row>
    <row r="2717" spans="1:4">
      <c r="A2717" s="65" t="s">
        <v>13398</v>
      </c>
      <c r="B2717" s="66" t="s">
        <v>13399</v>
      </c>
      <c r="C2717" s="40" t="s">
        <v>95</v>
      </c>
      <c r="D2717" s="67">
        <v>30.38</v>
      </c>
    </row>
    <row r="2718" spans="1:4" ht="30">
      <c r="A2718" s="65" t="s">
        <v>13400</v>
      </c>
      <c r="B2718" s="66" t="s">
        <v>13401</v>
      </c>
      <c r="C2718" s="40" t="s">
        <v>95</v>
      </c>
      <c r="D2718" s="67">
        <v>4.07</v>
      </c>
    </row>
    <row r="2719" spans="1:4">
      <c r="A2719" s="65" t="s">
        <v>13402</v>
      </c>
      <c r="B2719" s="66" t="s">
        <v>3896</v>
      </c>
      <c r="C2719" s="40" t="s">
        <v>95</v>
      </c>
      <c r="D2719" s="67">
        <v>48.66</v>
      </c>
    </row>
    <row r="2720" spans="1:4">
      <c r="A2720" s="65" t="s">
        <v>13403</v>
      </c>
      <c r="B2720" s="66" t="s">
        <v>13404</v>
      </c>
      <c r="C2720" s="40" t="s">
        <v>95</v>
      </c>
      <c r="D2720" s="67">
        <v>23.03</v>
      </c>
    </row>
    <row r="2721" spans="1:4" ht="30">
      <c r="A2721" s="65" t="s">
        <v>13405</v>
      </c>
      <c r="B2721" s="66" t="s">
        <v>13406</v>
      </c>
      <c r="C2721" s="40" t="s">
        <v>95</v>
      </c>
      <c r="D2721" s="67">
        <v>149.78</v>
      </c>
    </row>
    <row r="2722" spans="1:4">
      <c r="A2722" s="65" t="s">
        <v>13407</v>
      </c>
      <c r="B2722" s="66" t="s">
        <v>13408</v>
      </c>
      <c r="C2722" s="40" t="s">
        <v>95</v>
      </c>
      <c r="D2722" s="67">
        <v>28.34</v>
      </c>
    </row>
    <row r="2723" spans="1:4" ht="30">
      <c r="A2723" s="65" t="s">
        <v>13409</v>
      </c>
      <c r="B2723" s="66" t="s">
        <v>13410</v>
      </c>
      <c r="C2723" s="40" t="s">
        <v>95</v>
      </c>
      <c r="D2723" s="67">
        <v>169.82</v>
      </c>
    </row>
    <row r="2724" spans="1:4">
      <c r="A2724" s="65" t="s">
        <v>13411</v>
      </c>
      <c r="B2724" s="66" t="s">
        <v>7984</v>
      </c>
      <c r="C2724" s="40" t="s">
        <v>95</v>
      </c>
      <c r="D2724" s="67">
        <v>6.09</v>
      </c>
    </row>
    <row r="2725" spans="1:4">
      <c r="A2725" s="65" t="s">
        <v>13412</v>
      </c>
      <c r="B2725" s="66" t="s">
        <v>7986</v>
      </c>
      <c r="C2725" s="40" t="s">
        <v>95</v>
      </c>
      <c r="D2725" s="67">
        <v>1.96</v>
      </c>
    </row>
    <row r="2726" spans="1:4" ht="45">
      <c r="A2726" s="65" t="s">
        <v>13413</v>
      </c>
      <c r="B2726" s="66" t="s">
        <v>13414</v>
      </c>
      <c r="C2726" s="40" t="s">
        <v>95</v>
      </c>
      <c r="D2726" s="67">
        <v>14.43</v>
      </c>
    </row>
    <row r="2727" spans="1:4">
      <c r="A2727" s="65" t="s">
        <v>13415</v>
      </c>
      <c r="B2727" s="66" t="s">
        <v>13416</v>
      </c>
      <c r="C2727" s="40" t="s">
        <v>95</v>
      </c>
      <c r="D2727" s="67">
        <v>36.5</v>
      </c>
    </row>
    <row r="2728" spans="1:4">
      <c r="A2728" s="65" t="s">
        <v>13417</v>
      </c>
      <c r="B2728" s="66" t="s">
        <v>13418</v>
      </c>
      <c r="C2728" s="40" t="s">
        <v>95</v>
      </c>
      <c r="D2728" s="67">
        <v>85.87</v>
      </c>
    </row>
    <row r="2729" spans="1:4" ht="30">
      <c r="A2729" s="65" t="s">
        <v>13419</v>
      </c>
      <c r="B2729" s="66" t="s">
        <v>13420</v>
      </c>
      <c r="C2729" s="40" t="s">
        <v>95</v>
      </c>
      <c r="D2729" s="67">
        <v>145.77000000000001</v>
      </c>
    </row>
    <row r="2730" spans="1:4" ht="30">
      <c r="A2730" s="65" t="s">
        <v>13421</v>
      </c>
      <c r="B2730" s="66" t="s">
        <v>13422</v>
      </c>
      <c r="C2730" s="40" t="s">
        <v>95</v>
      </c>
      <c r="D2730" s="67">
        <v>61.78</v>
      </c>
    </row>
    <row r="2731" spans="1:4" ht="30">
      <c r="A2731" s="65" t="s">
        <v>13423</v>
      </c>
      <c r="B2731" s="66" t="s">
        <v>13424</v>
      </c>
      <c r="C2731" s="40" t="s">
        <v>95</v>
      </c>
      <c r="D2731" s="67">
        <v>217.77</v>
      </c>
    </row>
    <row r="2732" spans="1:4" ht="30">
      <c r="A2732" s="65" t="s">
        <v>13425</v>
      </c>
      <c r="B2732" s="66" t="s">
        <v>13426</v>
      </c>
      <c r="C2732" s="40" t="s">
        <v>95</v>
      </c>
      <c r="D2732" s="67">
        <v>244.05</v>
      </c>
    </row>
    <row r="2733" spans="1:4" ht="30">
      <c r="A2733" s="65" t="s">
        <v>13427</v>
      </c>
      <c r="B2733" s="66" t="s">
        <v>13428</v>
      </c>
      <c r="C2733" s="40" t="s">
        <v>95</v>
      </c>
      <c r="D2733" s="67">
        <v>252.21</v>
      </c>
    </row>
    <row r="2734" spans="1:4" ht="30">
      <c r="A2734" s="65" t="s">
        <v>13429</v>
      </c>
      <c r="B2734" s="66" t="s">
        <v>13430</v>
      </c>
      <c r="C2734" s="40" t="s">
        <v>95</v>
      </c>
      <c r="D2734" s="67">
        <v>212.22</v>
      </c>
    </row>
    <row r="2735" spans="1:4" ht="45">
      <c r="A2735" s="65" t="s">
        <v>13431</v>
      </c>
      <c r="B2735" s="66" t="s">
        <v>13432</v>
      </c>
      <c r="C2735" s="40" t="s">
        <v>408</v>
      </c>
      <c r="D2735" s="67">
        <v>270.24</v>
      </c>
    </row>
    <row r="2736" spans="1:4" ht="45">
      <c r="A2736" s="65" t="s">
        <v>13433</v>
      </c>
      <c r="B2736" s="66" t="s">
        <v>13434</v>
      </c>
      <c r="C2736" s="40" t="s">
        <v>408</v>
      </c>
      <c r="D2736" s="67">
        <v>284.10000000000002</v>
      </c>
    </row>
    <row r="2737" spans="1:4">
      <c r="A2737" s="65" t="s">
        <v>13435</v>
      </c>
      <c r="B2737" s="66" t="s">
        <v>13436</v>
      </c>
      <c r="C2737" s="40" t="s">
        <v>95</v>
      </c>
      <c r="D2737" s="67">
        <v>1945.88</v>
      </c>
    </row>
    <row r="2738" spans="1:4">
      <c r="A2738" s="65" t="s">
        <v>13437</v>
      </c>
      <c r="B2738" s="66" t="s">
        <v>13438</v>
      </c>
      <c r="C2738" s="40" t="s">
        <v>95</v>
      </c>
      <c r="D2738" s="67">
        <v>2393.42</v>
      </c>
    </row>
    <row r="2739" spans="1:4">
      <c r="A2739" s="65" t="s">
        <v>13439</v>
      </c>
      <c r="B2739" s="66" t="s">
        <v>13440</v>
      </c>
      <c r="C2739" s="40" t="s">
        <v>95</v>
      </c>
      <c r="D2739" s="67">
        <v>1890.73</v>
      </c>
    </row>
    <row r="2740" spans="1:4">
      <c r="A2740" s="65" t="s">
        <v>13441</v>
      </c>
      <c r="B2740" s="66" t="s">
        <v>13442</v>
      </c>
      <c r="C2740" s="40" t="s">
        <v>95</v>
      </c>
      <c r="D2740" s="67">
        <v>1730.89</v>
      </c>
    </row>
    <row r="2741" spans="1:4">
      <c r="A2741" s="65" t="s">
        <v>13443</v>
      </c>
      <c r="B2741" s="66" t="s">
        <v>13444</v>
      </c>
      <c r="C2741" s="40" t="s">
        <v>95</v>
      </c>
      <c r="D2741" s="67">
        <v>1007.35</v>
      </c>
    </row>
    <row r="2742" spans="1:4">
      <c r="A2742" s="65" t="s">
        <v>13445</v>
      </c>
      <c r="B2742" s="66" t="s">
        <v>13446</v>
      </c>
      <c r="C2742" s="40" t="s">
        <v>95</v>
      </c>
      <c r="D2742" s="67">
        <v>2230.9499999999998</v>
      </c>
    </row>
    <row r="2743" spans="1:4">
      <c r="A2743" s="65" t="s">
        <v>13447</v>
      </c>
      <c r="B2743" s="66" t="s">
        <v>13448</v>
      </c>
      <c r="C2743" s="40" t="s">
        <v>95</v>
      </c>
      <c r="D2743" s="67">
        <v>2709.92</v>
      </c>
    </row>
    <row r="2744" spans="1:4">
      <c r="A2744" s="65" t="s">
        <v>13449</v>
      </c>
      <c r="B2744" s="66" t="s">
        <v>13450</v>
      </c>
      <c r="C2744" s="40" t="s">
        <v>95</v>
      </c>
      <c r="D2744" s="67">
        <v>4556.54</v>
      </c>
    </row>
    <row r="2745" spans="1:4">
      <c r="A2745" s="65" t="s">
        <v>13451</v>
      </c>
      <c r="B2745" s="66" t="s">
        <v>13452</v>
      </c>
      <c r="C2745" s="40" t="s">
        <v>95</v>
      </c>
      <c r="D2745" s="67">
        <v>766.17</v>
      </c>
    </row>
    <row r="2746" spans="1:4">
      <c r="A2746" s="65" t="s">
        <v>13453</v>
      </c>
      <c r="B2746" s="66" t="s">
        <v>13454</v>
      </c>
      <c r="C2746" s="40" t="s">
        <v>95</v>
      </c>
      <c r="D2746" s="67">
        <v>1357.46</v>
      </c>
    </row>
    <row r="2747" spans="1:4">
      <c r="A2747" s="65" t="s">
        <v>13455</v>
      </c>
      <c r="B2747" s="66" t="s">
        <v>13456</v>
      </c>
      <c r="C2747" s="40" t="s">
        <v>95</v>
      </c>
      <c r="D2747" s="67">
        <v>30.29</v>
      </c>
    </row>
    <row r="2748" spans="1:4" ht="30">
      <c r="A2748" s="65" t="s">
        <v>13457</v>
      </c>
      <c r="B2748" s="66" t="s">
        <v>13458</v>
      </c>
      <c r="C2748" s="40" t="s">
        <v>205</v>
      </c>
      <c r="D2748" s="67">
        <v>5.2</v>
      </c>
    </row>
    <row r="2749" spans="1:4" ht="30">
      <c r="A2749" s="65" t="s">
        <v>13459</v>
      </c>
      <c r="B2749" s="66" t="s">
        <v>13460</v>
      </c>
      <c r="C2749" s="40" t="s">
        <v>205</v>
      </c>
      <c r="D2749" s="67">
        <v>7.38</v>
      </c>
    </row>
    <row r="2750" spans="1:4" ht="30">
      <c r="A2750" s="65" t="s">
        <v>13461</v>
      </c>
      <c r="B2750" s="66" t="s">
        <v>13462</v>
      </c>
      <c r="C2750" s="40" t="s">
        <v>205</v>
      </c>
      <c r="D2750" s="67">
        <v>7.61</v>
      </c>
    </row>
    <row r="2751" spans="1:4" ht="45">
      <c r="A2751" s="65" t="s">
        <v>13463</v>
      </c>
      <c r="B2751" s="66" t="s">
        <v>13464</v>
      </c>
      <c r="C2751" s="40" t="s">
        <v>4163</v>
      </c>
      <c r="D2751" s="67">
        <v>597.42999999999995</v>
      </c>
    </row>
    <row r="2752" spans="1:4">
      <c r="A2752" s="65" t="s">
        <v>13465</v>
      </c>
      <c r="B2752" s="66" t="s">
        <v>13466</v>
      </c>
      <c r="C2752" s="40" t="s">
        <v>95</v>
      </c>
      <c r="D2752" s="67">
        <v>85.64</v>
      </c>
    </row>
    <row r="2753" spans="1:4">
      <c r="A2753" s="65" t="s">
        <v>13467</v>
      </c>
      <c r="B2753" s="66" t="s">
        <v>13468</v>
      </c>
      <c r="C2753" s="40" t="s">
        <v>655</v>
      </c>
      <c r="D2753" s="67">
        <v>116</v>
      </c>
    </row>
    <row r="2754" spans="1:4" ht="30">
      <c r="A2754" s="65" t="s">
        <v>13469</v>
      </c>
      <c r="B2754" s="66" t="s">
        <v>13470</v>
      </c>
      <c r="C2754" s="40" t="s">
        <v>95</v>
      </c>
      <c r="D2754" s="67">
        <v>12.25</v>
      </c>
    </row>
    <row r="2755" spans="1:4" ht="30">
      <c r="A2755" s="65" t="s">
        <v>13471</v>
      </c>
      <c r="B2755" s="66" t="s">
        <v>13472</v>
      </c>
      <c r="C2755" s="40" t="s">
        <v>95</v>
      </c>
      <c r="D2755" s="67">
        <v>6.62</v>
      </c>
    </row>
    <row r="2756" spans="1:4">
      <c r="A2756" s="65" t="s">
        <v>13473</v>
      </c>
      <c r="B2756" s="66" t="s">
        <v>14459</v>
      </c>
      <c r="C2756" s="40" t="s">
        <v>205</v>
      </c>
      <c r="D2756" s="67">
        <v>6.25</v>
      </c>
    </row>
    <row r="2757" spans="1:4">
      <c r="A2757" s="65" t="s">
        <v>13474</v>
      </c>
      <c r="B2757" s="66" t="s">
        <v>14460</v>
      </c>
      <c r="C2757" s="40" t="s">
        <v>205</v>
      </c>
      <c r="D2757" s="67">
        <v>12.17</v>
      </c>
    </row>
    <row r="2758" spans="1:4">
      <c r="A2758" s="65" t="s">
        <v>13475</v>
      </c>
      <c r="B2758" s="66" t="s">
        <v>7660</v>
      </c>
      <c r="C2758" s="40" t="s">
        <v>95</v>
      </c>
      <c r="D2758" s="67">
        <v>119.98</v>
      </c>
    </row>
    <row r="2759" spans="1:4" ht="30">
      <c r="A2759" s="65" t="s">
        <v>13476</v>
      </c>
      <c r="B2759" s="66" t="s">
        <v>13477</v>
      </c>
      <c r="C2759" s="40" t="s">
        <v>95</v>
      </c>
      <c r="D2759" s="67">
        <v>85.42</v>
      </c>
    </row>
    <row r="2760" spans="1:4">
      <c r="A2760" s="65" t="s">
        <v>13478</v>
      </c>
      <c r="B2760" s="66" t="s">
        <v>13479</v>
      </c>
      <c r="C2760" s="40" t="s">
        <v>205</v>
      </c>
      <c r="D2760" s="67">
        <v>0.35</v>
      </c>
    </row>
    <row r="2761" spans="1:4">
      <c r="A2761" s="65" t="s">
        <v>13480</v>
      </c>
      <c r="B2761" s="66" t="s">
        <v>13481</v>
      </c>
      <c r="C2761" s="40" t="s">
        <v>205</v>
      </c>
      <c r="D2761" s="67">
        <v>3.19</v>
      </c>
    </row>
    <row r="2762" spans="1:4">
      <c r="A2762" s="65" t="s">
        <v>13482</v>
      </c>
      <c r="B2762" s="66" t="s">
        <v>13483</v>
      </c>
      <c r="C2762" s="40" t="s">
        <v>95</v>
      </c>
      <c r="D2762" s="67">
        <v>0.95</v>
      </c>
    </row>
    <row r="2763" spans="1:4" ht="30">
      <c r="A2763" s="65" t="s">
        <v>13484</v>
      </c>
      <c r="B2763" s="66" t="s">
        <v>13485</v>
      </c>
      <c r="C2763" s="40" t="s">
        <v>95</v>
      </c>
      <c r="D2763" s="67">
        <v>37.880000000000003</v>
      </c>
    </row>
    <row r="2764" spans="1:4" ht="30">
      <c r="A2764" s="65" t="s">
        <v>13486</v>
      </c>
      <c r="B2764" s="66" t="s">
        <v>14461</v>
      </c>
      <c r="C2764" s="40" t="s">
        <v>95</v>
      </c>
      <c r="D2764" s="67">
        <v>27135.87</v>
      </c>
    </row>
    <row r="2765" spans="1:4" ht="30">
      <c r="A2765" s="65" t="s">
        <v>13487</v>
      </c>
      <c r="B2765" s="66" t="s">
        <v>13488</v>
      </c>
      <c r="C2765" s="40" t="s">
        <v>95</v>
      </c>
      <c r="D2765" s="67">
        <v>28095.62</v>
      </c>
    </row>
    <row r="2766" spans="1:4" ht="30">
      <c r="A2766" s="65" t="s">
        <v>13489</v>
      </c>
      <c r="B2766" s="66" t="s">
        <v>13490</v>
      </c>
      <c r="C2766" s="40" t="s">
        <v>95</v>
      </c>
      <c r="D2766" s="67">
        <v>15814.17</v>
      </c>
    </row>
    <row r="2767" spans="1:4" ht="30">
      <c r="A2767" s="65" t="s">
        <v>13491</v>
      </c>
      <c r="B2767" s="66" t="s">
        <v>13492</v>
      </c>
      <c r="C2767" s="40" t="s">
        <v>95</v>
      </c>
      <c r="D2767" s="67">
        <v>22949.69</v>
      </c>
    </row>
    <row r="2768" spans="1:4" ht="30">
      <c r="A2768" s="65" t="s">
        <v>13493</v>
      </c>
      <c r="B2768" s="66" t="s">
        <v>13494</v>
      </c>
      <c r="C2768" s="40" t="s">
        <v>408</v>
      </c>
      <c r="D2768" s="67">
        <v>44433.71</v>
      </c>
    </row>
    <row r="2769" spans="1:4" ht="45">
      <c r="A2769" s="65" t="s">
        <v>13495</v>
      </c>
      <c r="B2769" s="66" t="s">
        <v>14462</v>
      </c>
      <c r="C2769" s="40" t="s">
        <v>95</v>
      </c>
      <c r="D2769" s="67">
        <v>56965.88</v>
      </c>
    </row>
    <row r="2770" spans="1:4" ht="30">
      <c r="A2770" s="65" t="s">
        <v>13496</v>
      </c>
      <c r="B2770" s="66" t="s">
        <v>13497</v>
      </c>
      <c r="C2770" s="40" t="s">
        <v>95</v>
      </c>
      <c r="D2770" s="67">
        <v>1947.46</v>
      </c>
    </row>
    <row r="2771" spans="1:4" ht="45">
      <c r="A2771" s="65" t="s">
        <v>13498</v>
      </c>
      <c r="B2771" s="66" t="s">
        <v>14463</v>
      </c>
      <c r="C2771" s="40" t="s">
        <v>95</v>
      </c>
      <c r="D2771" s="67">
        <v>33502.660000000003</v>
      </c>
    </row>
    <row r="2772" spans="1:4" ht="45">
      <c r="A2772" s="65" t="s">
        <v>13499</v>
      </c>
      <c r="B2772" s="66" t="s">
        <v>14464</v>
      </c>
      <c r="C2772" s="40" t="s">
        <v>95</v>
      </c>
      <c r="D2772" s="67">
        <v>59041.91</v>
      </c>
    </row>
    <row r="2773" spans="1:4" ht="30">
      <c r="A2773" s="65" t="s">
        <v>13500</v>
      </c>
      <c r="B2773" s="66" t="s">
        <v>13501</v>
      </c>
      <c r="C2773" s="40" t="s">
        <v>95</v>
      </c>
      <c r="D2773" s="67">
        <v>84383.56</v>
      </c>
    </row>
    <row r="2774" spans="1:4" ht="30">
      <c r="A2774" s="65" t="s">
        <v>13502</v>
      </c>
      <c r="B2774" s="66" t="s">
        <v>13503</v>
      </c>
      <c r="C2774" s="40" t="s">
        <v>95</v>
      </c>
      <c r="D2774" s="67">
        <v>147603.29999999999</v>
      </c>
    </row>
    <row r="2775" spans="1:4" ht="45">
      <c r="A2775" s="65" t="s">
        <v>13504</v>
      </c>
      <c r="B2775" s="66" t="s">
        <v>13505</v>
      </c>
      <c r="C2775" s="40" t="s">
        <v>95</v>
      </c>
      <c r="D2775" s="67">
        <v>365499.38</v>
      </c>
    </row>
    <row r="2776" spans="1:4" ht="45">
      <c r="A2776" s="65" t="s">
        <v>13506</v>
      </c>
      <c r="B2776" s="66" t="s">
        <v>14465</v>
      </c>
      <c r="C2776" s="40" t="s">
        <v>95</v>
      </c>
      <c r="D2776" s="67">
        <v>566.62</v>
      </c>
    </row>
    <row r="2777" spans="1:4" ht="30">
      <c r="A2777" s="65" t="s">
        <v>13507</v>
      </c>
      <c r="B2777" s="66" t="s">
        <v>13508</v>
      </c>
      <c r="C2777" s="40" t="s">
        <v>95</v>
      </c>
      <c r="D2777" s="67">
        <v>453.02</v>
      </c>
    </row>
    <row r="2778" spans="1:4" ht="30">
      <c r="A2778" s="65" t="s">
        <v>13509</v>
      </c>
      <c r="B2778" s="66" t="s">
        <v>13510</v>
      </c>
      <c r="C2778" s="40" t="s">
        <v>95</v>
      </c>
      <c r="D2778" s="67">
        <v>423.79</v>
      </c>
    </row>
    <row r="2779" spans="1:4" ht="45">
      <c r="A2779" s="65" t="s">
        <v>13511</v>
      </c>
      <c r="B2779" s="66" t="s">
        <v>14466</v>
      </c>
      <c r="C2779" s="40" t="s">
        <v>95</v>
      </c>
      <c r="D2779" s="67">
        <v>382.3</v>
      </c>
    </row>
    <row r="2780" spans="1:4" ht="45">
      <c r="A2780" s="65" t="s">
        <v>13512</v>
      </c>
      <c r="B2780" s="66" t="s">
        <v>14467</v>
      </c>
      <c r="C2780" s="40" t="s">
        <v>95</v>
      </c>
      <c r="D2780" s="67">
        <v>904.69</v>
      </c>
    </row>
    <row r="2781" spans="1:4" ht="30">
      <c r="A2781" s="65" t="s">
        <v>13513</v>
      </c>
      <c r="B2781" s="66" t="s">
        <v>13514</v>
      </c>
      <c r="C2781" s="40" t="s">
        <v>95</v>
      </c>
      <c r="D2781" s="67">
        <v>138.4</v>
      </c>
    </row>
    <row r="2782" spans="1:4" ht="30">
      <c r="A2782" s="65" t="s">
        <v>13515</v>
      </c>
      <c r="B2782" s="66" t="s">
        <v>13516</v>
      </c>
      <c r="C2782" s="40" t="s">
        <v>95</v>
      </c>
      <c r="D2782" s="67">
        <v>266.73</v>
      </c>
    </row>
    <row r="2783" spans="1:4" ht="30">
      <c r="A2783" s="65" t="s">
        <v>13517</v>
      </c>
      <c r="B2783" s="66" t="s">
        <v>13518</v>
      </c>
      <c r="C2783" s="40" t="s">
        <v>95</v>
      </c>
      <c r="D2783" s="67">
        <v>474.86</v>
      </c>
    </row>
    <row r="2784" spans="1:4" ht="30">
      <c r="A2784" s="65" t="s">
        <v>13519</v>
      </c>
      <c r="B2784" s="66" t="s">
        <v>13520</v>
      </c>
      <c r="C2784" s="40" t="s">
        <v>95</v>
      </c>
      <c r="D2784" s="67">
        <v>330.03</v>
      </c>
    </row>
    <row r="2785" spans="1:4" ht="30">
      <c r="A2785" s="65" t="s">
        <v>13521</v>
      </c>
      <c r="B2785" s="66" t="s">
        <v>13522</v>
      </c>
      <c r="C2785" s="40" t="s">
        <v>95</v>
      </c>
      <c r="D2785" s="67">
        <v>295.75</v>
      </c>
    </row>
    <row r="2786" spans="1:4" ht="30">
      <c r="A2786" s="65" t="s">
        <v>13523</v>
      </c>
      <c r="B2786" s="66" t="s">
        <v>13524</v>
      </c>
      <c r="C2786" s="40" t="s">
        <v>95</v>
      </c>
      <c r="D2786" s="67">
        <v>9204.0499999999993</v>
      </c>
    </row>
    <row r="2787" spans="1:4" ht="45">
      <c r="A2787" s="65" t="s">
        <v>13525</v>
      </c>
      <c r="B2787" s="66" t="s">
        <v>14468</v>
      </c>
      <c r="C2787" s="40" t="s">
        <v>95</v>
      </c>
      <c r="D2787" s="67">
        <v>18.02</v>
      </c>
    </row>
    <row r="2788" spans="1:4" ht="45">
      <c r="A2788" s="65" t="s">
        <v>13526</v>
      </c>
      <c r="B2788" s="66" t="s">
        <v>13527</v>
      </c>
      <c r="C2788" s="40" t="s">
        <v>95</v>
      </c>
      <c r="D2788" s="67">
        <v>42.09</v>
      </c>
    </row>
    <row r="2789" spans="1:4" ht="45">
      <c r="A2789" s="65" t="s">
        <v>13528</v>
      </c>
      <c r="B2789" s="66" t="s">
        <v>13529</v>
      </c>
      <c r="C2789" s="40" t="s">
        <v>95</v>
      </c>
      <c r="D2789" s="67">
        <v>138.41</v>
      </c>
    </row>
    <row r="2790" spans="1:4" ht="45">
      <c r="A2790" s="65" t="s">
        <v>13530</v>
      </c>
      <c r="B2790" s="66" t="s">
        <v>14469</v>
      </c>
      <c r="C2790" s="40" t="s">
        <v>95</v>
      </c>
      <c r="D2790" s="67">
        <v>179.07</v>
      </c>
    </row>
    <row r="2791" spans="1:4" ht="45">
      <c r="A2791" s="65" t="s">
        <v>13531</v>
      </c>
      <c r="B2791" s="66" t="s">
        <v>13532</v>
      </c>
      <c r="C2791" s="40" t="s">
        <v>95</v>
      </c>
      <c r="D2791" s="67">
        <v>123.53</v>
      </c>
    </row>
    <row r="2792" spans="1:4" ht="45">
      <c r="A2792" s="65" t="s">
        <v>13533</v>
      </c>
      <c r="B2792" s="66" t="s">
        <v>13534</v>
      </c>
      <c r="C2792" s="40" t="s">
        <v>95</v>
      </c>
      <c r="D2792" s="67">
        <v>216.8</v>
      </c>
    </row>
    <row r="2793" spans="1:4" ht="45">
      <c r="A2793" s="65" t="s">
        <v>13535</v>
      </c>
      <c r="B2793" s="66" t="s">
        <v>14470</v>
      </c>
      <c r="C2793" s="40" t="s">
        <v>95</v>
      </c>
      <c r="D2793" s="67">
        <v>473.55</v>
      </c>
    </row>
    <row r="2794" spans="1:4" ht="45">
      <c r="A2794" s="65" t="s">
        <v>13536</v>
      </c>
      <c r="B2794" s="66" t="s">
        <v>14471</v>
      </c>
      <c r="C2794" s="40" t="s">
        <v>95</v>
      </c>
      <c r="D2794" s="67">
        <v>798.84</v>
      </c>
    </row>
    <row r="2795" spans="1:4" ht="45">
      <c r="A2795" s="65" t="s">
        <v>13537</v>
      </c>
      <c r="B2795" s="66" t="s">
        <v>14472</v>
      </c>
      <c r="C2795" s="40" t="s">
        <v>95</v>
      </c>
      <c r="D2795" s="67">
        <v>1854.1</v>
      </c>
    </row>
    <row r="2796" spans="1:4" ht="45">
      <c r="A2796" s="65" t="s">
        <v>13538</v>
      </c>
      <c r="B2796" s="66" t="s">
        <v>14473</v>
      </c>
      <c r="C2796" s="40" t="s">
        <v>95</v>
      </c>
      <c r="D2796" s="67">
        <v>1277.22</v>
      </c>
    </row>
    <row r="2797" spans="1:4" ht="45">
      <c r="A2797" s="65" t="s">
        <v>13539</v>
      </c>
      <c r="B2797" s="66" t="s">
        <v>14474</v>
      </c>
      <c r="C2797" s="40" t="s">
        <v>95</v>
      </c>
      <c r="D2797" s="67">
        <v>3597.66</v>
      </c>
    </row>
    <row r="2798" spans="1:4">
      <c r="A2798" s="65" t="s">
        <v>13540</v>
      </c>
      <c r="B2798" s="66" t="s">
        <v>13541</v>
      </c>
      <c r="C2798" s="40" t="s">
        <v>95</v>
      </c>
      <c r="D2798" s="67">
        <v>43.55</v>
      </c>
    </row>
    <row r="2799" spans="1:4">
      <c r="A2799" s="65" t="s">
        <v>13542</v>
      </c>
      <c r="B2799" s="66" t="s">
        <v>13543</v>
      </c>
      <c r="C2799" s="40" t="s">
        <v>95</v>
      </c>
      <c r="D2799" s="67">
        <v>43.65</v>
      </c>
    </row>
    <row r="2800" spans="1:4">
      <c r="A2800" s="65" t="s">
        <v>13544</v>
      </c>
      <c r="B2800" s="66" t="s">
        <v>13545</v>
      </c>
      <c r="C2800" s="40" t="s">
        <v>95</v>
      </c>
      <c r="D2800" s="67">
        <v>52.87</v>
      </c>
    </row>
    <row r="2801" spans="1:4" ht="30">
      <c r="A2801" s="65" t="s">
        <v>13546</v>
      </c>
      <c r="B2801" s="66" t="s">
        <v>13547</v>
      </c>
      <c r="C2801" s="40" t="s">
        <v>95</v>
      </c>
      <c r="D2801" s="67">
        <v>138.5</v>
      </c>
    </row>
    <row r="2802" spans="1:4">
      <c r="A2802" s="65" t="s">
        <v>13548</v>
      </c>
      <c r="B2802" s="66" t="s">
        <v>13549</v>
      </c>
      <c r="C2802" s="40" t="s">
        <v>95</v>
      </c>
      <c r="D2802" s="67">
        <v>59.36</v>
      </c>
    </row>
    <row r="2803" spans="1:4">
      <c r="A2803" s="65" t="s">
        <v>13550</v>
      </c>
      <c r="B2803" s="66" t="s">
        <v>13551</v>
      </c>
      <c r="C2803" s="40" t="s">
        <v>95</v>
      </c>
      <c r="D2803" s="67">
        <v>63.95</v>
      </c>
    </row>
    <row r="2804" spans="1:4" ht="30">
      <c r="A2804" s="65" t="s">
        <v>13552</v>
      </c>
      <c r="B2804" s="66" t="s">
        <v>13553</v>
      </c>
      <c r="C2804" s="40" t="s">
        <v>95</v>
      </c>
      <c r="D2804" s="67">
        <v>69.739999999999995</v>
      </c>
    </row>
    <row r="2805" spans="1:4" ht="30">
      <c r="A2805" s="65" t="s">
        <v>13554</v>
      </c>
      <c r="B2805" s="66" t="s">
        <v>14475</v>
      </c>
      <c r="C2805" s="40" t="s">
        <v>95</v>
      </c>
      <c r="D2805" s="67">
        <v>896.92</v>
      </c>
    </row>
    <row r="2806" spans="1:4">
      <c r="A2806" s="65" t="s">
        <v>13555</v>
      </c>
      <c r="B2806" s="66" t="s">
        <v>13556</v>
      </c>
      <c r="C2806" s="40" t="s">
        <v>95</v>
      </c>
      <c r="D2806" s="67">
        <v>10.81</v>
      </c>
    </row>
    <row r="2807" spans="1:4">
      <c r="A2807" s="65" t="s">
        <v>13557</v>
      </c>
      <c r="B2807" s="66" t="s">
        <v>13558</v>
      </c>
      <c r="C2807" s="40" t="s">
        <v>95</v>
      </c>
      <c r="D2807" s="67">
        <v>13.46</v>
      </c>
    </row>
    <row r="2808" spans="1:4" ht="30">
      <c r="A2808" s="65" t="s">
        <v>13559</v>
      </c>
      <c r="B2808" s="66" t="s">
        <v>13560</v>
      </c>
      <c r="C2808" s="40" t="s">
        <v>95</v>
      </c>
      <c r="D2808" s="67">
        <v>315.49</v>
      </c>
    </row>
    <row r="2809" spans="1:4" ht="30">
      <c r="A2809" s="65" t="s">
        <v>13561</v>
      </c>
      <c r="B2809" s="66" t="s">
        <v>13562</v>
      </c>
      <c r="C2809" s="40" t="s">
        <v>95</v>
      </c>
      <c r="D2809" s="67">
        <v>349.91</v>
      </c>
    </row>
    <row r="2810" spans="1:4" ht="30">
      <c r="A2810" s="65" t="s">
        <v>13563</v>
      </c>
      <c r="B2810" s="66" t="s">
        <v>13564</v>
      </c>
      <c r="C2810" s="40" t="s">
        <v>95</v>
      </c>
      <c r="D2810" s="67">
        <v>183.35</v>
      </c>
    </row>
    <row r="2811" spans="1:4">
      <c r="A2811" s="65" t="s">
        <v>13565</v>
      </c>
      <c r="B2811" s="66" t="s">
        <v>13566</v>
      </c>
      <c r="C2811" s="40" t="s">
        <v>95</v>
      </c>
      <c r="D2811" s="67">
        <v>31.16</v>
      </c>
    </row>
    <row r="2812" spans="1:4">
      <c r="A2812" s="65" t="s">
        <v>13567</v>
      </c>
      <c r="B2812" s="66" t="s">
        <v>13568</v>
      </c>
      <c r="C2812" s="40" t="s">
        <v>95</v>
      </c>
      <c r="D2812" s="67">
        <v>76.069999999999993</v>
      </c>
    </row>
    <row r="2813" spans="1:4">
      <c r="A2813" s="65" t="s">
        <v>13569</v>
      </c>
      <c r="B2813" s="66" t="s">
        <v>13570</v>
      </c>
      <c r="C2813" s="40" t="s">
        <v>95</v>
      </c>
      <c r="D2813" s="67">
        <v>101.61</v>
      </c>
    </row>
    <row r="2814" spans="1:4">
      <c r="A2814" s="65" t="s">
        <v>13571</v>
      </c>
      <c r="B2814" s="66" t="s">
        <v>13572</v>
      </c>
      <c r="C2814" s="40" t="s">
        <v>95</v>
      </c>
      <c r="D2814" s="67">
        <v>177.27</v>
      </c>
    </row>
    <row r="2815" spans="1:4">
      <c r="A2815" s="65" t="s">
        <v>13573</v>
      </c>
      <c r="B2815" s="66" t="s">
        <v>13574</v>
      </c>
      <c r="C2815" s="40" t="s">
        <v>95</v>
      </c>
      <c r="D2815" s="67">
        <v>1400.86</v>
      </c>
    </row>
    <row r="2816" spans="1:4">
      <c r="A2816" s="65" t="s">
        <v>13575</v>
      </c>
      <c r="B2816" s="66" t="s">
        <v>13576</v>
      </c>
      <c r="C2816" s="40" t="s">
        <v>95</v>
      </c>
      <c r="D2816" s="67">
        <v>470.19</v>
      </c>
    </row>
    <row r="2817" spans="1:4">
      <c r="A2817" s="65" t="s">
        <v>13577</v>
      </c>
      <c r="B2817" s="66" t="s">
        <v>13578</v>
      </c>
      <c r="C2817" s="40" t="s">
        <v>95</v>
      </c>
      <c r="D2817" s="67">
        <v>195.96</v>
      </c>
    </row>
    <row r="2818" spans="1:4">
      <c r="A2818" s="65" t="s">
        <v>13579</v>
      </c>
      <c r="B2818" s="66" t="s">
        <v>13580</v>
      </c>
      <c r="C2818" s="40" t="s">
        <v>95</v>
      </c>
      <c r="D2818" s="67">
        <v>355.59</v>
      </c>
    </row>
    <row r="2819" spans="1:4" ht="30">
      <c r="A2819" s="65" t="s">
        <v>13581</v>
      </c>
      <c r="B2819" s="66" t="s">
        <v>13582</v>
      </c>
      <c r="C2819" s="40" t="s">
        <v>95</v>
      </c>
      <c r="D2819" s="67">
        <v>824.5</v>
      </c>
    </row>
    <row r="2820" spans="1:4" ht="30">
      <c r="A2820" s="65" t="s">
        <v>13583</v>
      </c>
      <c r="B2820" s="66" t="s">
        <v>13584</v>
      </c>
      <c r="C2820" s="40" t="s">
        <v>95</v>
      </c>
      <c r="D2820" s="67">
        <v>455.36</v>
      </c>
    </row>
    <row r="2821" spans="1:4" ht="30">
      <c r="A2821" s="65" t="s">
        <v>13585</v>
      </c>
      <c r="B2821" s="66" t="s">
        <v>13586</v>
      </c>
      <c r="C2821" s="40" t="s">
        <v>95</v>
      </c>
      <c r="D2821" s="67">
        <v>324.08999999999997</v>
      </c>
    </row>
    <row r="2822" spans="1:4" ht="30">
      <c r="A2822" s="65" t="s">
        <v>13587</v>
      </c>
      <c r="B2822" s="66" t="s">
        <v>13588</v>
      </c>
      <c r="C2822" s="40" t="s">
        <v>95</v>
      </c>
      <c r="D2822" s="67">
        <v>2415.44</v>
      </c>
    </row>
    <row r="2823" spans="1:4" ht="30">
      <c r="A2823" s="65" t="s">
        <v>13589</v>
      </c>
      <c r="B2823" s="66" t="s">
        <v>13590</v>
      </c>
      <c r="C2823" s="40" t="s">
        <v>95</v>
      </c>
      <c r="D2823" s="67">
        <v>527.36</v>
      </c>
    </row>
    <row r="2824" spans="1:4" ht="30">
      <c r="A2824" s="65" t="s">
        <v>13591</v>
      </c>
      <c r="B2824" s="66" t="s">
        <v>13592</v>
      </c>
      <c r="C2824" s="40" t="s">
        <v>95</v>
      </c>
      <c r="D2824" s="67">
        <v>1911.52</v>
      </c>
    </row>
    <row r="2825" spans="1:4" ht="30">
      <c r="A2825" s="65" t="s">
        <v>13593</v>
      </c>
      <c r="B2825" s="66" t="s">
        <v>13594</v>
      </c>
      <c r="C2825" s="40" t="s">
        <v>95</v>
      </c>
      <c r="D2825" s="67">
        <v>2291.06</v>
      </c>
    </row>
    <row r="2826" spans="1:4" ht="30">
      <c r="A2826" s="65" t="s">
        <v>13595</v>
      </c>
      <c r="B2826" s="66" t="s">
        <v>13596</v>
      </c>
      <c r="C2826" s="40" t="s">
        <v>95</v>
      </c>
      <c r="D2826" s="67">
        <v>523.86</v>
      </c>
    </row>
    <row r="2827" spans="1:4" ht="30">
      <c r="A2827" s="65" t="s">
        <v>13597</v>
      </c>
      <c r="B2827" s="66" t="s">
        <v>13598</v>
      </c>
      <c r="C2827" s="40" t="s">
        <v>95</v>
      </c>
      <c r="D2827" s="67">
        <v>583.98</v>
      </c>
    </row>
    <row r="2828" spans="1:4" ht="30">
      <c r="A2828" s="65" t="s">
        <v>13599</v>
      </c>
      <c r="B2828" s="66" t="s">
        <v>13600</v>
      </c>
      <c r="C2828" s="40" t="s">
        <v>95</v>
      </c>
      <c r="D2828" s="67">
        <v>1378.43</v>
      </c>
    </row>
    <row r="2829" spans="1:4" ht="30">
      <c r="A2829" s="65" t="s">
        <v>13601</v>
      </c>
      <c r="B2829" s="66" t="s">
        <v>13602</v>
      </c>
      <c r="C2829" s="40" t="s">
        <v>95</v>
      </c>
      <c r="D2829" s="67">
        <v>1801.86</v>
      </c>
    </row>
    <row r="2830" spans="1:4" ht="30">
      <c r="A2830" s="65" t="s">
        <v>13603</v>
      </c>
      <c r="B2830" s="66" t="s">
        <v>13604</v>
      </c>
      <c r="C2830" s="40" t="s">
        <v>95</v>
      </c>
      <c r="D2830" s="67">
        <v>4140.2700000000004</v>
      </c>
    </row>
    <row r="2831" spans="1:4" ht="30">
      <c r="A2831" s="65" t="s">
        <v>13605</v>
      </c>
      <c r="B2831" s="66" t="s">
        <v>13606</v>
      </c>
      <c r="C2831" s="40" t="s">
        <v>95</v>
      </c>
      <c r="D2831" s="67">
        <v>4552.67</v>
      </c>
    </row>
    <row r="2832" spans="1:4" ht="30">
      <c r="A2832" s="65" t="s">
        <v>13607</v>
      </c>
      <c r="B2832" s="66" t="s">
        <v>13608</v>
      </c>
      <c r="C2832" s="40" t="s">
        <v>95</v>
      </c>
      <c r="D2832" s="67">
        <v>9616.67</v>
      </c>
    </row>
    <row r="2833" spans="1:4" ht="30">
      <c r="A2833" s="65" t="s">
        <v>13609</v>
      </c>
      <c r="B2833" s="66" t="s">
        <v>13610</v>
      </c>
      <c r="C2833" s="40" t="s">
        <v>95</v>
      </c>
      <c r="D2833" s="67">
        <v>351.99</v>
      </c>
    </row>
    <row r="2834" spans="1:4" ht="30">
      <c r="A2834" s="65" t="s">
        <v>13611</v>
      </c>
      <c r="B2834" s="66" t="s">
        <v>13612</v>
      </c>
      <c r="C2834" s="40" t="s">
        <v>95</v>
      </c>
      <c r="D2834" s="67">
        <v>924.55</v>
      </c>
    </row>
    <row r="2835" spans="1:4" ht="30">
      <c r="A2835" s="65" t="s">
        <v>13613</v>
      </c>
      <c r="B2835" s="66" t="s">
        <v>13614</v>
      </c>
      <c r="C2835" s="40" t="s">
        <v>95</v>
      </c>
      <c r="D2835" s="67">
        <v>1233.5</v>
      </c>
    </row>
    <row r="2836" spans="1:4" ht="45">
      <c r="A2836" s="65" t="s">
        <v>13615</v>
      </c>
      <c r="B2836" s="66" t="s">
        <v>13616</v>
      </c>
      <c r="C2836" s="40" t="s">
        <v>95</v>
      </c>
      <c r="D2836" s="67">
        <v>1676.34</v>
      </c>
    </row>
    <row r="2837" spans="1:4">
      <c r="A2837" s="65" t="s">
        <v>13617</v>
      </c>
      <c r="B2837" s="66" t="s">
        <v>13618</v>
      </c>
      <c r="C2837" s="40" t="s">
        <v>95</v>
      </c>
      <c r="D2837" s="67">
        <v>5310.75</v>
      </c>
    </row>
    <row r="2838" spans="1:4">
      <c r="A2838" s="65" t="s">
        <v>13619</v>
      </c>
      <c r="B2838" s="66" t="s">
        <v>13620</v>
      </c>
      <c r="C2838" s="40" t="s">
        <v>95</v>
      </c>
      <c r="D2838" s="67">
        <v>7294.15</v>
      </c>
    </row>
    <row r="2839" spans="1:4">
      <c r="A2839" s="65" t="s">
        <v>13621</v>
      </c>
      <c r="B2839" s="66" t="s">
        <v>13622</v>
      </c>
      <c r="C2839" s="40" t="s">
        <v>95</v>
      </c>
      <c r="D2839" s="67">
        <v>11112.66</v>
      </c>
    </row>
    <row r="2840" spans="1:4" ht="30">
      <c r="A2840" s="65" t="s">
        <v>13623</v>
      </c>
      <c r="B2840" s="66" t="s">
        <v>13624</v>
      </c>
      <c r="C2840" s="40" t="s">
        <v>95</v>
      </c>
      <c r="D2840" s="67">
        <v>9983.5499999999993</v>
      </c>
    </row>
    <row r="2841" spans="1:4" ht="30">
      <c r="A2841" s="65" t="s">
        <v>13625</v>
      </c>
      <c r="B2841" s="66" t="s">
        <v>13626</v>
      </c>
      <c r="C2841" s="40" t="s">
        <v>95</v>
      </c>
      <c r="D2841" s="67">
        <v>4952.72</v>
      </c>
    </row>
    <row r="2842" spans="1:4" ht="30">
      <c r="A2842" s="65" t="s">
        <v>13627</v>
      </c>
      <c r="B2842" s="66" t="s">
        <v>13628</v>
      </c>
      <c r="C2842" s="40" t="s">
        <v>95</v>
      </c>
      <c r="D2842" s="67">
        <v>2224.75</v>
      </c>
    </row>
    <row r="2843" spans="1:4" ht="30">
      <c r="A2843" s="65" t="s">
        <v>13629</v>
      </c>
      <c r="B2843" s="66" t="s">
        <v>13630</v>
      </c>
      <c r="C2843" s="40" t="s">
        <v>95</v>
      </c>
      <c r="D2843" s="67">
        <v>2080.2800000000002</v>
      </c>
    </row>
    <row r="2844" spans="1:4" ht="30">
      <c r="A2844" s="65" t="s">
        <v>13631</v>
      </c>
      <c r="B2844" s="66" t="s">
        <v>13632</v>
      </c>
      <c r="C2844" s="40" t="s">
        <v>95</v>
      </c>
      <c r="D2844" s="67">
        <v>1274.81</v>
      </c>
    </row>
    <row r="2845" spans="1:4" ht="30">
      <c r="A2845" s="65" t="s">
        <v>13633</v>
      </c>
      <c r="B2845" s="66" t="s">
        <v>13634</v>
      </c>
      <c r="C2845" s="40" t="s">
        <v>95</v>
      </c>
      <c r="D2845" s="67">
        <v>2026.81</v>
      </c>
    </row>
    <row r="2846" spans="1:4" ht="30">
      <c r="A2846" s="65" t="s">
        <v>13635</v>
      </c>
      <c r="B2846" s="66" t="s">
        <v>13636</v>
      </c>
      <c r="C2846" s="40" t="s">
        <v>95</v>
      </c>
      <c r="D2846" s="67">
        <v>2233.5300000000002</v>
      </c>
    </row>
    <row r="2847" spans="1:4" ht="30">
      <c r="A2847" s="65" t="s">
        <v>13637</v>
      </c>
      <c r="B2847" s="66" t="s">
        <v>13638</v>
      </c>
      <c r="C2847" s="40" t="s">
        <v>95</v>
      </c>
      <c r="D2847" s="67">
        <v>2558.5100000000002</v>
      </c>
    </row>
    <row r="2848" spans="1:4">
      <c r="A2848" s="65" t="s">
        <v>13639</v>
      </c>
      <c r="B2848" s="66" t="s">
        <v>13640</v>
      </c>
      <c r="C2848" s="40" t="s">
        <v>95</v>
      </c>
      <c r="D2848" s="67">
        <v>51.1</v>
      </c>
    </row>
    <row r="2849" spans="1:4">
      <c r="A2849" s="65" t="s">
        <v>13641</v>
      </c>
      <c r="B2849" s="66" t="s">
        <v>13642</v>
      </c>
      <c r="C2849" s="40" t="s">
        <v>95</v>
      </c>
      <c r="D2849" s="67">
        <v>46.89</v>
      </c>
    </row>
    <row r="2850" spans="1:4">
      <c r="A2850" s="65" t="s">
        <v>13643</v>
      </c>
      <c r="B2850" s="66" t="s">
        <v>13644</v>
      </c>
      <c r="C2850" s="40" t="s">
        <v>95</v>
      </c>
      <c r="D2850" s="67">
        <v>39.130000000000003</v>
      </c>
    </row>
    <row r="2851" spans="1:4">
      <c r="A2851" s="65" t="s">
        <v>13645</v>
      </c>
      <c r="B2851" s="66" t="s">
        <v>13646</v>
      </c>
      <c r="C2851" s="40" t="s">
        <v>95</v>
      </c>
      <c r="D2851" s="67">
        <v>134.86000000000001</v>
      </c>
    </row>
    <row r="2852" spans="1:4">
      <c r="A2852" s="65" t="s">
        <v>13647</v>
      </c>
      <c r="B2852" s="66" t="s">
        <v>13648</v>
      </c>
      <c r="C2852" s="40" t="s">
        <v>95</v>
      </c>
      <c r="D2852" s="67">
        <v>201.7</v>
      </c>
    </row>
    <row r="2853" spans="1:4" ht="30">
      <c r="A2853" s="65" t="s">
        <v>13649</v>
      </c>
      <c r="B2853" s="66" t="s">
        <v>13650</v>
      </c>
      <c r="C2853" s="40" t="s">
        <v>95</v>
      </c>
      <c r="D2853" s="67">
        <v>12067.85</v>
      </c>
    </row>
    <row r="2854" spans="1:4">
      <c r="A2854" s="65" t="s">
        <v>13651</v>
      </c>
      <c r="B2854" s="66" t="s">
        <v>13652</v>
      </c>
      <c r="C2854" s="40" t="s">
        <v>95</v>
      </c>
      <c r="D2854" s="67">
        <v>20.66</v>
      </c>
    </row>
    <row r="2855" spans="1:4" ht="30">
      <c r="A2855" s="65" t="s">
        <v>13653</v>
      </c>
      <c r="B2855" s="66" t="s">
        <v>13654</v>
      </c>
      <c r="C2855" s="40" t="s">
        <v>95</v>
      </c>
      <c r="D2855" s="67">
        <v>23.09</v>
      </c>
    </row>
    <row r="2856" spans="1:4" ht="30">
      <c r="A2856" s="65" t="s">
        <v>13655</v>
      </c>
      <c r="B2856" s="66" t="s">
        <v>13656</v>
      </c>
      <c r="C2856" s="40" t="s">
        <v>95</v>
      </c>
      <c r="D2856" s="67">
        <v>891.67</v>
      </c>
    </row>
    <row r="2857" spans="1:4" ht="30">
      <c r="A2857" s="65" t="s">
        <v>13657</v>
      </c>
      <c r="B2857" s="66" t="s">
        <v>13658</v>
      </c>
      <c r="C2857" s="40" t="s">
        <v>95</v>
      </c>
      <c r="D2857" s="67">
        <v>175.76</v>
      </c>
    </row>
    <row r="2858" spans="1:4">
      <c r="A2858" s="65" t="s">
        <v>13659</v>
      </c>
      <c r="B2858" s="66" t="s">
        <v>13660</v>
      </c>
      <c r="C2858" s="40" t="s">
        <v>95</v>
      </c>
      <c r="D2858" s="67">
        <v>135.09</v>
      </c>
    </row>
    <row r="2859" spans="1:4">
      <c r="A2859" s="65" t="s">
        <v>13661</v>
      </c>
      <c r="B2859" s="66" t="s">
        <v>13662</v>
      </c>
      <c r="C2859" s="40" t="s">
        <v>95</v>
      </c>
      <c r="D2859" s="67">
        <v>166.8</v>
      </c>
    </row>
    <row r="2860" spans="1:4" ht="30">
      <c r="A2860" s="65" t="s">
        <v>13663</v>
      </c>
      <c r="B2860" s="66" t="s">
        <v>13664</v>
      </c>
      <c r="C2860" s="40" t="s">
        <v>95</v>
      </c>
      <c r="D2860" s="67">
        <v>45.92</v>
      </c>
    </row>
    <row r="2861" spans="1:4" ht="30">
      <c r="A2861" s="65" t="s">
        <v>13665</v>
      </c>
      <c r="B2861" s="66" t="s">
        <v>13666</v>
      </c>
      <c r="C2861" s="40" t="s">
        <v>95</v>
      </c>
      <c r="D2861" s="67">
        <v>646.33000000000004</v>
      </c>
    </row>
    <row r="2862" spans="1:4" ht="45">
      <c r="A2862" s="65" t="s">
        <v>13667</v>
      </c>
      <c r="B2862" s="66" t="s">
        <v>13668</v>
      </c>
      <c r="C2862" s="40" t="s">
        <v>95</v>
      </c>
      <c r="D2862" s="67">
        <v>403.11</v>
      </c>
    </row>
    <row r="2863" spans="1:4" ht="30">
      <c r="A2863" s="65" t="s">
        <v>13669</v>
      </c>
      <c r="B2863" s="66" t="s">
        <v>13670</v>
      </c>
      <c r="C2863" s="40" t="s">
        <v>95</v>
      </c>
      <c r="D2863" s="67">
        <v>36.97</v>
      </c>
    </row>
    <row r="2864" spans="1:4" ht="30">
      <c r="A2864" s="65" t="s">
        <v>13671</v>
      </c>
      <c r="B2864" s="66" t="s">
        <v>13672</v>
      </c>
      <c r="C2864" s="40" t="s">
        <v>95</v>
      </c>
      <c r="D2864" s="67">
        <v>136.25</v>
      </c>
    </row>
    <row r="2865" spans="1:4" ht="30">
      <c r="A2865" s="65" t="s">
        <v>13673</v>
      </c>
      <c r="B2865" s="66" t="s">
        <v>13674</v>
      </c>
      <c r="C2865" s="40" t="s">
        <v>95</v>
      </c>
      <c r="D2865" s="67">
        <v>102.26</v>
      </c>
    </row>
    <row r="2866" spans="1:4" ht="30">
      <c r="A2866" s="65" t="s">
        <v>13675</v>
      </c>
      <c r="B2866" s="66" t="s">
        <v>13676</v>
      </c>
      <c r="C2866" s="40" t="s">
        <v>95</v>
      </c>
      <c r="D2866" s="67">
        <v>86.45</v>
      </c>
    </row>
    <row r="2867" spans="1:4" ht="30">
      <c r="A2867" s="65" t="s">
        <v>13677</v>
      </c>
      <c r="B2867" s="66" t="s">
        <v>13678</v>
      </c>
      <c r="C2867" s="40" t="s">
        <v>95</v>
      </c>
      <c r="D2867" s="67">
        <v>56.81</v>
      </c>
    </row>
    <row r="2868" spans="1:4" ht="30">
      <c r="A2868" s="65" t="s">
        <v>13679</v>
      </c>
      <c r="B2868" s="66" t="s">
        <v>13680</v>
      </c>
      <c r="C2868" s="40" t="s">
        <v>95</v>
      </c>
      <c r="D2868" s="67">
        <v>46.26</v>
      </c>
    </row>
    <row r="2869" spans="1:4" ht="30">
      <c r="A2869" s="65" t="s">
        <v>13681</v>
      </c>
      <c r="B2869" s="66" t="s">
        <v>13682</v>
      </c>
      <c r="C2869" s="40" t="s">
        <v>95</v>
      </c>
      <c r="D2869" s="67">
        <v>55.75</v>
      </c>
    </row>
    <row r="2870" spans="1:4" ht="30">
      <c r="A2870" s="65" t="s">
        <v>13683</v>
      </c>
      <c r="B2870" s="66" t="s">
        <v>13684</v>
      </c>
      <c r="C2870" s="40" t="s">
        <v>95</v>
      </c>
      <c r="D2870" s="67">
        <v>62.77</v>
      </c>
    </row>
    <row r="2871" spans="1:4" ht="30">
      <c r="A2871" s="65" t="s">
        <v>13685</v>
      </c>
      <c r="B2871" s="66" t="s">
        <v>13686</v>
      </c>
      <c r="C2871" s="40" t="s">
        <v>95</v>
      </c>
      <c r="D2871" s="67">
        <v>34.46</v>
      </c>
    </row>
    <row r="2872" spans="1:4">
      <c r="A2872" s="65" t="s">
        <v>13687</v>
      </c>
      <c r="B2872" s="66" t="s">
        <v>13688</v>
      </c>
      <c r="C2872" s="40" t="s">
        <v>95</v>
      </c>
      <c r="D2872" s="67">
        <v>332.14</v>
      </c>
    </row>
    <row r="2873" spans="1:4">
      <c r="A2873" s="65" t="s">
        <v>13689</v>
      </c>
      <c r="B2873" s="66" t="s">
        <v>13690</v>
      </c>
      <c r="C2873" s="40" t="s">
        <v>95</v>
      </c>
      <c r="D2873" s="67">
        <v>121.48</v>
      </c>
    </row>
    <row r="2874" spans="1:4" ht="30">
      <c r="A2874" s="65" t="s">
        <v>13691</v>
      </c>
      <c r="B2874" s="66" t="s">
        <v>13692</v>
      </c>
      <c r="C2874" s="40" t="s">
        <v>95</v>
      </c>
      <c r="D2874" s="67">
        <v>263.81</v>
      </c>
    </row>
    <row r="2875" spans="1:4">
      <c r="A2875" s="65" t="s">
        <v>13693</v>
      </c>
      <c r="B2875" s="66" t="s">
        <v>13694</v>
      </c>
      <c r="C2875" s="40" t="s">
        <v>95</v>
      </c>
      <c r="D2875" s="67">
        <v>96.44</v>
      </c>
    </row>
    <row r="2876" spans="1:4" ht="30">
      <c r="A2876" s="65" t="s">
        <v>13695</v>
      </c>
      <c r="B2876" s="66" t="s">
        <v>13696</v>
      </c>
      <c r="C2876" s="40" t="s">
        <v>95</v>
      </c>
      <c r="D2876" s="67">
        <v>289.04000000000002</v>
      </c>
    </row>
    <row r="2877" spans="1:4">
      <c r="A2877" s="65" t="s">
        <v>13697</v>
      </c>
      <c r="B2877" s="66" t="s">
        <v>13698</v>
      </c>
      <c r="C2877" s="40" t="s">
        <v>95</v>
      </c>
      <c r="D2877" s="67">
        <v>336.39</v>
      </c>
    </row>
    <row r="2878" spans="1:4">
      <c r="A2878" s="65" t="s">
        <v>13699</v>
      </c>
      <c r="B2878" s="66" t="s">
        <v>13700</v>
      </c>
      <c r="C2878" s="40" t="s">
        <v>95</v>
      </c>
      <c r="D2878" s="67">
        <v>196.82</v>
      </c>
    </row>
    <row r="2879" spans="1:4">
      <c r="A2879" s="65" t="s">
        <v>13701</v>
      </c>
      <c r="B2879" s="66" t="s">
        <v>13702</v>
      </c>
      <c r="C2879" s="40" t="s">
        <v>95</v>
      </c>
      <c r="D2879" s="67">
        <v>403.13</v>
      </c>
    </row>
    <row r="2880" spans="1:4">
      <c r="A2880" s="65" t="s">
        <v>13703</v>
      </c>
      <c r="B2880" s="66" t="s">
        <v>13704</v>
      </c>
      <c r="C2880" s="40" t="s">
        <v>95</v>
      </c>
      <c r="D2880" s="67">
        <v>575.34</v>
      </c>
    </row>
    <row r="2881" spans="1:4">
      <c r="A2881" s="65" t="s">
        <v>13705</v>
      </c>
      <c r="B2881" s="66" t="s">
        <v>13706</v>
      </c>
      <c r="C2881" s="40" t="s">
        <v>95</v>
      </c>
      <c r="D2881" s="67">
        <v>715.57</v>
      </c>
    </row>
    <row r="2882" spans="1:4" ht="30">
      <c r="A2882" s="65" t="s">
        <v>13707</v>
      </c>
      <c r="B2882" s="66" t="s">
        <v>13708</v>
      </c>
      <c r="C2882" s="40" t="s">
        <v>95</v>
      </c>
      <c r="D2882" s="67">
        <v>1626.85</v>
      </c>
    </row>
    <row r="2883" spans="1:4" ht="30">
      <c r="A2883" s="65" t="s">
        <v>13709</v>
      </c>
      <c r="B2883" s="66" t="s">
        <v>13710</v>
      </c>
      <c r="C2883" s="40" t="s">
        <v>95</v>
      </c>
      <c r="D2883" s="67">
        <v>351.84</v>
      </c>
    </row>
    <row r="2884" spans="1:4" ht="30">
      <c r="A2884" s="65" t="s">
        <v>13711</v>
      </c>
      <c r="B2884" s="66" t="s">
        <v>13712</v>
      </c>
      <c r="C2884" s="40" t="s">
        <v>95</v>
      </c>
      <c r="D2884" s="67">
        <v>284.77999999999997</v>
      </c>
    </row>
    <row r="2885" spans="1:4">
      <c r="A2885" s="65" t="s">
        <v>13713</v>
      </c>
      <c r="B2885" s="66" t="s">
        <v>13714</v>
      </c>
      <c r="C2885" s="40" t="s">
        <v>95</v>
      </c>
      <c r="D2885" s="67">
        <v>463.54</v>
      </c>
    </row>
    <row r="2886" spans="1:4" ht="30">
      <c r="A2886" s="65" t="s">
        <v>13715</v>
      </c>
      <c r="B2886" s="66" t="s">
        <v>13716</v>
      </c>
      <c r="C2886" s="40" t="s">
        <v>95</v>
      </c>
      <c r="D2886" s="67">
        <v>4213.43</v>
      </c>
    </row>
    <row r="2887" spans="1:4" ht="30">
      <c r="A2887" s="65" t="s">
        <v>13717</v>
      </c>
      <c r="B2887" s="66" t="s">
        <v>13718</v>
      </c>
      <c r="C2887" s="40" t="s">
        <v>95</v>
      </c>
      <c r="D2887" s="67">
        <v>102.37</v>
      </c>
    </row>
    <row r="2888" spans="1:4" ht="30">
      <c r="A2888" s="65" t="s">
        <v>13719</v>
      </c>
      <c r="B2888" s="66" t="s">
        <v>13720</v>
      </c>
      <c r="C2888" s="40" t="s">
        <v>95</v>
      </c>
      <c r="D2888" s="67">
        <v>72.81</v>
      </c>
    </row>
    <row r="2889" spans="1:4" ht="30">
      <c r="A2889" s="65" t="s">
        <v>13721</v>
      </c>
      <c r="B2889" s="66" t="s">
        <v>13722</v>
      </c>
      <c r="C2889" s="40" t="s">
        <v>95</v>
      </c>
      <c r="D2889" s="67">
        <v>113.93</v>
      </c>
    </row>
    <row r="2890" spans="1:4">
      <c r="A2890" s="65" t="s">
        <v>13723</v>
      </c>
      <c r="B2890" s="66" t="s">
        <v>13724</v>
      </c>
      <c r="C2890" s="40" t="s">
        <v>95</v>
      </c>
      <c r="D2890" s="67">
        <v>145.08000000000001</v>
      </c>
    </row>
    <row r="2891" spans="1:4" ht="30">
      <c r="A2891" s="65" t="s">
        <v>13725</v>
      </c>
      <c r="B2891" s="66" t="s">
        <v>13726</v>
      </c>
      <c r="C2891" s="40" t="s">
        <v>95</v>
      </c>
      <c r="D2891" s="67">
        <v>2864.09</v>
      </c>
    </row>
    <row r="2892" spans="1:4">
      <c r="A2892" s="65" t="s">
        <v>13727</v>
      </c>
      <c r="B2892" s="66" t="s">
        <v>13728</v>
      </c>
      <c r="C2892" s="40" t="s">
        <v>95</v>
      </c>
      <c r="D2892" s="67">
        <v>3540.67</v>
      </c>
    </row>
    <row r="2893" spans="1:4">
      <c r="A2893" s="65" t="s">
        <v>13729</v>
      </c>
      <c r="B2893" s="66" t="s">
        <v>13730</v>
      </c>
      <c r="C2893" s="40" t="s">
        <v>95</v>
      </c>
      <c r="D2893" s="67">
        <v>275.64999999999998</v>
      </c>
    </row>
    <row r="2894" spans="1:4" ht="30">
      <c r="A2894" s="65" t="s">
        <v>13731</v>
      </c>
      <c r="B2894" s="66" t="s">
        <v>13732</v>
      </c>
      <c r="C2894" s="40" t="s">
        <v>95</v>
      </c>
      <c r="D2894" s="67">
        <v>5951.05</v>
      </c>
    </row>
    <row r="2895" spans="1:4" ht="30">
      <c r="A2895" s="65" t="s">
        <v>13733</v>
      </c>
      <c r="B2895" s="66" t="s">
        <v>13734</v>
      </c>
      <c r="C2895" s="40" t="s">
        <v>95</v>
      </c>
      <c r="D2895" s="67">
        <v>1102.58</v>
      </c>
    </row>
    <row r="2896" spans="1:4">
      <c r="A2896" s="65" t="s">
        <v>13735</v>
      </c>
      <c r="B2896" s="66" t="s">
        <v>13736</v>
      </c>
      <c r="C2896" s="40" t="s">
        <v>95</v>
      </c>
      <c r="D2896" s="67">
        <v>2165.5</v>
      </c>
    </row>
    <row r="2897" spans="1:4">
      <c r="A2897" s="65" t="s">
        <v>13737</v>
      </c>
      <c r="B2897" s="66" t="s">
        <v>13738</v>
      </c>
      <c r="C2897" s="40" t="s">
        <v>95</v>
      </c>
      <c r="D2897" s="67">
        <v>82.3</v>
      </c>
    </row>
    <row r="2898" spans="1:4" ht="30">
      <c r="A2898" s="65" t="s">
        <v>13739</v>
      </c>
      <c r="B2898" s="66" t="s">
        <v>13740</v>
      </c>
      <c r="C2898" s="40" t="s">
        <v>205</v>
      </c>
      <c r="D2898" s="67">
        <v>3.43</v>
      </c>
    </row>
    <row r="2899" spans="1:4" ht="30">
      <c r="A2899" s="65" t="s">
        <v>13741</v>
      </c>
      <c r="B2899" s="66" t="s">
        <v>13742</v>
      </c>
      <c r="C2899" s="40" t="s">
        <v>205</v>
      </c>
      <c r="D2899" s="67">
        <v>1.75</v>
      </c>
    </row>
    <row r="2900" spans="1:4">
      <c r="A2900" s="65" t="s">
        <v>13743</v>
      </c>
      <c r="B2900" s="66" t="s">
        <v>13744</v>
      </c>
      <c r="C2900" s="40" t="s">
        <v>95</v>
      </c>
      <c r="D2900" s="67">
        <v>297.95</v>
      </c>
    </row>
    <row r="2901" spans="1:4">
      <c r="A2901" s="65" t="s">
        <v>13745</v>
      </c>
      <c r="B2901" s="66" t="s">
        <v>13746</v>
      </c>
      <c r="C2901" s="40" t="s">
        <v>95</v>
      </c>
      <c r="D2901" s="67">
        <v>215.79</v>
      </c>
    </row>
    <row r="2902" spans="1:4">
      <c r="A2902" s="65" t="s">
        <v>13747</v>
      </c>
      <c r="B2902" s="66" t="s">
        <v>13748</v>
      </c>
      <c r="C2902" s="40" t="s">
        <v>95</v>
      </c>
      <c r="D2902" s="67">
        <v>9.23</v>
      </c>
    </row>
    <row r="2903" spans="1:4">
      <c r="A2903" s="65" t="s">
        <v>13749</v>
      </c>
      <c r="B2903" s="66" t="s">
        <v>13750</v>
      </c>
      <c r="C2903" s="40" t="s">
        <v>95</v>
      </c>
      <c r="D2903" s="67">
        <v>11.22</v>
      </c>
    </row>
    <row r="2904" spans="1:4">
      <c r="A2904" s="65" t="s">
        <v>13751</v>
      </c>
      <c r="B2904" s="66" t="s">
        <v>13752</v>
      </c>
      <c r="C2904" s="40" t="s">
        <v>95</v>
      </c>
      <c r="D2904" s="67">
        <v>13.1</v>
      </c>
    </row>
    <row r="2905" spans="1:4">
      <c r="A2905" s="65" t="s">
        <v>13753</v>
      </c>
      <c r="B2905" s="66" t="s">
        <v>13754</v>
      </c>
      <c r="C2905" s="40" t="s">
        <v>95</v>
      </c>
      <c r="D2905" s="67">
        <v>13.76</v>
      </c>
    </row>
    <row r="2906" spans="1:4">
      <c r="A2906" s="65" t="s">
        <v>13755</v>
      </c>
      <c r="B2906" s="66" t="s">
        <v>13756</v>
      </c>
      <c r="C2906" s="40" t="s">
        <v>95</v>
      </c>
      <c r="D2906" s="67">
        <v>15.92</v>
      </c>
    </row>
    <row r="2907" spans="1:4">
      <c r="A2907" s="65" t="s">
        <v>13757</v>
      </c>
      <c r="B2907" s="66" t="s">
        <v>13758</v>
      </c>
      <c r="C2907" s="40" t="s">
        <v>95</v>
      </c>
      <c r="D2907" s="67">
        <v>18.16</v>
      </c>
    </row>
    <row r="2908" spans="1:4">
      <c r="A2908" s="65" t="s">
        <v>13759</v>
      </c>
      <c r="B2908" s="66" t="s">
        <v>13760</v>
      </c>
      <c r="C2908" s="40" t="s">
        <v>95</v>
      </c>
      <c r="D2908" s="67">
        <v>20.309999999999999</v>
      </c>
    </row>
    <row r="2909" spans="1:4">
      <c r="A2909" s="65" t="s">
        <v>13761</v>
      </c>
      <c r="B2909" s="66" t="s">
        <v>13762</v>
      </c>
      <c r="C2909" s="40" t="s">
        <v>95</v>
      </c>
      <c r="D2909" s="67">
        <v>0.96</v>
      </c>
    </row>
    <row r="2910" spans="1:4">
      <c r="A2910" s="65" t="s">
        <v>13763</v>
      </c>
      <c r="B2910" s="66" t="s">
        <v>13764</v>
      </c>
      <c r="C2910" s="40" t="s">
        <v>95</v>
      </c>
      <c r="D2910" s="67">
        <v>7.59</v>
      </c>
    </row>
    <row r="2911" spans="1:4">
      <c r="A2911" s="65" t="s">
        <v>13765</v>
      </c>
      <c r="B2911" s="66" t="s">
        <v>13766</v>
      </c>
      <c r="C2911" s="40" t="s">
        <v>95</v>
      </c>
      <c r="D2911" s="67">
        <v>7.61</v>
      </c>
    </row>
    <row r="2912" spans="1:4">
      <c r="A2912" s="65" t="s">
        <v>13767</v>
      </c>
      <c r="B2912" s="66" t="s">
        <v>13768</v>
      </c>
      <c r="C2912" s="40" t="s">
        <v>95</v>
      </c>
      <c r="D2912" s="67">
        <v>9.17</v>
      </c>
    </row>
    <row r="2913" spans="1:4">
      <c r="A2913" s="65" t="s">
        <v>13769</v>
      </c>
      <c r="B2913" s="66" t="s">
        <v>13770</v>
      </c>
      <c r="C2913" s="40" t="s">
        <v>95</v>
      </c>
      <c r="D2913" s="67">
        <v>16.37</v>
      </c>
    </row>
    <row r="2914" spans="1:4">
      <c r="A2914" s="65" t="s">
        <v>13771</v>
      </c>
      <c r="B2914" s="66" t="s">
        <v>13772</v>
      </c>
      <c r="C2914" s="40" t="s">
        <v>95</v>
      </c>
      <c r="D2914" s="67">
        <v>15.74</v>
      </c>
    </row>
    <row r="2915" spans="1:4">
      <c r="A2915" s="65" t="s">
        <v>13773</v>
      </c>
      <c r="B2915" s="66" t="s">
        <v>13774</v>
      </c>
      <c r="C2915" s="40" t="s">
        <v>95</v>
      </c>
      <c r="D2915" s="67">
        <v>23.38</v>
      </c>
    </row>
    <row r="2916" spans="1:4">
      <c r="A2916" s="65" t="s">
        <v>13775</v>
      </c>
      <c r="B2916" s="66" t="s">
        <v>13776</v>
      </c>
      <c r="C2916" s="40" t="s">
        <v>95</v>
      </c>
      <c r="D2916" s="67">
        <v>43.51</v>
      </c>
    </row>
    <row r="2917" spans="1:4" ht="30">
      <c r="A2917" s="65" t="s">
        <v>13777</v>
      </c>
      <c r="B2917" s="66" t="s">
        <v>13778</v>
      </c>
      <c r="C2917" s="40" t="s">
        <v>95</v>
      </c>
      <c r="D2917" s="67">
        <v>50.69</v>
      </c>
    </row>
    <row r="2918" spans="1:4" ht="45">
      <c r="A2918" s="65" t="s">
        <v>13779</v>
      </c>
      <c r="B2918" s="66" t="s">
        <v>13780</v>
      </c>
      <c r="C2918" s="40" t="s">
        <v>95</v>
      </c>
      <c r="D2918" s="67">
        <v>15.87</v>
      </c>
    </row>
    <row r="2919" spans="1:4">
      <c r="A2919" s="65" t="s">
        <v>13781</v>
      </c>
      <c r="B2919" s="66" t="s">
        <v>13782</v>
      </c>
      <c r="C2919" s="40" t="s">
        <v>95</v>
      </c>
      <c r="D2919" s="67">
        <v>32.97</v>
      </c>
    </row>
    <row r="2920" spans="1:4">
      <c r="A2920" s="65" t="s">
        <v>13783</v>
      </c>
      <c r="B2920" s="66" t="s">
        <v>13784</v>
      </c>
      <c r="C2920" s="40" t="s">
        <v>95</v>
      </c>
      <c r="D2920" s="67">
        <v>47.39</v>
      </c>
    </row>
    <row r="2921" spans="1:4">
      <c r="A2921" s="65" t="s">
        <v>13785</v>
      </c>
      <c r="B2921" s="66" t="s">
        <v>13786</v>
      </c>
      <c r="C2921" s="40" t="s">
        <v>95</v>
      </c>
      <c r="D2921" s="67">
        <v>10.130000000000001</v>
      </c>
    </row>
    <row r="2922" spans="1:4">
      <c r="A2922" s="65" t="s">
        <v>13787</v>
      </c>
      <c r="B2922" s="66" t="s">
        <v>13788</v>
      </c>
      <c r="C2922" s="40" t="s">
        <v>95</v>
      </c>
      <c r="D2922" s="67">
        <v>6.38</v>
      </c>
    </row>
    <row r="2923" spans="1:4">
      <c r="A2923" s="65" t="s">
        <v>13789</v>
      </c>
      <c r="B2923" s="66" t="s">
        <v>13790</v>
      </c>
      <c r="C2923" s="40" t="s">
        <v>95</v>
      </c>
      <c r="D2923" s="67">
        <v>10.49</v>
      </c>
    </row>
    <row r="2924" spans="1:4">
      <c r="A2924" s="65" t="s">
        <v>13791</v>
      </c>
      <c r="B2924" s="66" t="s">
        <v>13792</v>
      </c>
      <c r="C2924" s="40" t="s">
        <v>95</v>
      </c>
      <c r="D2924" s="67">
        <v>34.03</v>
      </c>
    </row>
    <row r="2925" spans="1:4">
      <c r="A2925" s="65" t="s">
        <v>13793</v>
      </c>
      <c r="B2925" s="66" t="s">
        <v>13794</v>
      </c>
      <c r="C2925" s="40" t="s">
        <v>95</v>
      </c>
      <c r="D2925" s="67">
        <v>12.14</v>
      </c>
    </row>
    <row r="2926" spans="1:4">
      <c r="A2926" s="65" t="s">
        <v>13795</v>
      </c>
      <c r="B2926" s="66" t="s">
        <v>4662</v>
      </c>
      <c r="C2926" s="40" t="s">
        <v>95</v>
      </c>
      <c r="D2926" s="67">
        <v>9.27</v>
      </c>
    </row>
    <row r="2927" spans="1:4">
      <c r="A2927" s="65" t="s">
        <v>13796</v>
      </c>
      <c r="B2927" s="66" t="s">
        <v>13797</v>
      </c>
      <c r="C2927" s="40" t="s">
        <v>95</v>
      </c>
      <c r="D2927" s="67">
        <v>255.05</v>
      </c>
    </row>
    <row r="2928" spans="1:4">
      <c r="A2928" s="65" t="s">
        <v>13798</v>
      </c>
      <c r="B2928" s="66" t="s">
        <v>13799</v>
      </c>
      <c r="C2928" s="40" t="s">
        <v>95</v>
      </c>
      <c r="D2928" s="67">
        <v>270.98</v>
      </c>
    </row>
    <row r="2929" spans="1:4">
      <c r="A2929" s="65" t="s">
        <v>13800</v>
      </c>
      <c r="B2929" s="66" t="s">
        <v>3931</v>
      </c>
      <c r="C2929" s="40" t="s">
        <v>95</v>
      </c>
      <c r="D2929" s="67">
        <v>19.309999999999999</v>
      </c>
    </row>
    <row r="2930" spans="1:4" ht="30">
      <c r="A2930" s="65" t="s">
        <v>13801</v>
      </c>
      <c r="B2930" s="66" t="s">
        <v>14476</v>
      </c>
      <c r="C2930" s="40" t="s">
        <v>408</v>
      </c>
      <c r="D2930" s="67">
        <v>26899.95</v>
      </c>
    </row>
    <row r="2931" spans="1:4" ht="30">
      <c r="A2931" s="65" t="s">
        <v>13802</v>
      </c>
      <c r="B2931" s="66" t="s">
        <v>14477</v>
      </c>
      <c r="C2931" s="40" t="s">
        <v>408</v>
      </c>
      <c r="D2931" s="67">
        <v>28270.63</v>
      </c>
    </row>
    <row r="2932" spans="1:4" ht="30">
      <c r="A2932" s="65" t="s">
        <v>14478</v>
      </c>
      <c r="B2932" s="66" t="s">
        <v>14479</v>
      </c>
      <c r="C2932" s="40" t="s">
        <v>408</v>
      </c>
      <c r="D2932" s="67">
        <v>79371.289999999994</v>
      </c>
    </row>
    <row r="2933" spans="1:4" ht="30">
      <c r="A2933" s="65" t="s">
        <v>13803</v>
      </c>
      <c r="B2933" s="66" t="s">
        <v>13804</v>
      </c>
      <c r="C2933" s="40" t="s">
        <v>408</v>
      </c>
      <c r="D2933" s="67">
        <v>2979.98</v>
      </c>
    </row>
    <row r="2934" spans="1:4" ht="30">
      <c r="A2934" s="65" t="s">
        <v>13805</v>
      </c>
      <c r="B2934" s="66" t="s">
        <v>13806</v>
      </c>
      <c r="C2934" s="40" t="s">
        <v>408</v>
      </c>
      <c r="D2934" s="67">
        <v>4048.48</v>
      </c>
    </row>
    <row r="2935" spans="1:4" ht="30">
      <c r="A2935" s="65" t="s">
        <v>13807</v>
      </c>
      <c r="B2935" s="66" t="s">
        <v>13808</v>
      </c>
      <c r="C2935" s="40" t="s">
        <v>408</v>
      </c>
      <c r="D2935" s="67">
        <v>7510.74</v>
      </c>
    </row>
    <row r="2936" spans="1:4" ht="30">
      <c r="A2936" s="65" t="s">
        <v>13809</v>
      </c>
      <c r="B2936" s="66" t="s">
        <v>13810</v>
      </c>
      <c r="C2936" s="40" t="s">
        <v>95</v>
      </c>
      <c r="D2936" s="67">
        <v>14543.68</v>
      </c>
    </row>
    <row r="2937" spans="1:4" ht="45">
      <c r="A2937" s="65" t="s">
        <v>13811</v>
      </c>
      <c r="B2937" s="66" t="s">
        <v>13812</v>
      </c>
      <c r="C2937" s="40" t="s">
        <v>95</v>
      </c>
      <c r="D2937" s="67">
        <v>330.26</v>
      </c>
    </row>
    <row r="2938" spans="1:4" ht="45">
      <c r="A2938" s="65" t="s">
        <v>13813</v>
      </c>
      <c r="B2938" s="66" t="s">
        <v>13814</v>
      </c>
      <c r="C2938" s="40" t="s">
        <v>95</v>
      </c>
      <c r="D2938" s="67">
        <v>431.31</v>
      </c>
    </row>
    <row r="2939" spans="1:4" ht="30">
      <c r="A2939" s="65" t="s">
        <v>13815</v>
      </c>
      <c r="B2939" s="66" t="s">
        <v>13816</v>
      </c>
      <c r="C2939" s="40" t="s">
        <v>408</v>
      </c>
      <c r="D2939" s="67">
        <v>7304.68</v>
      </c>
    </row>
    <row r="2940" spans="1:4" ht="30">
      <c r="A2940" s="65" t="s">
        <v>13817</v>
      </c>
      <c r="B2940" s="66" t="s">
        <v>13818</v>
      </c>
      <c r="C2940" s="40" t="s">
        <v>408</v>
      </c>
      <c r="D2940" s="67">
        <v>6614.3</v>
      </c>
    </row>
    <row r="2941" spans="1:4" ht="30">
      <c r="A2941" s="65" t="s">
        <v>13819</v>
      </c>
      <c r="B2941" s="66" t="s">
        <v>13820</v>
      </c>
      <c r="C2941" s="40" t="s">
        <v>408</v>
      </c>
      <c r="D2941" s="67">
        <v>8559.09</v>
      </c>
    </row>
    <row r="2942" spans="1:4" ht="30">
      <c r="A2942" s="65" t="s">
        <v>13821</v>
      </c>
      <c r="B2942" s="66" t="s">
        <v>13822</v>
      </c>
      <c r="C2942" s="40" t="s">
        <v>408</v>
      </c>
      <c r="D2942" s="67">
        <v>11854.29</v>
      </c>
    </row>
    <row r="2943" spans="1:4" ht="30">
      <c r="A2943" s="65" t="s">
        <v>13823</v>
      </c>
      <c r="B2943" s="66" t="s">
        <v>13824</v>
      </c>
      <c r="C2943" s="40" t="s">
        <v>408</v>
      </c>
      <c r="D2943" s="67">
        <v>6223.47</v>
      </c>
    </row>
    <row r="2944" spans="1:4" ht="30">
      <c r="A2944" s="65" t="s">
        <v>13825</v>
      </c>
      <c r="B2944" s="66" t="s">
        <v>13826</v>
      </c>
      <c r="C2944" s="40" t="s">
        <v>408</v>
      </c>
      <c r="D2944" s="67">
        <v>9537.4</v>
      </c>
    </row>
    <row r="2945" spans="1:4" ht="30">
      <c r="A2945" s="65" t="s">
        <v>13827</v>
      </c>
      <c r="B2945" s="66" t="s">
        <v>13828</v>
      </c>
      <c r="C2945" s="40" t="s">
        <v>408</v>
      </c>
      <c r="D2945" s="67">
        <v>12164.14</v>
      </c>
    </row>
    <row r="2946" spans="1:4">
      <c r="A2946" s="65" t="s">
        <v>13829</v>
      </c>
      <c r="B2946" s="66" t="s">
        <v>13830</v>
      </c>
      <c r="C2946" s="40" t="s">
        <v>408</v>
      </c>
      <c r="D2946" s="67">
        <v>1025.01</v>
      </c>
    </row>
    <row r="2947" spans="1:4">
      <c r="A2947" s="65" t="s">
        <v>13831</v>
      </c>
      <c r="B2947" s="66" t="s">
        <v>13832</v>
      </c>
      <c r="C2947" s="40" t="s">
        <v>408</v>
      </c>
      <c r="D2947" s="67">
        <v>1228.9100000000001</v>
      </c>
    </row>
    <row r="2948" spans="1:4">
      <c r="A2948" s="65" t="s">
        <v>13833</v>
      </c>
      <c r="B2948" s="66" t="s">
        <v>7725</v>
      </c>
      <c r="C2948" s="40" t="s">
        <v>147</v>
      </c>
      <c r="D2948" s="67">
        <v>2143.16</v>
      </c>
    </row>
    <row r="2949" spans="1:4">
      <c r="A2949" s="65" t="s">
        <v>13834</v>
      </c>
      <c r="B2949" s="66" t="s">
        <v>7729</v>
      </c>
      <c r="C2949" s="40" t="s">
        <v>147</v>
      </c>
      <c r="D2949" s="67">
        <v>2583.02</v>
      </c>
    </row>
    <row r="2950" spans="1:4" ht="30">
      <c r="A2950" s="65" t="s">
        <v>13835</v>
      </c>
      <c r="B2950" s="66" t="s">
        <v>13836</v>
      </c>
      <c r="C2950" s="40" t="s">
        <v>95</v>
      </c>
      <c r="D2950" s="67">
        <v>112063.33</v>
      </c>
    </row>
    <row r="2951" spans="1:4">
      <c r="A2951" s="65" t="s">
        <v>13837</v>
      </c>
      <c r="B2951" s="66" t="s">
        <v>13838</v>
      </c>
      <c r="C2951" s="40" t="s">
        <v>95</v>
      </c>
      <c r="D2951" s="67">
        <v>45408.36</v>
      </c>
    </row>
    <row r="2952" spans="1:4">
      <c r="A2952" s="65" t="s">
        <v>13839</v>
      </c>
      <c r="B2952" s="66" t="s">
        <v>13840</v>
      </c>
      <c r="C2952" s="40" t="s">
        <v>95</v>
      </c>
      <c r="D2952" s="67">
        <v>52490.05</v>
      </c>
    </row>
    <row r="2953" spans="1:4" ht="30">
      <c r="A2953" s="65" t="s">
        <v>13841</v>
      </c>
      <c r="B2953" s="66" t="s">
        <v>13842</v>
      </c>
      <c r="C2953" s="40" t="s">
        <v>95</v>
      </c>
      <c r="D2953" s="67">
        <v>60648.39</v>
      </c>
    </row>
    <row r="2954" spans="1:4" ht="30">
      <c r="A2954" s="65" t="s">
        <v>13843</v>
      </c>
      <c r="B2954" s="66" t="s">
        <v>13844</v>
      </c>
      <c r="C2954" s="40" t="s">
        <v>95</v>
      </c>
      <c r="D2954" s="67">
        <v>67585.77</v>
      </c>
    </row>
    <row r="2955" spans="1:4" ht="45">
      <c r="A2955" s="65" t="s">
        <v>13845</v>
      </c>
      <c r="B2955" s="66" t="s">
        <v>13846</v>
      </c>
      <c r="C2955" s="40" t="s">
        <v>95</v>
      </c>
      <c r="D2955" s="67">
        <v>271396.81</v>
      </c>
    </row>
    <row r="2956" spans="1:4" ht="30">
      <c r="A2956" s="65" t="s">
        <v>13847</v>
      </c>
      <c r="B2956" s="66" t="s">
        <v>13848</v>
      </c>
      <c r="C2956" s="40" t="s">
        <v>95</v>
      </c>
      <c r="D2956" s="67">
        <v>82306.48</v>
      </c>
    </row>
    <row r="2957" spans="1:4" ht="45">
      <c r="A2957" s="65" t="s">
        <v>13849</v>
      </c>
      <c r="B2957" s="66" t="s">
        <v>13850</v>
      </c>
      <c r="C2957" s="40" t="s">
        <v>95</v>
      </c>
      <c r="D2957" s="67">
        <v>474538.91</v>
      </c>
    </row>
    <row r="2958" spans="1:4" ht="30">
      <c r="A2958" s="65" t="s">
        <v>13851</v>
      </c>
      <c r="B2958" s="66" t="s">
        <v>13852</v>
      </c>
      <c r="C2958" s="40" t="s">
        <v>95</v>
      </c>
      <c r="D2958" s="67">
        <v>4366.03</v>
      </c>
    </row>
    <row r="2959" spans="1:4" ht="30">
      <c r="A2959" s="65" t="s">
        <v>13853</v>
      </c>
      <c r="B2959" s="66" t="s">
        <v>13854</v>
      </c>
      <c r="C2959" s="40" t="s">
        <v>95</v>
      </c>
      <c r="D2959" s="67">
        <v>5644.52</v>
      </c>
    </row>
    <row r="2960" spans="1:4" ht="30">
      <c r="A2960" s="65" t="s">
        <v>13855</v>
      </c>
      <c r="B2960" s="66" t="s">
        <v>13856</v>
      </c>
      <c r="C2960" s="40" t="s">
        <v>95</v>
      </c>
      <c r="D2960" s="67">
        <v>7589.64</v>
      </c>
    </row>
    <row r="2961" spans="1:4" ht="30">
      <c r="A2961" s="65" t="s">
        <v>13857</v>
      </c>
      <c r="B2961" s="66" t="s">
        <v>13858</v>
      </c>
      <c r="C2961" s="40" t="s">
        <v>95</v>
      </c>
      <c r="D2961" s="67">
        <v>4860.3999999999996</v>
      </c>
    </row>
    <row r="2962" spans="1:4" ht="30">
      <c r="A2962" s="65" t="s">
        <v>13859</v>
      </c>
      <c r="B2962" s="66" t="s">
        <v>13860</v>
      </c>
      <c r="C2962" s="40" t="s">
        <v>95</v>
      </c>
      <c r="D2962" s="67">
        <v>5596.57</v>
      </c>
    </row>
    <row r="2963" spans="1:4" ht="30">
      <c r="A2963" s="65" t="s">
        <v>13861</v>
      </c>
      <c r="B2963" s="66" t="s">
        <v>13862</v>
      </c>
      <c r="C2963" s="40" t="s">
        <v>95</v>
      </c>
      <c r="D2963" s="67">
        <v>6644.52</v>
      </c>
    </row>
    <row r="2964" spans="1:4" ht="30">
      <c r="A2964" s="65" t="s">
        <v>13863</v>
      </c>
      <c r="B2964" s="66" t="s">
        <v>13864</v>
      </c>
      <c r="C2964" s="40" t="s">
        <v>95</v>
      </c>
      <c r="D2964" s="67">
        <v>7695.83</v>
      </c>
    </row>
    <row r="2965" spans="1:4" ht="30">
      <c r="A2965" s="65" t="s">
        <v>13865</v>
      </c>
      <c r="B2965" s="66" t="s">
        <v>13866</v>
      </c>
      <c r="C2965" s="40" t="s">
        <v>95</v>
      </c>
      <c r="D2965" s="67">
        <v>4485.7</v>
      </c>
    </row>
    <row r="2966" spans="1:4" ht="30">
      <c r="A2966" s="65" t="s">
        <v>13867</v>
      </c>
      <c r="B2966" s="66" t="s">
        <v>13868</v>
      </c>
      <c r="C2966" s="40" t="s">
        <v>95</v>
      </c>
      <c r="D2966" s="67">
        <v>5096.34</v>
      </c>
    </row>
    <row r="2967" spans="1:4" ht="30">
      <c r="A2967" s="65" t="s">
        <v>13869</v>
      </c>
      <c r="B2967" s="66" t="s">
        <v>13870</v>
      </c>
      <c r="C2967" s="40" t="s">
        <v>95</v>
      </c>
      <c r="D2967" s="67">
        <v>5531.52</v>
      </c>
    </row>
    <row r="2968" spans="1:4" ht="30">
      <c r="A2968" s="65" t="s">
        <v>13871</v>
      </c>
      <c r="B2968" s="66" t="s">
        <v>13872</v>
      </c>
      <c r="C2968" s="40" t="s">
        <v>95</v>
      </c>
      <c r="D2968" s="67">
        <v>5712.95</v>
      </c>
    </row>
    <row r="2969" spans="1:4" ht="30">
      <c r="A2969" s="65" t="s">
        <v>13873</v>
      </c>
      <c r="B2969" s="66" t="s">
        <v>13874</v>
      </c>
      <c r="C2969" s="40" t="s">
        <v>95</v>
      </c>
      <c r="D2969" s="67">
        <v>6860.67</v>
      </c>
    </row>
    <row r="2970" spans="1:4" ht="30">
      <c r="A2970" s="65" t="s">
        <v>13875</v>
      </c>
      <c r="B2970" s="66" t="s">
        <v>13876</v>
      </c>
      <c r="C2970" s="40" t="s">
        <v>205</v>
      </c>
      <c r="D2970" s="67">
        <v>10.83</v>
      </c>
    </row>
    <row r="2971" spans="1:4" ht="30">
      <c r="A2971" s="65" t="s">
        <v>13877</v>
      </c>
      <c r="B2971" s="66" t="s">
        <v>13878</v>
      </c>
      <c r="C2971" s="40" t="s">
        <v>205</v>
      </c>
      <c r="D2971" s="67">
        <v>18.39</v>
      </c>
    </row>
    <row r="2972" spans="1:4" ht="30">
      <c r="A2972" s="65" t="s">
        <v>13879</v>
      </c>
      <c r="B2972" s="66" t="s">
        <v>13880</v>
      </c>
      <c r="C2972" s="40" t="s">
        <v>205</v>
      </c>
      <c r="D2972" s="67">
        <v>16.88</v>
      </c>
    </row>
    <row r="2973" spans="1:4" ht="45">
      <c r="A2973" s="65" t="s">
        <v>13881</v>
      </c>
      <c r="B2973" s="66" t="s">
        <v>13882</v>
      </c>
      <c r="C2973" s="40" t="s">
        <v>147</v>
      </c>
      <c r="D2973" s="67">
        <v>6531.79</v>
      </c>
    </row>
    <row r="2974" spans="1:4" ht="45">
      <c r="A2974" s="65" t="s">
        <v>13883</v>
      </c>
      <c r="B2974" s="66" t="s">
        <v>13884</v>
      </c>
      <c r="C2974" s="40" t="s">
        <v>95</v>
      </c>
      <c r="D2974" s="67">
        <v>1416.73</v>
      </c>
    </row>
    <row r="2975" spans="1:4" ht="30">
      <c r="A2975" s="65" t="s">
        <v>13885</v>
      </c>
      <c r="B2975" s="66" t="s">
        <v>13886</v>
      </c>
      <c r="C2975" s="40" t="s">
        <v>147</v>
      </c>
      <c r="D2975" s="67">
        <v>2042.07</v>
      </c>
    </row>
    <row r="2976" spans="1:4" ht="45">
      <c r="A2976" s="65" t="s">
        <v>13887</v>
      </c>
      <c r="B2976" s="66" t="s">
        <v>13888</v>
      </c>
      <c r="C2976" s="40" t="s">
        <v>95</v>
      </c>
      <c r="D2976" s="67">
        <v>9532.98</v>
      </c>
    </row>
    <row r="2977" spans="1:4" ht="45">
      <c r="A2977" s="65" t="s">
        <v>13889</v>
      </c>
      <c r="B2977" s="66" t="s">
        <v>13890</v>
      </c>
      <c r="C2977" s="40" t="s">
        <v>95</v>
      </c>
      <c r="D2977" s="67">
        <v>186.25</v>
      </c>
    </row>
    <row r="2978" spans="1:4" ht="30">
      <c r="A2978" s="65" t="s">
        <v>13891</v>
      </c>
      <c r="B2978" s="66" t="s">
        <v>13892</v>
      </c>
      <c r="C2978" s="40" t="s">
        <v>147</v>
      </c>
      <c r="D2978" s="67">
        <v>1722.76</v>
      </c>
    </row>
    <row r="2979" spans="1:4" ht="30">
      <c r="A2979" s="65" t="s">
        <v>13893</v>
      </c>
      <c r="B2979" s="66" t="s">
        <v>13894</v>
      </c>
      <c r="C2979" s="40" t="s">
        <v>95</v>
      </c>
      <c r="D2979" s="67">
        <v>374.93</v>
      </c>
    </row>
    <row r="2980" spans="1:4" ht="30">
      <c r="A2980" s="65" t="s">
        <v>13895</v>
      </c>
      <c r="B2980" s="66" t="s">
        <v>13896</v>
      </c>
      <c r="C2980" s="40" t="s">
        <v>147</v>
      </c>
      <c r="D2980" s="67">
        <v>1337.19</v>
      </c>
    </row>
    <row r="2981" spans="1:4" ht="30">
      <c r="A2981" s="65" t="s">
        <v>13897</v>
      </c>
      <c r="B2981" s="66" t="s">
        <v>13898</v>
      </c>
      <c r="C2981" s="40" t="s">
        <v>95</v>
      </c>
      <c r="D2981" s="67">
        <v>293.64</v>
      </c>
    </row>
    <row r="2982" spans="1:4" ht="30">
      <c r="A2982" s="65" t="s">
        <v>13899</v>
      </c>
      <c r="B2982" s="66" t="s">
        <v>13900</v>
      </c>
      <c r="C2982" s="40" t="s">
        <v>147</v>
      </c>
      <c r="D2982" s="67">
        <v>4417.2299999999996</v>
      </c>
    </row>
    <row r="2983" spans="1:4" ht="30">
      <c r="A2983" s="65" t="s">
        <v>13901</v>
      </c>
      <c r="B2983" s="66" t="s">
        <v>13902</v>
      </c>
      <c r="C2983" s="40" t="s">
        <v>205</v>
      </c>
      <c r="D2983" s="67">
        <v>4600.32</v>
      </c>
    </row>
    <row r="2984" spans="1:4">
      <c r="A2984" s="65" t="s">
        <v>13903</v>
      </c>
      <c r="B2984" s="66" t="s">
        <v>13904</v>
      </c>
      <c r="C2984" s="40" t="s">
        <v>95</v>
      </c>
      <c r="D2984" s="67">
        <v>109.4</v>
      </c>
    </row>
    <row r="2985" spans="1:4">
      <c r="A2985" s="65" t="s">
        <v>13905</v>
      </c>
      <c r="B2985" s="66" t="s">
        <v>13906</v>
      </c>
      <c r="C2985" s="40" t="s">
        <v>95</v>
      </c>
      <c r="D2985" s="67">
        <v>129.9</v>
      </c>
    </row>
    <row r="2986" spans="1:4">
      <c r="A2986" s="65" t="s">
        <v>13907</v>
      </c>
      <c r="B2986" s="66" t="s">
        <v>13908</v>
      </c>
      <c r="C2986" s="40" t="s">
        <v>147</v>
      </c>
      <c r="D2986" s="67">
        <v>2601.4</v>
      </c>
    </row>
    <row r="2987" spans="1:4">
      <c r="A2987" s="65" t="s">
        <v>13909</v>
      </c>
      <c r="B2987" s="66" t="s">
        <v>13910</v>
      </c>
      <c r="C2987" s="40" t="s">
        <v>147</v>
      </c>
      <c r="D2987" s="67">
        <v>1898.87</v>
      </c>
    </row>
    <row r="2988" spans="1:4">
      <c r="A2988" s="65" t="s">
        <v>13911</v>
      </c>
      <c r="B2988" s="66" t="s">
        <v>13912</v>
      </c>
      <c r="C2988" s="40" t="s">
        <v>147</v>
      </c>
      <c r="D2988" s="67">
        <v>1516.66</v>
      </c>
    </row>
    <row r="2989" spans="1:4">
      <c r="A2989" s="65" t="s">
        <v>13913</v>
      </c>
      <c r="B2989" s="66" t="s">
        <v>13914</v>
      </c>
      <c r="C2989" s="40" t="s">
        <v>147</v>
      </c>
      <c r="D2989" s="67">
        <v>1352.34</v>
      </c>
    </row>
    <row r="2990" spans="1:4">
      <c r="A2990" s="65" t="s">
        <v>13915</v>
      </c>
      <c r="B2990" s="66" t="s">
        <v>13916</v>
      </c>
      <c r="C2990" s="40" t="s">
        <v>147</v>
      </c>
      <c r="D2990" s="67">
        <v>1211.81</v>
      </c>
    </row>
    <row r="2991" spans="1:4">
      <c r="A2991" s="65" t="s">
        <v>13917</v>
      </c>
      <c r="B2991" s="66" t="s">
        <v>13918</v>
      </c>
      <c r="C2991" s="40" t="s">
        <v>147</v>
      </c>
      <c r="D2991" s="67">
        <v>3874.45</v>
      </c>
    </row>
    <row r="2992" spans="1:4">
      <c r="A2992" s="65" t="s">
        <v>13919</v>
      </c>
      <c r="B2992" s="66" t="s">
        <v>13920</v>
      </c>
      <c r="C2992" s="40" t="s">
        <v>147</v>
      </c>
      <c r="D2992" s="67">
        <v>2221.52</v>
      </c>
    </row>
    <row r="2993" spans="1:4">
      <c r="A2993" s="65" t="s">
        <v>13921</v>
      </c>
      <c r="B2993" s="66" t="s">
        <v>13922</v>
      </c>
      <c r="C2993" s="40" t="s">
        <v>147</v>
      </c>
      <c r="D2993" s="67">
        <v>1714.58</v>
      </c>
    </row>
    <row r="2994" spans="1:4" ht="45">
      <c r="A2994" s="65" t="s">
        <v>13923</v>
      </c>
      <c r="B2994" s="66" t="s">
        <v>13924</v>
      </c>
      <c r="C2994" s="40" t="s">
        <v>147</v>
      </c>
      <c r="D2994" s="67">
        <v>1805.53</v>
      </c>
    </row>
    <row r="2995" spans="1:4" ht="45">
      <c r="A2995" s="65" t="s">
        <v>13925</v>
      </c>
      <c r="B2995" s="66" t="s">
        <v>13926</v>
      </c>
      <c r="C2995" s="40" t="s">
        <v>147</v>
      </c>
      <c r="D2995" s="67">
        <v>2276.36</v>
      </c>
    </row>
    <row r="2996" spans="1:4" ht="45">
      <c r="A2996" s="65" t="s">
        <v>13927</v>
      </c>
      <c r="B2996" s="66" t="s">
        <v>13928</v>
      </c>
      <c r="C2996" s="40" t="s">
        <v>147</v>
      </c>
      <c r="D2996" s="67">
        <v>3464.8</v>
      </c>
    </row>
    <row r="2997" spans="1:4" ht="45">
      <c r="A2997" s="65" t="s">
        <v>13929</v>
      </c>
      <c r="B2997" s="66" t="s">
        <v>13930</v>
      </c>
      <c r="C2997" s="40" t="s">
        <v>147</v>
      </c>
      <c r="D2997" s="67">
        <v>99.56</v>
      </c>
    </row>
    <row r="2998" spans="1:4" ht="45">
      <c r="A2998" s="65" t="s">
        <v>13931</v>
      </c>
      <c r="B2998" s="66" t="s">
        <v>13932</v>
      </c>
      <c r="C2998" s="40" t="s">
        <v>95</v>
      </c>
      <c r="D2998" s="67">
        <v>5096.46</v>
      </c>
    </row>
    <row r="2999" spans="1:4" ht="45">
      <c r="A2999" s="65" t="s">
        <v>13933</v>
      </c>
      <c r="B2999" s="66" t="s">
        <v>13934</v>
      </c>
      <c r="C2999" s="40" t="s">
        <v>95</v>
      </c>
      <c r="D2999" s="67">
        <v>19210.96</v>
      </c>
    </row>
    <row r="3000" spans="1:4" ht="60">
      <c r="A3000" s="65" t="s">
        <v>13935</v>
      </c>
      <c r="B3000" s="66" t="s">
        <v>13936</v>
      </c>
      <c r="C3000" s="40" t="s">
        <v>95</v>
      </c>
      <c r="D3000" s="67">
        <v>474447.03</v>
      </c>
    </row>
    <row r="3001" spans="1:4" ht="30">
      <c r="A3001" s="65" t="s">
        <v>13937</v>
      </c>
      <c r="B3001" s="66" t="s">
        <v>13938</v>
      </c>
      <c r="C3001" s="40" t="s">
        <v>95</v>
      </c>
      <c r="D3001" s="67">
        <v>10290.040000000001</v>
      </c>
    </row>
    <row r="3002" spans="1:4" ht="30">
      <c r="A3002" s="65" t="s">
        <v>13939</v>
      </c>
      <c r="B3002" s="66" t="s">
        <v>13940</v>
      </c>
      <c r="C3002" s="40" t="s">
        <v>95</v>
      </c>
      <c r="D3002" s="67">
        <v>3553.99</v>
      </c>
    </row>
    <row r="3003" spans="1:4" ht="30">
      <c r="A3003" s="65" t="s">
        <v>13941</v>
      </c>
      <c r="B3003" s="66" t="s">
        <v>13942</v>
      </c>
      <c r="C3003" s="40" t="s">
        <v>95</v>
      </c>
      <c r="D3003" s="67">
        <v>4007.61</v>
      </c>
    </row>
    <row r="3004" spans="1:4" ht="45">
      <c r="A3004" s="65" t="s">
        <v>13943</v>
      </c>
      <c r="B3004" s="66" t="s">
        <v>13944</v>
      </c>
      <c r="C3004" s="40" t="s">
        <v>95</v>
      </c>
      <c r="D3004" s="67">
        <v>671650.81</v>
      </c>
    </row>
    <row r="3005" spans="1:4" ht="45">
      <c r="A3005" s="65" t="s">
        <v>13945</v>
      </c>
      <c r="B3005" s="66" t="s">
        <v>13946</v>
      </c>
      <c r="C3005" s="40" t="s">
        <v>95</v>
      </c>
      <c r="D3005" s="67">
        <v>5076.0200000000004</v>
      </c>
    </row>
    <row r="3006" spans="1:4" ht="45">
      <c r="A3006" s="65" t="s">
        <v>13947</v>
      </c>
      <c r="B3006" s="66" t="s">
        <v>13948</v>
      </c>
      <c r="C3006" s="40" t="s">
        <v>95</v>
      </c>
      <c r="D3006" s="67">
        <v>5282.09</v>
      </c>
    </row>
    <row r="3007" spans="1:4" ht="45">
      <c r="A3007" s="65" t="s">
        <v>13949</v>
      </c>
      <c r="B3007" s="66" t="s">
        <v>13950</v>
      </c>
      <c r="C3007" s="40" t="s">
        <v>95</v>
      </c>
      <c r="D3007" s="67">
        <v>5519.19</v>
      </c>
    </row>
    <row r="3008" spans="1:4" ht="45">
      <c r="A3008" s="65" t="s">
        <v>13951</v>
      </c>
      <c r="B3008" s="66" t="s">
        <v>13952</v>
      </c>
      <c r="C3008" s="40" t="s">
        <v>95</v>
      </c>
      <c r="D3008" s="67">
        <v>6028.85</v>
      </c>
    </row>
    <row r="3009" spans="1:4" ht="45">
      <c r="A3009" s="65" t="s">
        <v>13953</v>
      </c>
      <c r="B3009" s="66" t="s">
        <v>13954</v>
      </c>
      <c r="C3009" s="40" t="s">
        <v>95</v>
      </c>
      <c r="D3009" s="67">
        <v>6310.83</v>
      </c>
    </row>
    <row r="3010" spans="1:4" ht="45">
      <c r="A3010" s="65" t="s">
        <v>13955</v>
      </c>
      <c r="B3010" s="66" t="s">
        <v>13956</v>
      </c>
      <c r="C3010" s="40" t="s">
        <v>95</v>
      </c>
      <c r="D3010" s="67">
        <v>6527.77</v>
      </c>
    </row>
    <row r="3011" spans="1:4" ht="45">
      <c r="A3011" s="65" t="s">
        <v>13957</v>
      </c>
      <c r="B3011" s="66" t="s">
        <v>13958</v>
      </c>
      <c r="C3011" s="40" t="s">
        <v>95</v>
      </c>
      <c r="D3011" s="67">
        <v>6665</v>
      </c>
    </row>
    <row r="3012" spans="1:4" ht="30">
      <c r="A3012" s="65" t="s">
        <v>13959</v>
      </c>
      <c r="B3012" s="66" t="s">
        <v>13960</v>
      </c>
      <c r="C3012" s="40" t="s">
        <v>95</v>
      </c>
      <c r="D3012" s="67">
        <v>22795.29</v>
      </c>
    </row>
    <row r="3013" spans="1:4" ht="30">
      <c r="A3013" s="65" t="s">
        <v>13961</v>
      </c>
      <c r="B3013" s="66" t="s">
        <v>13962</v>
      </c>
      <c r="C3013" s="40" t="s">
        <v>95</v>
      </c>
      <c r="D3013" s="67">
        <v>63845.61</v>
      </c>
    </row>
    <row r="3014" spans="1:4" ht="45">
      <c r="A3014" s="65" t="s">
        <v>13963</v>
      </c>
      <c r="B3014" s="66" t="s">
        <v>13964</v>
      </c>
      <c r="C3014" s="40" t="s">
        <v>95</v>
      </c>
      <c r="D3014" s="67">
        <v>58123.29</v>
      </c>
    </row>
    <row r="3015" spans="1:4" ht="30">
      <c r="A3015" s="65" t="s">
        <v>13965</v>
      </c>
      <c r="B3015" s="66" t="s">
        <v>13966</v>
      </c>
      <c r="C3015" s="40" t="s">
        <v>95</v>
      </c>
      <c r="D3015" s="67">
        <v>19881.740000000002</v>
      </c>
    </row>
    <row r="3016" spans="1:4">
      <c r="A3016" s="65" t="s">
        <v>13967</v>
      </c>
      <c r="B3016" s="66" t="s">
        <v>13968</v>
      </c>
      <c r="C3016" s="40" t="s">
        <v>95</v>
      </c>
      <c r="D3016" s="67">
        <v>1046.73</v>
      </c>
    </row>
    <row r="3017" spans="1:4">
      <c r="A3017" s="65" t="s">
        <v>13969</v>
      </c>
      <c r="B3017" s="66" t="s">
        <v>13970</v>
      </c>
      <c r="C3017" s="40" t="s">
        <v>95</v>
      </c>
      <c r="D3017" s="67">
        <v>3011.2</v>
      </c>
    </row>
    <row r="3018" spans="1:4" ht="30">
      <c r="A3018" s="65" t="s">
        <v>13971</v>
      </c>
      <c r="B3018" s="66" t="s">
        <v>7644</v>
      </c>
      <c r="C3018" s="40" t="s">
        <v>95</v>
      </c>
      <c r="D3018" s="67">
        <v>2549.11</v>
      </c>
    </row>
    <row r="3019" spans="1:4" ht="45">
      <c r="A3019" s="65" t="s">
        <v>13972</v>
      </c>
      <c r="B3019" s="66" t="s">
        <v>13973</v>
      </c>
      <c r="C3019" s="40" t="s">
        <v>95</v>
      </c>
      <c r="D3019" s="67">
        <v>2536.25</v>
      </c>
    </row>
    <row r="3020" spans="1:4" ht="30">
      <c r="A3020" s="65" t="s">
        <v>13974</v>
      </c>
      <c r="B3020" s="66" t="s">
        <v>13975</v>
      </c>
      <c r="C3020" s="40" t="s">
        <v>95</v>
      </c>
      <c r="D3020" s="67">
        <v>383.33</v>
      </c>
    </row>
    <row r="3021" spans="1:4">
      <c r="A3021" s="65" t="s">
        <v>13976</v>
      </c>
      <c r="B3021" s="66" t="s">
        <v>13977</v>
      </c>
      <c r="C3021" s="40" t="s">
        <v>95</v>
      </c>
      <c r="D3021" s="67">
        <v>2501.4</v>
      </c>
    </row>
    <row r="3022" spans="1:4">
      <c r="A3022" s="65" t="s">
        <v>13978</v>
      </c>
      <c r="B3022" s="66" t="s">
        <v>13979</v>
      </c>
      <c r="C3022" s="40" t="s">
        <v>95</v>
      </c>
      <c r="D3022" s="67">
        <v>1144.47</v>
      </c>
    </row>
    <row r="3023" spans="1:4">
      <c r="A3023" s="65" t="s">
        <v>13980</v>
      </c>
      <c r="B3023" s="66" t="s">
        <v>13981</v>
      </c>
      <c r="C3023" s="40" t="s">
        <v>95</v>
      </c>
      <c r="D3023" s="67">
        <v>2546.19</v>
      </c>
    </row>
    <row r="3024" spans="1:4" ht="30">
      <c r="A3024" s="65" t="s">
        <v>13982</v>
      </c>
      <c r="B3024" s="66" t="s">
        <v>13983</v>
      </c>
      <c r="C3024" s="40" t="s">
        <v>147</v>
      </c>
      <c r="D3024" s="67">
        <v>1421.05</v>
      </c>
    </row>
    <row r="3025" spans="1:4">
      <c r="A3025" s="65" t="s">
        <v>13984</v>
      </c>
      <c r="B3025" s="66" t="s">
        <v>13985</v>
      </c>
      <c r="C3025" s="40" t="s">
        <v>147</v>
      </c>
      <c r="D3025" s="67">
        <v>1481.27</v>
      </c>
    </row>
    <row r="3026" spans="1:4" ht="30">
      <c r="A3026" s="65" t="s">
        <v>13986</v>
      </c>
      <c r="B3026" s="66" t="s">
        <v>13987</v>
      </c>
      <c r="C3026" s="40" t="s">
        <v>95</v>
      </c>
      <c r="D3026" s="67">
        <v>206.19</v>
      </c>
    </row>
    <row r="3027" spans="1:4" ht="30">
      <c r="A3027" s="65" t="s">
        <v>13988</v>
      </c>
      <c r="B3027" s="66" t="s">
        <v>13989</v>
      </c>
      <c r="C3027" s="40" t="s">
        <v>95</v>
      </c>
      <c r="D3027" s="67">
        <v>319.37</v>
      </c>
    </row>
    <row r="3028" spans="1:4">
      <c r="A3028" s="65" t="s">
        <v>13990</v>
      </c>
      <c r="B3028" s="66" t="s">
        <v>13991</v>
      </c>
      <c r="C3028" s="40" t="s">
        <v>914</v>
      </c>
      <c r="D3028" s="67">
        <v>19.420000000000002</v>
      </c>
    </row>
    <row r="3029" spans="1:4">
      <c r="A3029" s="65" t="s">
        <v>13992</v>
      </c>
      <c r="B3029" s="66" t="s">
        <v>13993</v>
      </c>
      <c r="C3029" s="40" t="s">
        <v>914</v>
      </c>
      <c r="D3029" s="67">
        <v>10.74</v>
      </c>
    </row>
    <row r="3030" spans="1:4">
      <c r="A3030" s="65" t="s">
        <v>13994</v>
      </c>
      <c r="B3030" s="66" t="s">
        <v>13995</v>
      </c>
      <c r="C3030" s="40" t="s">
        <v>655</v>
      </c>
      <c r="D3030" s="67">
        <v>42.71</v>
      </c>
    </row>
    <row r="3031" spans="1:4" ht="30">
      <c r="A3031" s="65" t="s">
        <v>13996</v>
      </c>
      <c r="B3031" s="66" t="s">
        <v>13997</v>
      </c>
      <c r="C3031" s="40" t="s">
        <v>147</v>
      </c>
      <c r="D3031" s="67">
        <v>223.03</v>
      </c>
    </row>
    <row r="3032" spans="1:4" ht="30">
      <c r="A3032" s="65" t="s">
        <v>13998</v>
      </c>
      <c r="B3032" s="66" t="s">
        <v>13999</v>
      </c>
      <c r="C3032" s="40" t="s">
        <v>147</v>
      </c>
      <c r="D3032" s="67">
        <v>6.28</v>
      </c>
    </row>
    <row r="3033" spans="1:4" ht="30">
      <c r="A3033" s="65" t="s">
        <v>14000</v>
      </c>
      <c r="B3033" s="66" t="s">
        <v>14001</v>
      </c>
      <c r="C3033" s="40" t="s">
        <v>147</v>
      </c>
      <c r="D3033" s="67">
        <v>5.1100000000000003</v>
      </c>
    </row>
    <row r="3034" spans="1:4">
      <c r="A3034" s="65" t="s">
        <v>14002</v>
      </c>
      <c r="B3034" s="66" t="s">
        <v>14003</v>
      </c>
      <c r="C3034" s="40" t="s">
        <v>147</v>
      </c>
      <c r="D3034" s="67">
        <v>13.25</v>
      </c>
    </row>
    <row r="3035" spans="1:4" ht="45">
      <c r="A3035" s="65" t="s">
        <v>14004</v>
      </c>
      <c r="B3035" s="66" t="s">
        <v>14005</v>
      </c>
      <c r="C3035" s="40" t="s">
        <v>655</v>
      </c>
      <c r="D3035" s="67">
        <v>34.770000000000003</v>
      </c>
    </row>
    <row r="3036" spans="1:4" ht="45">
      <c r="A3036" s="65" t="s">
        <v>14006</v>
      </c>
      <c r="B3036" s="66" t="s">
        <v>14007</v>
      </c>
      <c r="C3036" s="40" t="s">
        <v>655</v>
      </c>
      <c r="D3036" s="67">
        <v>27.67</v>
      </c>
    </row>
    <row r="3037" spans="1:4">
      <c r="A3037" s="65" t="s">
        <v>14008</v>
      </c>
      <c r="B3037" s="66" t="s">
        <v>3606</v>
      </c>
      <c r="C3037" s="40" t="s">
        <v>147</v>
      </c>
      <c r="D3037" s="67">
        <v>14.51</v>
      </c>
    </row>
    <row r="3038" spans="1:4">
      <c r="A3038" s="65" t="s">
        <v>14009</v>
      </c>
      <c r="B3038" s="66" t="s">
        <v>14010</v>
      </c>
      <c r="C3038" s="40" t="s">
        <v>397</v>
      </c>
      <c r="D3038" s="67">
        <v>235.8</v>
      </c>
    </row>
    <row r="3039" spans="1:4">
      <c r="A3039" s="65" t="s">
        <v>14011</v>
      </c>
      <c r="B3039" s="66" t="s">
        <v>14012</v>
      </c>
      <c r="C3039" s="40" t="s">
        <v>397</v>
      </c>
      <c r="D3039" s="67">
        <v>75.36</v>
      </c>
    </row>
    <row r="3040" spans="1:4">
      <c r="A3040" s="65" t="s">
        <v>14013</v>
      </c>
      <c r="B3040" s="66" t="s">
        <v>14014</v>
      </c>
      <c r="C3040" s="40" t="s">
        <v>397</v>
      </c>
      <c r="D3040" s="67">
        <v>155.36000000000001</v>
      </c>
    </row>
    <row r="3041" spans="1:4" ht="30">
      <c r="A3041" s="65" t="s">
        <v>14015</v>
      </c>
      <c r="B3041" s="66" t="s">
        <v>14016</v>
      </c>
      <c r="C3041" s="40" t="s">
        <v>397</v>
      </c>
      <c r="D3041" s="67">
        <v>30.39</v>
      </c>
    </row>
    <row r="3042" spans="1:4">
      <c r="A3042" s="65" t="s">
        <v>14017</v>
      </c>
      <c r="B3042" s="66" t="s">
        <v>14018</v>
      </c>
      <c r="C3042" s="40" t="s">
        <v>397</v>
      </c>
      <c r="D3042" s="67">
        <v>152.57</v>
      </c>
    </row>
    <row r="3043" spans="1:4">
      <c r="A3043" s="65" t="s">
        <v>14019</v>
      </c>
      <c r="B3043" s="66" t="s">
        <v>14020</v>
      </c>
      <c r="C3043" s="40" t="s">
        <v>397</v>
      </c>
      <c r="D3043" s="67">
        <v>325.29000000000002</v>
      </c>
    </row>
    <row r="3044" spans="1:4">
      <c r="A3044" s="65" t="s">
        <v>14021</v>
      </c>
      <c r="B3044" s="66" t="s">
        <v>14022</v>
      </c>
      <c r="C3044" s="40" t="s">
        <v>397</v>
      </c>
      <c r="D3044" s="67">
        <v>36.69</v>
      </c>
    </row>
    <row r="3045" spans="1:4">
      <c r="A3045" s="65" t="s">
        <v>14023</v>
      </c>
      <c r="B3045" s="66" t="s">
        <v>14024</v>
      </c>
      <c r="C3045" s="40" t="s">
        <v>397</v>
      </c>
      <c r="D3045" s="67">
        <v>165.11</v>
      </c>
    </row>
    <row r="3046" spans="1:4">
      <c r="A3046" s="65" t="s">
        <v>14025</v>
      </c>
      <c r="B3046" s="66" t="s">
        <v>14026</v>
      </c>
      <c r="C3046" s="40" t="s">
        <v>397</v>
      </c>
      <c r="D3046" s="67">
        <v>241.86</v>
      </c>
    </row>
    <row r="3047" spans="1:4">
      <c r="A3047" s="65" t="s">
        <v>14027</v>
      </c>
      <c r="B3047" s="66" t="s">
        <v>14028</v>
      </c>
      <c r="C3047" s="40" t="s">
        <v>397</v>
      </c>
      <c r="D3047" s="67">
        <v>163.69999999999999</v>
      </c>
    </row>
    <row r="3048" spans="1:4">
      <c r="A3048" s="65" t="s">
        <v>14029</v>
      </c>
      <c r="B3048" s="66" t="s">
        <v>14030</v>
      </c>
      <c r="C3048" s="40" t="s">
        <v>397</v>
      </c>
      <c r="D3048" s="67">
        <v>514.21</v>
      </c>
    </row>
    <row r="3049" spans="1:4">
      <c r="A3049" s="65" t="s">
        <v>14031</v>
      </c>
      <c r="B3049" s="66" t="s">
        <v>14032</v>
      </c>
      <c r="C3049" s="40" t="s">
        <v>397</v>
      </c>
      <c r="D3049" s="67">
        <v>438.54</v>
      </c>
    </row>
    <row r="3050" spans="1:4">
      <c r="A3050" s="65" t="s">
        <v>14033</v>
      </c>
      <c r="B3050" s="66" t="s">
        <v>14034</v>
      </c>
      <c r="C3050" s="40" t="s">
        <v>397</v>
      </c>
      <c r="D3050" s="67">
        <v>276.38</v>
      </c>
    </row>
    <row r="3051" spans="1:4">
      <c r="A3051" s="65" t="s">
        <v>14035</v>
      </c>
      <c r="B3051" s="66" t="s">
        <v>14036</v>
      </c>
      <c r="C3051" s="40" t="s">
        <v>397</v>
      </c>
      <c r="D3051" s="67">
        <v>224.3</v>
      </c>
    </row>
    <row r="3052" spans="1:4">
      <c r="A3052" s="65" t="s">
        <v>14037</v>
      </c>
      <c r="B3052" s="66" t="s">
        <v>14038</v>
      </c>
      <c r="C3052" s="40" t="s">
        <v>397</v>
      </c>
      <c r="D3052" s="67">
        <v>241.3</v>
      </c>
    </row>
    <row r="3053" spans="1:4" ht="30">
      <c r="A3053" s="65" t="s">
        <v>14039</v>
      </c>
      <c r="B3053" s="66" t="s">
        <v>14040</v>
      </c>
      <c r="C3053" s="40" t="s">
        <v>397</v>
      </c>
      <c r="D3053" s="67">
        <v>401.59</v>
      </c>
    </row>
    <row r="3054" spans="1:4" ht="30">
      <c r="A3054" s="65" t="s">
        <v>14041</v>
      </c>
      <c r="B3054" s="66" t="s">
        <v>14042</v>
      </c>
      <c r="C3054" s="40" t="s">
        <v>397</v>
      </c>
      <c r="D3054" s="67">
        <v>322.05</v>
      </c>
    </row>
    <row r="3055" spans="1:4" ht="30">
      <c r="A3055" s="65" t="s">
        <v>14043</v>
      </c>
      <c r="B3055" s="66" t="s">
        <v>14044</v>
      </c>
      <c r="C3055" s="40" t="s">
        <v>397</v>
      </c>
      <c r="D3055" s="67">
        <v>31.88</v>
      </c>
    </row>
    <row r="3056" spans="1:4" ht="30">
      <c r="A3056" s="65" t="s">
        <v>14045</v>
      </c>
      <c r="B3056" s="66" t="s">
        <v>14046</v>
      </c>
      <c r="C3056" s="40" t="s">
        <v>397</v>
      </c>
      <c r="D3056" s="67">
        <v>200.21</v>
      </c>
    </row>
    <row r="3057" spans="1:4">
      <c r="A3057" s="65" t="s">
        <v>14047</v>
      </c>
      <c r="B3057" s="66" t="s">
        <v>14048</v>
      </c>
      <c r="C3057" s="40" t="s">
        <v>397</v>
      </c>
      <c r="D3057" s="67">
        <v>253.63</v>
      </c>
    </row>
    <row r="3058" spans="1:4">
      <c r="A3058" s="65" t="s">
        <v>8207</v>
      </c>
      <c r="B3058" s="66" t="s">
        <v>8208</v>
      </c>
      <c r="C3058" s="40" t="s">
        <v>397</v>
      </c>
      <c r="D3058" s="67">
        <v>765.33</v>
      </c>
    </row>
    <row r="3059" spans="1:4" ht="30">
      <c r="A3059" s="65" t="s">
        <v>14049</v>
      </c>
      <c r="B3059" s="66" t="s">
        <v>14050</v>
      </c>
      <c r="C3059" s="40" t="s">
        <v>397</v>
      </c>
      <c r="D3059" s="67">
        <v>299.83999999999997</v>
      </c>
    </row>
    <row r="3060" spans="1:4">
      <c r="A3060" s="65" t="s">
        <v>14051</v>
      </c>
      <c r="B3060" s="66" t="s">
        <v>14052</v>
      </c>
      <c r="C3060" s="40" t="s">
        <v>397</v>
      </c>
      <c r="D3060" s="67">
        <v>83.58</v>
      </c>
    </row>
    <row r="3061" spans="1:4">
      <c r="A3061" s="65" t="s">
        <v>14053</v>
      </c>
      <c r="B3061" s="66" t="s">
        <v>14054</v>
      </c>
      <c r="C3061" s="40" t="s">
        <v>397</v>
      </c>
      <c r="D3061" s="67">
        <v>268.95999999999998</v>
      </c>
    </row>
    <row r="3062" spans="1:4">
      <c r="A3062" s="65" t="s">
        <v>14055</v>
      </c>
      <c r="B3062" s="66" t="s">
        <v>14056</v>
      </c>
      <c r="C3062" s="40" t="s">
        <v>397</v>
      </c>
      <c r="D3062" s="67">
        <v>105.67</v>
      </c>
    </row>
    <row r="3063" spans="1:4">
      <c r="A3063" s="65" t="s">
        <v>14057</v>
      </c>
      <c r="B3063" s="66" t="s">
        <v>14058</v>
      </c>
      <c r="C3063" s="40" t="s">
        <v>397</v>
      </c>
      <c r="D3063" s="67">
        <v>14.65</v>
      </c>
    </row>
    <row r="3064" spans="1:4">
      <c r="A3064" s="65" t="s">
        <v>14059</v>
      </c>
      <c r="B3064" s="66" t="s">
        <v>14060</v>
      </c>
      <c r="C3064" s="40" t="s">
        <v>397</v>
      </c>
      <c r="D3064" s="67">
        <v>0.73</v>
      </c>
    </row>
    <row r="3065" spans="1:4">
      <c r="A3065" s="65" t="s">
        <v>14061</v>
      </c>
      <c r="B3065" s="66" t="s">
        <v>14062</v>
      </c>
      <c r="C3065" s="40" t="s">
        <v>397</v>
      </c>
      <c r="D3065" s="67">
        <v>655.29999999999995</v>
      </c>
    </row>
    <row r="3066" spans="1:4">
      <c r="A3066" s="65" t="s">
        <v>14063</v>
      </c>
      <c r="B3066" s="66" t="s">
        <v>14064</v>
      </c>
      <c r="C3066" s="40" t="s">
        <v>147</v>
      </c>
      <c r="D3066" s="67">
        <v>35.47</v>
      </c>
    </row>
    <row r="3067" spans="1:4">
      <c r="A3067" s="65" t="s">
        <v>14065</v>
      </c>
      <c r="B3067" s="66" t="s">
        <v>8183</v>
      </c>
      <c r="C3067" s="40" t="s">
        <v>147</v>
      </c>
      <c r="D3067" s="67">
        <v>73.48</v>
      </c>
    </row>
    <row r="3068" spans="1:4">
      <c r="A3068" s="65" t="s">
        <v>14066</v>
      </c>
      <c r="B3068" s="66" t="s">
        <v>14480</v>
      </c>
      <c r="C3068" s="40" t="s">
        <v>147</v>
      </c>
      <c r="D3068" s="67">
        <v>62.55</v>
      </c>
    </row>
    <row r="3069" spans="1:4">
      <c r="A3069" s="65" t="s">
        <v>14067</v>
      </c>
      <c r="B3069" s="66" t="s">
        <v>14068</v>
      </c>
      <c r="C3069" s="40" t="s">
        <v>147</v>
      </c>
      <c r="D3069" s="67">
        <v>1152.01</v>
      </c>
    </row>
    <row r="3070" spans="1:4">
      <c r="A3070" s="65" t="s">
        <v>14069</v>
      </c>
      <c r="B3070" s="66" t="s">
        <v>14070</v>
      </c>
      <c r="C3070" s="40" t="s">
        <v>655</v>
      </c>
      <c r="D3070" s="67">
        <v>34.75</v>
      </c>
    </row>
    <row r="3071" spans="1:4">
      <c r="A3071" s="65" t="s">
        <v>14071</v>
      </c>
      <c r="B3071" s="66" t="s">
        <v>14072</v>
      </c>
      <c r="C3071" s="40" t="s">
        <v>655</v>
      </c>
      <c r="D3071" s="67">
        <v>10.78</v>
      </c>
    </row>
    <row r="3072" spans="1:4">
      <c r="A3072" s="65" t="s">
        <v>14073</v>
      </c>
      <c r="B3072" s="66" t="s">
        <v>14074</v>
      </c>
      <c r="C3072" s="40" t="s">
        <v>655</v>
      </c>
      <c r="D3072" s="67">
        <v>49.59</v>
      </c>
    </row>
    <row r="3073" spans="1:4">
      <c r="A3073" s="65" t="s">
        <v>14075</v>
      </c>
      <c r="B3073" s="66" t="s">
        <v>14076</v>
      </c>
      <c r="C3073" s="40" t="s">
        <v>95</v>
      </c>
      <c r="D3073" s="67">
        <v>23.07</v>
      </c>
    </row>
    <row r="3074" spans="1:4">
      <c r="A3074" s="65" t="s">
        <v>14077</v>
      </c>
      <c r="B3074" s="66" t="s">
        <v>14078</v>
      </c>
      <c r="C3074" s="40" t="s">
        <v>205</v>
      </c>
      <c r="D3074" s="67">
        <v>13.7</v>
      </c>
    </row>
    <row r="3075" spans="1:4" ht="30">
      <c r="A3075" s="65" t="s">
        <v>14079</v>
      </c>
      <c r="B3075" s="66" t="s">
        <v>14080</v>
      </c>
      <c r="C3075" s="40" t="s">
        <v>205</v>
      </c>
      <c r="D3075" s="67">
        <v>66.03</v>
      </c>
    </row>
    <row r="3076" spans="1:4">
      <c r="A3076" s="65" t="s">
        <v>14481</v>
      </c>
      <c r="B3076" s="66" t="s">
        <v>14482</v>
      </c>
      <c r="C3076" s="40" t="s">
        <v>655</v>
      </c>
      <c r="D3076" s="67">
        <v>11.86</v>
      </c>
    </row>
    <row r="3077" spans="1:4">
      <c r="A3077" s="65" t="s">
        <v>14081</v>
      </c>
      <c r="B3077" s="66" t="s">
        <v>14082</v>
      </c>
      <c r="C3077" s="40" t="s">
        <v>205</v>
      </c>
      <c r="D3077" s="67">
        <v>27</v>
      </c>
    </row>
    <row r="3078" spans="1:4" ht="30">
      <c r="A3078" s="65" t="s">
        <v>14083</v>
      </c>
      <c r="B3078" s="66" t="s">
        <v>14084</v>
      </c>
      <c r="C3078" s="40" t="s">
        <v>95</v>
      </c>
      <c r="D3078" s="67">
        <v>134.41</v>
      </c>
    </row>
    <row r="3079" spans="1:4">
      <c r="A3079" s="65" t="s">
        <v>14086</v>
      </c>
      <c r="B3079" s="66" t="s">
        <v>14087</v>
      </c>
      <c r="C3079" s="40" t="s">
        <v>95</v>
      </c>
      <c r="D3079" s="67">
        <v>1460.4</v>
      </c>
    </row>
    <row r="3080" spans="1:4">
      <c r="A3080" s="65" t="s">
        <v>14088</v>
      </c>
      <c r="B3080" s="66" t="s">
        <v>14089</v>
      </c>
      <c r="C3080" s="40" t="s">
        <v>95</v>
      </c>
      <c r="D3080" s="67">
        <v>910.79</v>
      </c>
    </row>
    <row r="3081" spans="1:4">
      <c r="A3081" s="65" t="s">
        <v>14090</v>
      </c>
      <c r="B3081" s="66" t="s">
        <v>14091</v>
      </c>
      <c r="C3081" s="40" t="s">
        <v>95</v>
      </c>
      <c r="D3081" s="67">
        <v>1089.19</v>
      </c>
    </row>
    <row r="3082" spans="1:4">
      <c r="A3082" s="65" t="s">
        <v>14092</v>
      </c>
      <c r="B3082" s="66" t="s">
        <v>14093</v>
      </c>
      <c r="C3082" s="40" t="s">
        <v>147</v>
      </c>
      <c r="D3082" s="67">
        <v>924</v>
      </c>
    </row>
    <row r="3083" spans="1:4" ht="30">
      <c r="A3083" s="65" t="s">
        <v>14483</v>
      </c>
      <c r="B3083" s="66" t="s">
        <v>14233</v>
      </c>
      <c r="C3083" s="40" t="s">
        <v>397</v>
      </c>
      <c r="D3083" s="67">
        <v>10.92</v>
      </c>
    </row>
    <row r="3084" spans="1:4">
      <c r="A3084" s="65" t="s">
        <v>14094</v>
      </c>
      <c r="B3084" s="66" t="s">
        <v>14095</v>
      </c>
      <c r="C3084" s="40" t="s">
        <v>95</v>
      </c>
      <c r="D3084" s="67">
        <v>189.99</v>
      </c>
    </row>
    <row r="3085" spans="1:4">
      <c r="A3085" s="65" t="s">
        <v>14096</v>
      </c>
      <c r="B3085" s="66" t="s">
        <v>14097</v>
      </c>
      <c r="C3085" s="40" t="s">
        <v>95</v>
      </c>
      <c r="D3085" s="67">
        <v>186.76</v>
      </c>
    </row>
    <row r="3086" spans="1:4">
      <c r="A3086" s="65" t="s">
        <v>14098</v>
      </c>
      <c r="B3086" s="66" t="s">
        <v>14099</v>
      </c>
      <c r="C3086" s="40" t="s">
        <v>95</v>
      </c>
      <c r="D3086" s="67">
        <v>239.08</v>
      </c>
    </row>
    <row r="3087" spans="1:4">
      <c r="A3087" s="65" t="s">
        <v>14100</v>
      </c>
      <c r="B3087" s="66" t="s">
        <v>14101</v>
      </c>
      <c r="C3087" s="40" t="s">
        <v>397</v>
      </c>
      <c r="D3087" s="67">
        <v>24.71</v>
      </c>
    </row>
    <row r="3088" spans="1:4">
      <c r="A3088" s="65" t="s">
        <v>14102</v>
      </c>
      <c r="B3088" s="66" t="s">
        <v>14103</v>
      </c>
      <c r="C3088" s="40" t="s">
        <v>397</v>
      </c>
      <c r="D3088" s="67">
        <v>201.97</v>
      </c>
    </row>
    <row r="3089" spans="1:4">
      <c r="A3089" s="65" t="s">
        <v>14104</v>
      </c>
      <c r="B3089" s="66" t="s">
        <v>14105</v>
      </c>
      <c r="C3089" s="40" t="s">
        <v>397</v>
      </c>
      <c r="D3089" s="67">
        <v>19.420000000000002</v>
      </c>
    </row>
    <row r="3090" spans="1:4">
      <c r="A3090" s="65" t="s">
        <v>14106</v>
      </c>
      <c r="B3090" s="66" t="s">
        <v>14107</v>
      </c>
      <c r="C3090" s="40" t="s">
        <v>397</v>
      </c>
      <c r="D3090" s="67">
        <v>10.07</v>
      </c>
    </row>
    <row r="3091" spans="1:4" ht="30">
      <c r="A3091" s="65" t="s">
        <v>14108</v>
      </c>
      <c r="B3091" s="66" t="s">
        <v>14109</v>
      </c>
      <c r="C3091" s="40" t="s">
        <v>397</v>
      </c>
      <c r="D3091" s="67">
        <v>225.33</v>
      </c>
    </row>
    <row r="3092" spans="1:4" ht="45">
      <c r="A3092" s="65" t="s">
        <v>14110</v>
      </c>
      <c r="B3092" s="66" t="s">
        <v>14111</v>
      </c>
      <c r="C3092" s="40" t="s">
        <v>397</v>
      </c>
      <c r="D3092" s="67">
        <v>163.02000000000001</v>
      </c>
    </row>
    <row r="3093" spans="1:4">
      <c r="A3093" s="65" t="s">
        <v>14112</v>
      </c>
      <c r="B3093" s="66" t="s">
        <v>14113</v>
      </c>
      <c r="C3093" s="40" t="s">
        <v>205</v>
      </c>
      <c r="D3093" s="67">
        <v>52.84</v>
      </c>
    </row>
    <row r="3094" spans="1:4">
      <c r="A3094" s="65" t="s">
        <v>14114</v>
      </c>
      <c r="B3094" s="66" t="s">
        <v>14115</v>
      </c>
      <c r="C3094" s="40" t="s">
        <v>205</v>
      </c>
      <c r="D3094" s="67">
        <v>233.55</v>
      </c>
    </row>
    <row r="3095" spans="1:4">
      <c r="A3095" s="65" t="s">
        <v>14116</v>
      </c>
      <c r="B3095" s="66" t="s">
        <v>14117</v>
      </c>
      <c r="C3095" s="40" t="s">
        <v>147</v>
      </c>
      <c r="D3095" s="67">
        <v>19.73</v>
      </c>
    </row>
    <row r="3096" spans="1:4" ht="30">
      <c r="A3096" s="65" t="s">
        <v>14118</v>
      </c>
      <c r="B3096" s="66" t="s">
        <v>14119</v>
      </c>
      <c r="C3096" s="40" t="s">
        <v>205</v>
      </c>
      <c r="D3096" s="67">
        <v>39.26</v>
      </c>
    </row>
    <row r="3097" spans="1:4">
      <c r="A3097" s="65" t="s">
        <v>14120</v>
      </c>
      <c r="B3097" s="66" t="s">
        <v>14121</v>
      </c>
      <c r="C3097" s="40" t="s">
        <v>230</v>
      </c>
      <c r="D3097" s="67">
        <v>4481.34</v>
      </c>
    </row>
    <row r="3098" spans="1:4">
      <c r="A3098" s="65" t="s">
        <v>14122</v>
      </c>
      <c r="B3098" s="66" t="s">
        <v>14123</v>
      </c>
      <c r="C3098" s="40" t="s">
        <v>147</v>
      </c>
      <c r="D3098" s="67">
        <v>39.08</v>
      </c>
    </row>
    <row r="3099" spans="1:4">
      <c r="A3099" s="65" t="s">
        <v>14124</v>
      </c>
      <c r="B3099" s="66" t="s">
        <v>14125</v>
      </c>
      <c r="C3099" s="40" t="s">
        <v>485</v>
      </c>
      <c r="D3099" s="67">
        <v>23.59</v>
      </c>
    </row>
    <row r="3100" spans="1:4" ht="30">
      <c r="A3100" s="65" t="s">
        <v>14126</v>
      </c>
      <c r="B3100" s="66" t="s">
        <v>14127</v>
      </c>
      <c r="C3100" s="40" t="s">
        <v>14128</v>
      </c>
      <c r="D3100" s="67">
        <v>20.010000000000002</v>
      </c>
    </row>
    <row r="3101" spans="1:4">
      <c r="A3101" s="65" t="s">
        <v>14129</v>
      </c>
      <c r="B3101" s="66" t="s">
        <v>14130</v>
      </c>
      <c r="C3101" s="40" t="s">
        <v>205</v>
      </c>
      <c r="D3101" s="67">
        <v>144.91</v>
      </c>
    </row>
    <row r="3102" spans="1:4">
      <c r="A3102" s="65" t="s">
        <v>14131</v>
      </c>
      <c r="B3102" s="66" t="s">
        <v>14132</v>
      </c>
      <c r="C3102" s="40" t="s">
        <v>205</v>
      </c>
      <c r="D3102" s="67">
        <v>209.18</v>
      </c>
    </row>
    <row r="3103" spans="1:4">
      <c r="A3103" s="65" t="s">
        <v>14133</v>
      </c>
      <c r="B3103" s="66" t="s">
        <v>14134</v>
      </c>
      <c r="C3103" s="40" t="s">
        <v>205</v>
      </c>
      <c r="D3103" s="67">
        <v>86.37</v>
      </c>
    </row>
    <row r="3104" spans="1:4">
      <c r="A3104" s="65" t="s">
        <v>14135</v>
      </c>
      <c r="B3104" s="66" t="s">
        <v>14136</v>
      </c>
      <c r="C3104" s="40" t="s">
        <v>205</v>
      </c>
      <c r="D3104" s="67">
        <v>176.36</v>
      </c>
    </row>
    <row r="3105" spans="1:4">
      <c r="A3105" s="65" t="s">
        <v>14137</v>
      </c>
      <c r="B3105" s="66" t="s">
        <v>14138</v>
      </c>
      <c r="C3105" s="40" t="s">
        <v>205</v>
      </c>
      <c r="D3105" s="67">
        <v>207.75</v>
      </c>
    </row>
    <row r="3106" spans="1:4">
      <c r="A3106" s="65" t="s">
        <v>14139</v>
      </c>
      <c r="B3106" s="66" t="s">
        <v>14140</v>
      </c>
      <c r="C3106" s="40" t="s">
        <v>95</v>
      </c>
      <c r="D3106" s="67">
        <v>5.42</v>
      </c>
    </row>
    <row r="3107" spans="1:4">
      <c r="A3107" s="65" t="s">
        <v>14141</v>
      </c>
      <c r="B3107" s="66" t="s">
        <v>14142</v>
      </c>
      <c r="C3107" s="40" t="s">
        <v>205</v>
      </c>
      <c r="D3107" s="67">
        <v>10.41</v>
      </c>
    </row>
    <row r="3108" spans="1:4" ht="30">
      <c r="A3108" s="65" t="s">
        <v>14143</v>
      </c>
      <c r="B3108" s="66" t="s">
        <v>14144</v>
      </c>
      <c r="C3108" s="40" t="s">
        <v>147</v>
      </c>
      <c r="D3108" s="67">
        <v>272.27999999999997</v>
      </c>
    </row>
    <row r="3109" spans="1:4">
      <c r="A3109" s="65" t="s">
        <v>14145</v>
      </c>
      <c r="B3109" s="66" t="s">
        <v>14146</v>
      </c>
      <c r="C3109" s="40" t="s">
        <v>95</v>
      </c>
      <c r="D3109" s="67">
        <v>43.5</v>
      </c>
    </row>
    <row r="3110" spans="1:4" ht="30">
      <c r="A3110" s="65" t="s">
        <v>14147</v>
      </c>
      <c r="B3110" s="66" t="s">
        <v>14148</v>
      </c>
      <c r="C3110" s="40" t="s">
        <v>655</v>
      </c>
      <c r="D3110" s="67">
        <v>38.04</v>
      </c>
    </row>
    <row r="3111" spans="1:4">
      <c r="A3111" s="65" t="s">
        <v>14149</v>
      </c>
      <c r="B3111" s="66" t="s">
        <v>14150</v>
      </c>
      <c r="C3111" s="40" t="s">
        <v>95</v>
      </c>
      <c r="D3111" s="67">
        <v>0.05</v>
      </c>
    </row>
    <row r="3112" spans="1:4">
      <c r="A3112" s="65" t="s">
        <v>14151</v>
      </c>
      <c r="B3112" s="66" t="s">
        <v>14152</v>
      </c>
      <c r="C3112" s="40" t="s">
        <v>205</v>
      </c>
      <c r="D3112" s="67">
        <v>46.05</v>
      </c>
    </row>
    <row r="3113" spans="1:4">
      <c r="A3113" s="65" t="s">
        <v>14153</v>
      </c>
      <c r="B3113" s="66" t="s">
        <v>14154</v>
      </c>
      <c r="C3113" s="40" t="s">
        <v>205</v>
      </c>
      <c r="D3113" s="67">
        <v>6.76</v>
      </c>
    </row>
    <row r="3114" spans="1:4">
      <c r="A3114" s="65" t="s">
        <v>14155</v>
      </c>
      <c r="B3114" s="66" t="s">
        <v>14156</v>
      </c>
      <c r="C3114" s="40" t="s">
        <v>408</v>
      </c>
      <c r="D3114" s="67">
        <v>0.82</v>
      </c>
    </row>
    <row r="3115" spans="1:4" ht="30">
      <c r="A3115" s="65" t="s">
        <v>14157</v>
      </c>
      <c r="B3115" s="66" t="s">
        <v>14158</v>
      </c>
      <c r="C3115" s="40" t="s">
        <v>408</v>
      </c>
      <c r="D3115" s="67">
        <v>1.35</v>
      </c>
    </row>
    <row r="3116" spans="1:4">
      <c r="A3116" s="65" t="s">
        <v>14159</v>
      </c>
      <c r="B3116" s="66" t="s">
        <v>14160</v>
      </c>
      <c r="C3116" s="40" t="s">
        <v>205</v>
      </c>
      <c r="D3116" s="67">
        <v>42.67</v>
      </c>
    </row>
    <row r="3117" spans="1:4">
      <c r="A3117" s="65" t="s">
        <v>14161</v>
      </c>
      <c r="B3117" s="66" t="s">
        <v>14162</v>
      </c>
      <c r="C3117" s="40" t="s">
        <v>914</v>
      </c>
      <c r="D3117" s="67">
        <v>308.25</v>
      </c>
    </row>
    <row r="3118" spans="1:4">
      <c r="A3118" s="65" t="s">
        <v>14163</v>
      </c>
      <c r="B3118" s="66" t="s">
        <v>14164</v>
      </c>
      <c r="C3118" s="40" t="s">
        <v>205</v>
      </c>
      <c r="D3118" s="67">
        <v>94.2</v>
      </c>
    </row>
    <row r="3119" spans="1:4">
      <c r="A3119" s="65" t="s">
        <v>14165</v>
      </c>
      <c r="B3119" s="66" t="s">
        <v>14166</v>
      </c>
      <c r="C3119" s="40" t="s">
        <v>655</v>
      </c>
      <c r="D3119" s="67">
        <v>27.49</v>
      </c>
    </row>
    <row r="3120" spans="1:4">
      <c r="A3120" s="65" t="s">
        <v>14167</v>
      </c>
      <c r="B3120" s="66" t="s">
        <v>14168</v>
      </c>
      <c r="C3120" s="40" t="s">
        <v>914</v>
      </c>
      <c r="D3120" s="67">
        <v>63.27</v>
      </c>
    </row>
    <row r="3121" spans="1:4" ht="30">
      <c r="A3121" s="65" t="s">
        <v>14169</v>
      </c>
      <c r="B3121" s="66" t="s">
        <v>14170</v>
      </c>
      <c r="C3121" s="40" t="s">
        <v>147</v>
      </c>
      <c r="D3121" s="67">
        <v>995.24</v>
      </c>
    </row>
    <row r="3122" spans="1:4">
      <c r="A3122" s="65" t="s">
        <v>14171</v>
      </c>
      <c r="B3122" s="66" t="s">
        <v>14172</v>
      </c>
      <c r="C3122" s="40" t="s">
        <v>655</v>
      </c>
      <c r="D3122" s="67">
        <v>75.650000000000006</v>
      </c>
    </row>
    <row r="3123" spans="1:4" ht="45">
      <c r="A3123" s="65" t="s">
        <v>14173</v>
      </c>
      <c r="B3123" s="66" t="s">
        <v>14174</v>
      </c>
      <c r="C3123" s="40" t="s">
        <v>408</v>
      </c>
      <c r="D3123" s="67">
        <v>202287.31</v>
      </c>
    </row>
    <row r="3124" spans="1:4" ht="45">
      <c r="A3124" s="65" t="s">
        <v>14175</v>
      </c>
      <c r="B3124" s="66" t="s">
        <v>14176</v>
      </c>
      <c r="C3124" s="40" t="s">
        <v>408</v>
      </c>
      <c r="D3124" s="67">
        <v>209700</v>
      </c>
    </row>
    <row r="3125" spans="1:4" ht="45">
      <c r="A3125" s="65" t="s">
        <v>14177</v>
      </c>
      <c r="B3125" s="66" t="s">
        <v>14178</v>
      </c>
      <c r="C3125" s="40" t="s">
        <v>408</v>
      </c>
      <c r="D3125" s="67">
        <v>234464</v>
      </c>
    </row>
    <row r="3126" spans="1:4" ht="45">
      <c r="A3126" s="65" t="s">
        <v>14179</v>
      </c>
      <c r="B3126" s="66" t="s">
        <v>14180</v>
      </c>
      <c r="C3126" s="40" t="s">
        <v>408</v>
      </c>
      <c r="D3126" s="67">
        <v>239736.05</v>
      </c>
    </row>
    <row r="3127" spans="1:4" ht="45">
      <c r="A3127" s="65" t="s">
        <v>14181</v>
      </c>
      <c r="B3127" s="66" t="s">
        <v>14182</v>
      </c>
      <c r="C3127" s="40" t="s">
        <v>408</v>
      </c>
      <c r="D3127" s="67">
        <v>219950</v>
      </c>
    </row>
    <row r="3128" spans="1:4">
      <c r="A3128" s="65" t="s">
        <v>14183</v>
      </c>
      <c r="B3128" s="66" t="s">
        <v>14184</v>
      </c>
      <c r="C3128" s="40" t="s">
        <v>147</v>
      </c>
      <c r="D3128" s="67">
        <v>1664.15</v>
      </c>
    </row>
    <row r="3129" spans="1:4">
      <c r="A3129" s="65" t="s">
        <v>14185</v>
      </c>
      <c r="B3129" s="66" t="s">
        <v>14186</v>
      </c>
      <c r="C3129" s="40" t="s">
        <v>147</v>
      </c>
      <c r="D3129" s="67">
        <v>26.8</v>
      </c>
    </row>
    <row r="3130" spans="1:4">
      <c r="A3130" s="65" t="s">
        <v>14187</v>
      </c>
      <c r="B3130" s="66" t="s">
        <v>14188</v>
      </c>
      <c r="C3130" s="40" t="s">
        <v>95</v>
      </c>
      <c r="D3130" s="67">
        <v>36.56</v>
      </c>
    </row>
    <row r="3131" spans="1:4">
      <c r="A3131" s="65" t="s">
        <v>14189</v>
      </c>
      <c r="B3131" s="66" t="s">
        <v>14190</v>
      </c>
      <c r="C3131" s="40" t="s">
        <v>95</v>
      </c>
      <c r="D3131" s="67">
        <v>48.56</v>
      </c>
    </row>
    <row r="3132" spans="1:4">
      <c r="A3132" s="65" t="s">
        <v>14191</v>
      </c>
      <c r="B3132" s="66" t="s">
        <v>14192</v>
      </c>
      <c r="C3132" s="40" t="s">
        <v>147</v>
      </c>
      <c r="D3132" s="67">
        <v>574.42999999999995</v>
      </c>
    </row>
    <row r="3133" spans="1:4">
      <c r="A3133" s="65" t="s">
        <v>14193</v>
      </c>
      <c r="B3133" s="66" t="s">
        <v>14194</v>
      </c>
      <c r="C3133" s="40" t="s">
        <v>147</v>
      </c>
      <c r="D3133" s="67">
        <v>908.71</v>
      </c>
    </row>
    <row r="3134" spans="1:4">
      <c r="A3134" s="65" t="s">
        <v>14195</v>
      </c>
      <c r="B3134" s="66" t="s">
        <v>14196</v>
      </c>
      <c r="C3134" s="40" t="s">
        <v>147</v>
      </c>
      <c r="D3134" s="67">
        <v>75.760000000000005</v>
      </c>
    </row>
    <row r="3135" spans="1:4">
      <c r="A3135" s="65" t="s">
        <v>14197</v>
      </c>
      <c r="B3135" s="66" t="s">
        <v>14198</v>
      </c>
      <c r="C3135" s="40" t="s">
        <v>147</v>
      </c>
      <c r="D3135" s="67">
        <v>42.64</v>
      </c>
    </row>
    <row r="3136" spans="1:4">
      <c r="A3136" s="65" t="s">
        <v>14199</v>
      </c>
      <c r="B3136" s="66" t="s">
        <v>14200</v>
      </c>
      <c r="C3136" s="40" t="s">
        <v>95</v>
      </c>
      <c r="D3136" s="67">
        <v>7.84</v>
      </c>
    </row>
    <row r="3137" spans="1:4" ht="45">
      <c r="A3137" s="65" t="s">
        <v>14201</v>
      </c>
      <c r="B3137" s="66" t="s">
        <v>14202</v>
      </c>
      <c r="C3137" s="40" t="s">
        <v>147</v>
      </c>
      <c r="D3137" s="67">
        <v>167.41</v>
      </c>
    </row>
    <row r="3138" spans="1:4" ht="45">
      <c r="A3138" s="65" t="s">
        <v>14203</v>
      </c>
      <c r="B3138" s="66" t="s">
        <v>14204</v>
      </c>
      <c r="C3138" s="40" t="s">
        <v>95</v>
      </c>
      <c r="D3138" s="67">
        <v>147.75</v>
      </c>
    </row>
    <row r="3139" spans="1:4">
      <c r="A3139" s="65" t="s">
        <v>14205</v>
      </c>
      <c r="B3139" s="66" t="s">
        <v>14206</v>
      </c>
      <c r="C3139" s="40" t="s">
        <v>205</v>
      </c>
      <c r="D3139" s="67">
        <v>174.12</v>
      </c>
    </row>
    <row r="3140" spans="1:4">
      <c r="A3140" s="65" t="s">
        <v>14207</v>
      </c>
      <c r="B3140" s="66" t="s">
        <v>14208</v>
      </c>
      <c r="C3140" s="40" t="s">
        <v>95</v>
      </c>
      <c r="D3140" s="67">
        <v>16.670000000000002</v>
      </c>
    </row>
    <row r="3141" spans="1:4" ht="30">
      <c r="A3141" s="65" t="s">
        <v>14209</v>
      </c>
      <c r="B3141" s="66" t="s">
        <v>14210</v>
      </c>
      <c r="C3141" s="40" t="s">
        <v>95</v>
      </c>
      <c r="D3141" s="67">
        <v>211.25</v>
      </c>
    </row>
    <row r="3142" spans="1:4">
      <c r="A3142" s="65" t="s">
        <v>14211</v>
      </c>
      <c r="B3142" s="66" t="s">
        <v>14212</v>
      </c>
      <c r="C3142" s="40" t="s">
        <v>3913</v>
      </c>
      <c r="D3142" s="67">
        <v>1380.96</v>
      </c>
    </row>
    <row r="3143" spans="1:4">
      <c r="A3143" s="65" t="s">
        <v>14213</v>
      </c>
      <c r="B3143" s="66" t="s">
        <v>14214</v>
      </c>
      <c r="C3143" s="40" t="s">
        <v>914</v>
      </c>
      <c r="D3143" s="67">
        <v>13.94</v>
      </c>
    </row>
    <row r="3144" spans="1:4">
      <c r="A3144" s="65" t="s">
        <v>14215</v>
      </c>
      <c r="B3144" s="66" t="s">
        <v>14216</v>
      </c>
      <c r="C3144" s="40" t="s">
        <v>95</v>
      </c>
      <c r="D3144" s="67">
        <v>5.83</v>
      </c>
    </row>
    <row r="3145" spans="1:4">
      <c r="A3145" s="65" t="s">
        <v>14217</v>
      </c>
      <c r="B3145" s="66" t="s">
        <v>14218</v>
      </c>
      <c r="C3145" s="40" t="s">
        <v>95</v>
      </c>
      <c r="D3145" s="67">
        <v>0.78</v>
      </c>
    </row>
    <row r="3146" spans="1:4" ht="30">
      <c r="A3146" s="65" t="s">
        <v>14219</v>
      </c>
      <c r="B3146" s="66" t="s">
        <v>14220</v>
      </c>
      <c r="C3146" s="40" t="s">
        <v>655</v>
      </c>
      <c r="D3146" s="67">
        <v>17.54</v>
      </c>
    </row>
    <row r="3147" spans="1:4" ht="30">
      <c r="A3147" s="65" t="s">
        <v>14221</v>
      </c>
      <c r="B3147" s="66" t="s">
        <v>14222</v>
      </c>
      <c r="C3147" s="40" t="s">
        <v>95</v>
      </c>
      <c r="D3147" s="67">
        <v>209.5</v>
      </c>
    </row>
    <row r="3148" spans="1:4">
      <c r="A3148" s="65" t="s">
        <v>14223</v>
      </c>
      <c r="B3148" s="66" t="s">
        <v>14224</v>
      </c>
      <c r="C3148" s="40" t="s">
        <v>205</v>
      </c>
      <c r="D3148" s="67">
        <v>34.340000000000003</v>
      </c>
    </row>
    <row r="3149" spans="1:4">
      <c r="A3149" s="65" t="s">
        <v>14225</v>
      </c>
      <c r="B3149" s="66" t="s">
        <v>14226</v>
      </c>
      <c r="C3149" s="40" t="s">
        <v>205</v>
      </c>
      <c r="D3149" s="67">
        <v>81</v>
      </c>
    </row>
    <row r="3150" spans="1:4">
      <c r="A3150" s="65" t="s">
        <v>14227</v>
      </c>
      <c r="B3150" s="66" t="s">
        <v>14228</v>
      </c>
      <c r="C3150" s="40" t="s">
        <v>95</v>
      </c>
      <c r="D3150" s="67">
        <v>21.49</v>
      </c>
    </row>
    <row r="3151" spans="1:4" ht="30">
      <c r="A3151" s="65" t="s">
        <v>14229</v>
      </c>
      <c r="B3151" s="66" t="s">
        <v>14230</v>
      </c>
      <c r="C3151" s="40" t="s">
        <v>95</v>
      </c>
      <c r="D3151" s="67">
        <v>35.51</v>
      </c>
    </row>
    <row r="3152" spans="1:4">
      <c r="A3152" s="65" t="s">
        <v>14231</v>
      </c>
      <c r="B3152" s="66" t="s">
        <v>14232</v>
      </c>
      <c r="C3152" s="40" t="s">
        <v>397</v>
      </c>
      <c r="D3152" s="67">
        <v>1.0900000000000001</v>
      </c>
    </row>
    <row r="3153" spans="1:4">
      <c r="A3153" s="65" t="s">
        <v>14234</v>
      </c>
      <c r="B3153" s="66" t="s">
        <v>14235</v>
      </c>
      <c r="C3153" s="40" t="s">
        <v>205</v>
      </c>
      <c r="D3153" s="67">
        <v>0.21</v>
      </c>
    </row>
    <row r="3154" spans="1:4">
      <c r="A3154" s="65" t="s">
        <v>14236</v>
      </c>
      <c r="B3154" s="66" t="s">
        <v>14237</v>
      </c>
      <c r="C3154" s="40" t="s">
        <v>95</v>
      </c>
      <c r="D3154" s="67">
        <v>1.59</v>
      </c>
    </row>
    <row r="3155" spans="1:4">
      <c r="A3155" s="65" t="s">
        <v>14238</v>
      </c>
      <c r="B3155" s="66" t="s">
        <v>14239</v>
      </c>
      <c r="C3155" s="40" t="s">
        <v>95</v>
      </c>
      <c r="D3155" s="67">
        <v>784.62</v>
      </c>
    </row>
    <row r="3156" spans="1:4">
      <c r="A3156" s="65" t="s">
        <v>14240</v>
      </c>
      <c r="B3156" s="66" t="s">
        <v>14241</v>
      </c>
      <c r="C3156" s="40" t="s">
        <v>147</v>
      </c>
      <c r="D3156" s="67">
        <v>1097.9000000000001</v>
      </c>
    </row>
    <row r="3157" spans="1:4" ht="30">
      <c r="A3157" s="65" t="s">
        <v>14242</v>
      </c>
      <c r="B3157" s="66" t="s">
        <v>14243</v>
      </c>
      <c r="C3157" s="40" t="s">
        <v>95</v>
      </c>
      <c r="D3157" s="67">
        <v>222.72</v>
      </c>
    </row>
    <row r="3158" spans="1:4">
      <c r="A3158" s="65" t="s">
        <v>14244</v>
      </c>
      <c r="B3158" s="66" t="s">
        <v>7116</v>
      </c>
      <c r="C3158" s="40" t="s">
        <v>95</v>
      </c>
      <c r="D3158" s="67">
        <v>10.36</v>
      </c>
    </row>
    <row r="3159" spans="1:4">
      <c r="A3159" s="65" t="s">
        <v>14245</v>
      </c>
      <c r="B3159" s="66" t="s">
        <v>7118</v>
      </c>
      <c r="C3159" s="40" t="s">
        <v>95</v>
      </c>
      <c r="D3159" s="67">
        <v>22.47</v>
      </c>
    </row>
    <row r="3160" spans="1:4">
      <c r="A3160" s="65" t="s">
        <v>14246</v>
      </c>
      <c r="B3160" s="66" t="s">
        <v>14247</v>
      </c>
      <c r="C3160" s="40" t="s">
        <v>914</v>
      </c>
      <c r="D3160" s="67">
        <v>2.56</v>
      </c>
    </row>
    <row r="3161" spans="1:4">
      <c r="A3161" s="65" t="s">
        <v>14248</v>
      </c>
      <c r="B3161" s="66" t="s">
        <v>14249</v>
      </c>
      <c r="C3161" s="40" t="s">
        <v>655</v>
      </c>
      <c r="D3161" s="67">
        <v>196.47</v>
      </c>
    </row>
    <row r="3162" spans="1:4">
      <c r="A3162" s="65" t="s">
        <v>14250</v>
      </c>
      <c r="B3162" s="66" t="s">
        <v>14251</v>
      </c>
      <c r="C3162" s="40" t="s">
        <v>408</v>
      </c>
      <c r="D3162" s="67">
        <v>0.69</v>
      </c>
    </row>
    <row r="3163" spans="1:4">
      <c r="A3163" s="65" t="s">
        <v>14252</v>
      </c>
      <c r="B3163" s="66" t="s">
        <v>14253</v>
      </c>
      <c r="C3163" s="40" t="s">
        <v>397</v>
      </c>
      <c r="D3163" s="67">
        <v>1.29</v>
      </c>
    </row>
    <row r="3164" spans="1:4">
      <c r="A3164" s="65" t="s">
        <v>14254</v>
      </c>
      <c r="B3164" s="66" t="s">
        <v>14255</v>
      </c>
      <c r="C3164" s="40" t="s">
        <v>397</v>
      </c>
      <c r="D3164" s="67">
        <v>31.16</v>
      </c>
    </row>
    <row r="3165" spans="1:4">
      <c r="A3165" s="65" t="s">
        <v>14256</v>
      </c>
      <c r="B3165" s="66" t="s">
        <v>14257</v>
      </c>
      <c r="C3165" s="40" t="s">
        <v>397</v>
      </c>
      <c r="D3165" s="67">
        <v>3.28</v>
      </c>
    </row>
    <row r="3166" spans="1:4">
      <c r="A3166" s="65" t="s">
        <v>14258</v>
      </c>
      <c r="B3166" s="66" t="s">
        <v>14259</v>
      </c>
      <c r="C3166" s="40" t="s">
        <v>397</v>
      </c>
      <c r="D3166" s="67">
        <v>4.34</v>
      </c>
    </row>
    <row r="3167" spans="1:4" ht="30">
      <c r="A3167" s="65" t="s">
        <v>14260</v>
      </c>
      <c r="B3167" s="66" t="s">
        <v>14261</v>
      </c>
      <c r="C3167" s="40" t="s">
        <v>397</v>
      </c>
      <c r="D3167" s="67">
        <v>4.08</v>
      </c>
    </row>
    <row r="3168" spans="1:4">
      <c r="A3168" s="65" t="s">
        <v>14262</v>
      </c>
      <c r="B3168" s="66" t="s">
        <v>14263</v>
      </c>
      <c r="C3168" s="40" t="s">
        <v>397</v>
      </c>
      <c r="D3168" s="67">
        <v>184.51</v>
      </c>
    </row>
    <row r="3169" spans="1:4">
      <c r="A3169" s="65" t="s">
        <v>14264</v>
      </c>
      <c r="B3169" s="66" t="s">
        <v>14265</v>
      </c>
      <c r="C3169" s="40" t="s">
        <v>397</v>
      </c>
      <c r="D3169" s="67">
        <v>298.81</v>
      </c>
    </row>
    <row r="3170" spans="1:4">
      <c r="A3170" s="65" t="s">
        <v>14266</v>
      </c>
      <c r="B3170" s="66" t="s">
        <v>14267</v>
      </c>
      <c r="C3170" s="40" t="s">
        <v>397</v>
      </c>
      <c r="D3170" s="67">
        <v>307.89</v>
      </c>
    </row>
    <row r="3171" spans="1:4">
      <c r="A3171" s="65" t="s">
        <v>14268</v>
      </c>
      <c r="B3171" s="66" t="s">
        <v>14269</v>
      </c>
      <c r="C3171" s="40" t="s">
        <v>397</v>
      </c>
      <c r="D3171" s="67">
        <v>335.63</v>
      </c>
    </row>
    <row r="3172" spans="1:4" ht="30">
      <c r="A3172" s="65" t="s">
        <v>14270</v>
      </c>
      <c r="B3172" s="66" t="s">
        <v>14271</v>
      </c>
      <c r="C3172" s="40" t="s">
        <v>147</v>
      </c>
      <c r="D3172" s="67">
        <v>989.11</v>
      </c>
    </row>
    <row r="3173" spans="1:4">
      <c r="A3173" s="65" t="s">
        <v>14272</v>
      </c>
      <c r="B3173" s="66" t="s">
        <v>14273</v>
      </c>
      <c r="C3173" s="40" t="s">
        <v>914</v>
      </c>
      <c r="D3173" s="67">
        <v>6.15</v>
      </c>
    </row>
    <row r="3174" spans="1:4">
      <c r="A3174" s="65" t="s">
        <v>14274</v>
      </c>
      <c r="B3174" s="66" t="s">
        <v>14275</v>
      </c>
      <c r="C3174" s="40" t="s">
        <v>205</v>
      </c>
      <c r="D3174" s="67">
        <v>329.21</v>
      </c>
    </row>
    <row r="3175" spans="1:4" ht="30">
      <c r="A3175" s="65" t="s">
        <v>14276</v>
      </c>
      <c r="B3175" s="66" t="s">
        <v>14277</v>
      </c>
      <c r="C3175" s="40" t="s">
        <v>205</v>
      </c>
      <c r="D3175" s="67">
        <v>870.67</v>
      </c>
    </row>
    <row r="3176" spans="1:4">
      <c r="A3176" s="65" t="s">
        <v>14278</v>
      </c>
      <c r="B3176" s="66" t="s">
        <v>14279</v>
      </c>
      <c r="C3176" s="40" t="s">
        <v>205</v>
      </c>
      <c r="D3176" s="67">
        <v>757.38</v>
      </c>
    </row>
    <row r="3177" spans="1:4">
      <c r="A3177" s="65" t="s">
        <v>14280</v>
      </c>
      <c r="B3177" s="66" t="s">
        <v>14281</v>
      </c>
      <c r="C3177" s="40" t="s">
        <v>147</v>
      </c>
      <c r="D3177" s="67">
        <v>3.39</v>
      </c>
    </row>
    <row r="3178" spans="1:4">
      <c r="A3178" s="65" t="s">
        <v>14282</v>
      </c>
      <c r="B3178" s="66" t="s">
        <v>14283</v>
      </c>
      <c r="C3178" s="40" t="s">
        <v>147</v>
      </c>
      <c r="D3178" s="67">
        <v>7.88</v>
      </c>
    </row>
    <row r="3179" spans="1:4">
      <c r="A3179" s="65" t="s">
        <v>14284</v>
      </c>
      <c r="B3179" s="66" t="s">
        <v>14285</v>
      </c>
      <c r="C3179" s="40" t="s">
        <v>205</v>
      </c>
      <c r="D3179" s="67">
        <v>3.35</v>
      </c>
    </row>
    <row r="3180" spans="1:4">
      <c r="A3180" s="65" t="s">
        <v>14286</v>
      </c>
      <c r="B3180" s="66" t="s">
        <v>14287</v>
      </c>
      <c r="C3180" s="40" t="s">
        <v>205</v>
      </c>
      <c r="D3180" s="67">
        <v>4.82</v>
      </c>
    </row>
    <row r="3181" spans="1:4">
      <c r="A3181" s="65" t="s">
        <v>14288</v>
      </c>
      <c r="B3181" s="66" t="s">
        <v>14289</v>
      </c>
      <c r="C3181" s="40" t="s">
        <v>205</v>
      </c>
      <c r="D3181" s="67">
        <v>62.27</v>
      </c>
    </row>
    <row r="3182" spans="1:4">
      <c r="A3182" s="65" t="s">
        <v>14290</v>
      </c>
      <c r="B3182" s="66" t="s">
        <v>14291</v>
      </c>
      <c r="C3182" s="40" t="s">
        <v>205</v>
      </c>
      <c r="D3182" s="67">
        <v>11.68</v>
      </c>
    </row>
    <row r="3183" spans="1:4">
      <c r="A3183" s="65" t="s">
        <v>14292</v>
      </c>
      <c r="B3183" s="66" t="s">
        <v>14293</v>
      </c>
      <c r="C3183" s="40" t="s">
        <v>205</v>
      </c>
      <c r="D3183" s="67">
        <v>7.59</v>
      </c>
    </row>
    <row r="3184" spans="1:4">
      <c r="A3184" s="65" t="s">
        <v>14294</v>
      </c>
      <c r="B3184" s="66" t="s">
        <v>14295</v>
      </c>
      <c r="C3184" s="40" t="s">
        <v>1015</v>
      </c>
      <c r="D3184" s="67">
        <v>608.65</v>
      </c>
    </row>
    <row r="3185" spans="1:4">
      <c r="A3185" s="65" t="s">
        <v>14296</v>
      </c>
      <c r="B3185" s="66" t="s">
        <v>14297</v>
      </c>
      <c r="C3185" s="40" t="s">
        <v>1015</v>
      </c>
      <c r="D3185" s="67">
        <v>660.45</v>
      </c>
    </row>
    <row r="3186" spans="1:4" ht="30">
      <c r="A3186" s="65" t="s">
        <v>14298</v>
      </c>
      <c r="B3186" s="66" t="s">
        <v>14299</v>
      </c>
      <c r="C3186" s="40" t="s">
        <v>147</v>
      </c>
      <c r="D3186" s="67">
        <v>151.58000000000001</v>
      </c>
    </row>
    <row r="3187" spans="1:4">
      <c r="A3187" s="65" t="s">
        <v>14300</v>
      </c>
      <c r="B3187" s="66" t="s">
        <v>14301</v>
      </c>
      <c r="C3187" s="40" t="s">
        <v>147</v>
      </c>
      <c r="D3187" s="67">
        <v>244.96</v>
      </c>
    </row>
    <row r="3188" spans="1:4">
      <c r="A3188" s="65" t="s">
        <v>14302</v>
      </c>
      <c r="B3188" s="66" t="s">
        <v>14303</v>
      </c>
      <c r="C3188" s="40" t="s">
        <v>95</v>
      </c>
      <c r="D3188" s="67">
        <v>0.81</v>
      </c>
    </row>
    <row r="3189" spans="1:4" ht="30">
      <c r="A3189" s="65" t="s">
        <v>14304</v>
      </c>
      <c r="B3189" s="66" t="s">
        <v>14305</v>
      </c>
      <c r="C3189" s="40" t="s">
        <v>95</v>
      </c>
      <c r="D3189" s="67">
        <v>332.99</v>
      </c>
    </row>
    <row r="3190" spans="1:4">
      <c r="A3190" s="65" t="s">
        <v>14306</v>
      </c>
      <c r="B3190" s="66" t="s">
        <v>14307</v>
      </c>
      <c r="C3190" s="40" t="s">
        <v>655</v>
      </c>
      <c r="D3190" s="67">
        <v>15.06</v>
      </c>
    </row>
    <row r="3191" spans="1:4">
      <c r="A3191" s="65" t="s">
        <v>14308</v>
      </c>
      <c r="B3191" s="66" t="s">
        <v>14309</v>
      </c>
      <c r="C3191" s="40" t="s">
        <v>95</v>
      </c>
      <c r="D3191" s="67">
        <v>78.67</v>
      </c>
    </row>
    <row r="3192" spans="1:4">
      <c r="A3192" s="65" t="s">
        <v>14310</v>
      </c>
      <c r="B3192" s="66" t="s">
        <v>14311</v>
      </c>
      <c r="C3192" s="40" t="s">
        <v>914</v>
      </c>
      <c r="D3192" s="67">
        <v>48.93</v>
      </c>
    </row>
    <row r="3193" spans="1:4" ht="30">
      <c r="A3193" s="65" t="s">
        <v>14312</v>
      </c>
      <c r="B3193" s="66" t="s">
        <v>14313</v>
      </c>
      <c r="C3193" s="40" t="s">
        <v>147</v>
      </c>
      <c r="D3193" s="67">
        <v>577.45000000000005</v>
      </c>
    </row>
    <row r="3194" spans="1:4" ht="30">
      <c r="A3194" s="65" t="s">
        <v>14314</v>
      </c>
      <c r="B3194" s="66" t="s">
        <v>14315</v>
      </c>
      <c r="C3194" s="40" t="s">
        <v>147</v>
      </c>
      <c r="D3194" s="67">
        <v>983</v>
      </c>
    </row>
    <row r="3195" spans="1:4">
      <c r="A3195" s="65" t="s">
        <v>14316</v>
      </c>
      <c r="B3195" s="66" t="s">
        <v>14317</v>
      </c>
      <c r="C3195" s="40" t="s">
        <v>205</v>
      </c>
      <c r="D3195" s="67">
        <v>1.43</v>
      </c>
    </row>
    <row r="3196" spans="1:4">
      <c r="A3196" s="65" t="s">
        <v>14318</v>
      </c>
      <c r="B3196" s="66" t="s">
        <v>14319</v>
      </c>
      <c r="C3196" s="40" t="s">
        <v>408</v>
      </c>
      <c r="D3196" s="67">
        <v>2695.12</v>
      </c>
    </row>
    <row r="3197" spans="1:4">
      <c r="A3197" s="65" t="s">
        <v>14320</v>
      </c>
      <c r="B3197" s="66" t="s">
        <v>14321</v>
      </c>
      <c r="C3197" s="40" t="s">
        <v>95</v>
      </c>
      <c r="D3197" s="67">
        <v>1876.6</v>
      </c>
    </row>
    <row r="3198" spans="1:4">
      <c r="A3198" s="65" t="s">
        <v>14322</v>
      </c>
      <c r="B3198" s="66" t="s">
        <v>14323</v>
      </c>
      <c r="C3198" s="40" t="s">
        <v>95</v>
      </c>
      <c r="D3198" s="67">
        <v>80.52</v>
      </c>
    </row>
    <row r="3199" spans="1:4">
      <c r="A3199" s="65" t="s">
        <v>14324</v>
      </c>
      <c r="B3199" s="66" t="s">
        <v>14325</v>
      </c>
      <c r="C3199" s="40" t="s">
        <v>230</v>
      </c>
      <c r="D3199" s="67">
        <v>721.34</v>
      </c>
    </row>
    <row r="3200" spans="1:4">
      <c r="A3200" s="65" t="s">
        <v>14326</v>
      </c>
      <c r="B3200" s="66" t="s">
        <v>14327</v>
      </c>
      <c r="C3200" s="40" t="s">
        <v>230</v>
      </c>
      <c r="D3200" s="67">
        <v>618.27</v>
      </c>
    </row>
    <row r="3201" spans="1:4" ht="30">
      <c r="A3201" s="65" t="s">
        <v>14328</v>
      </c>
      <c r="B3201" s="66" t="s">
        <v>14329</v>
      </c>
      <c r="C3201" s="40" t="s">
        <v>408</v>
      </c>
      <c r="D3201" s="67">
        <v>835.59</v>
      </c>
    </row>
    <row r="3202" spans="1:4" ht="30">
      <c r="A3202" s="65" t="s">
        <v>14330</v>
      </c>
      <c r="B3202" s="66" t="s">
        <v>14331</v>
      </c>
      <c r="C3202" s="40" t="s">
        <v>95</v>
      </c>
      <c r="D3202" s="67">
        <v>1150.1300000000001</v>
      </c>
    </row>
    <row r="3203" spans="1:4">
      <c r="A3203" s="65" t="s">
        <v>14332</v>
      </c>
      <c r="B3203" s="66" t="s">
        <v>14333</v>
      </c>
      <c r="C3203" s="40" t="s">
        <v>95</v>
      </c>
      <c r="D3203" s="67">
        <v>1463.51</v>
      </c>
    </row>
    <row r="3204" spans="1:4" ht="30">
      <c r="A3204" s="65" t="s">
        <v>14334</v>
      </c>
      <c r="B3204" s="66" t="s">
        <v>14484</v>
      </c>
      <c r="C3204" s="40" t="s">
        <v>408</v>
      </c>
      <c r="D3204" s="67">
        <v>107119.84</v>
      </c>
    </row>
    <row r="3205" spans="1:4">
      <c r="A3205" s="65" t="s">
        <v>14335</v>
      </c>
      <c r="B3205" s="66" t="s">
        <v>654</v>
      </c>
      <c r="C3205" s="40" t="s">
        <v>655</v>
      </c>
      <c r="D3205" s="67">
        <v>2.37</v>
      </c>
    </row>
    <row r="3206" spans="1:4" ht="30">
      <c r="A3206" s="65" t="s">
        <v>14336</v>
      </c>
      <c r="B3206" s="66" t="s">
        <v>14337</v>
      </c>
      <c r="C3206" s="40" t="s">
        <v>397</v>
      </c>
      <c r="D3206" s="67">
        <v>184.51</v>
      </c>
    </row>
    <row r="3207" spans="1:4">
      <c r="A3207" s="65" t="s">
        <v>14338</v>
      </c>
      <c r="B3207" s="66" t="s">
        <v>1164</v>
      </c>
      <c r="C3207" s="40" t="s">
        <v>147</v>
      </c>
      <c r="D3207" s="67">
        <v>386.3</v>
      </c>
    </row>
    <row r="3208" spans="1:4">
      <c r="A3208" s="65" t="s">
        <v>14339</v>
      </c>
      <c r="B3208" s="66" t="s">
        <v>1166</v>
      </c>
      <c r="C3208" s="40" t="s">
        <v>147</v>
      </c>
      <c r="D3208" s="67">
        <v>422.5</v>
      </c>
    </row>
    <row r="3209" spans="1:4">
      <c r="A3209" s="65" t="s">
        <v>14340</v>
      </c>
      <c r="B3209" s="66" t="s">
        <v>1168</v>
      </c>
      <c r="C3209" s="40" t="s">
        <v>147</v>
      </c>
      <c r="D3209" s="67">
        <v>467.83</v>
      </c>
    </row>
    <row r="3210" spans="1:4">
      <c r="A3210" s="65" t="s">
        <v>14341</v>
      </c>
      <c r="B3210" s="66" t="s">
        <v>14342</v>
      </c>
      <c r="C3210" s="40" t="s">
        <v>397</v>
      </c>
      <c r="D3210" s="67">
        <v>1.96</v>
      </c>
    </row>
    <row r="3211" spans="1:4">
      <c r="A3211" s="65" t="s">
        <v>14343</v>
      </c>
      <c r="B3211" s="66" t="s">
        <v>14344</v>
      </c>
      <c r="C3211" s="40" t="s">
        <v>95</v>
      </c>
      <c r="D3211" s="67">
        <v>494.22</v>
      </c>
    </row>
    <row r="3212" spans="1:4">
      <c r="A3212" s="65" t="s">
        <v>14345</v>
      </c>
      <c r="B3212" s="66" t="s">
        <v>14346</v>
      </c>
      <c r="C3212" s="40" t="s">
        <v>95</v>
      </c>
      <c r="D3212" s="67">
        <v>508.47</v>
      </c>
    </row>
    <row r="3213" spans="1:4">
      <c r="A3213" s="65" t="s">
        <v>14347</v>
      </c>
      <c r="B3213" s="66" t="s">
        <v>14348</v>
      </c>
      <c r="C3213" s="40" t="s">
        <v>230</v>
      </c>
      <c r="D3213" s="67">
        <v>301.47000000000003</v>
      </c>
    </row>
    <row r="3214" spans="1:4">
      <c r="A3214" s="65" t="s">
        <v>14485</v>
      </c>
      <c r="B3214" s="66" t="s">
        <v>14486</v>
      </c>
      <c r="C3214" s="40" t="s">
        <v>1026</v>
      </c>
      <c r="D3214" s="67">
        <v>2.83</v>
      </c>
    </row>
    <row r="3215" spans="1:4">
      <c r="A3215" s="65" t="s">
        <v>14487</v>
      </c>
      <c r="B3215" s="66" t="s">
        <v>14488</v>
      </c>
      <c r="C3215" s="40" t="s">
        <v>397</v>
      </c>
      <c r="D3215" s="67">
        <v>0.98</v>
      </c>
    </row>
    <row r="3216" spans="1:4" ht="30">
      <c r="A3216" s="65" t="s">
        <v>14686</v>
      </c>
      <c r="B3216" s="66" t="s">
        <v>14687</v>
      </c>
      <c r="C3216" s="40" t="s">
        <v>397</v>
      </c>
      <c r="D3216" s="67">
        <v>229.18</v>
      </c>
    </row>
    <row r="3217" spans="1:4">
      <c r="A3217" s="65" t="s">
        <v>14349</v>
      </c>
      <c r="B3217" s="66" t="s">
        <v>14489</v>
      </c>
      <c r="C3217" s="40" t="s">
        <v>397</v>
      </c>
      <c r="D3217" s="67">
        <v>40.340000000000003</v>
      </c>
    </row>
    <row r="3218" spans="1:4">
      <c r="A3218" s="65" t="s">
        <v>14350</v>
      </c>
      <c r="B3218" s="66" t="s">
        <v>14351</v>
      </c>
      <c r="C3218" s="40" t="s">
        <v>95</v>
      </c>
      <c r="D3218" s="67">
        <v>16.8</v>
      </c>
    </row>
    <row r="3219" spans="1:4">
      <c r="A3219" s="65" t="s">
        <v>14352</v>
      </c>
      <c r="B3219" s="66" t="s">
        <v>14353</v>
      </c>
      <c r="C3219" s="40" t="s">
        <v>95</v>
      </c>
      <c r="D3219" s="67">
        <v>20.93</v>
      </c>
    </row>
    <row r="3220" spans="1:4">
      <c r="A3220" s="65" t="s">
        <v>14354</v>
      </c>
      <c r="B3220" s="66" t="s">
        <v>14355</v>
      </c>
      <c r="C3220" s="40" t="s">
        <v>95</v>
      </c>
      <c r="D3220" s="67">
        <v>20.75</v>
      </c>
    </row>
    <row r="3221" spans="1:4">
      <c r="A3221" s="65" t="s">
        <v>14356</v>
      </c>
      <c r="B3221" s="66" t="s">
        <v>14357</v>
      </c>
      <c r="C3221" s="40" t="s">
        <v>95</v>
      </c>
      <c r="D3221" s="67">
        <v>25.91</v>
      </c>
    </row>
    <row r="3222" spans="1:4">
      <c r="A3222" s="65" t="s">
        <v>14358</v>
      </c>
      <c r="B3222" s="66" t="s">
        <v>14359</v>
      </c>
      <c r="C3222" s="40" t="s">
        <v>95</v>
      </c>
      <c r="D3222" s="67">
        <v>60.95</v>
      </c>
    </row>
    <row r="3223" spans="1:4">
      <c r="A3223" s="65" t="s">
        <v>14360</v>
      </c>
      <c r="B3223" s="66" t="s">
        <v>14361</v>
      </c>
      <c r="C3223" s="40" t="s">
        <v>95</v>
      </c>
      <c r="D3223" s="67">
        <v>63.15</v>
      </c>
    </row>
    <row r="3224" spans="1:4">
      <c r="A3224" s="65" t="s">
        <v>14362</v>
      </c>
      <c r="B3224" s="66" t="s">
        <v>14363</v>
      </c>
      <c r="C3224" s="40" t="s">
        <v>95</v>
      </c>
      <c r="D3224" s="67">
        <v>30.6</v>
      </c>
    </row>
    <row r="3225" spans="1:4">
      <c r="A3225" s="65" t="s">
        <v>14364</v>
      </c>
      <c r="B3225" s="66" t="s">
        <v>14365</v>
      </c>
      <c r="C3225" s="40" t="s">
        <v>95</v>
      </c>
      <c r="D3225" s="67">
        <v>27.73</v>
      </c>
    </row>
    <row r="3226" spans="1:4">
      <c r="A3226" s="65" t="s">
        <v>14366</v>
      </c>
      <c r="B3226" s="66" t="s">
        <v>14367</v>
      </c>
      <c r="C3226" s="40" t="s">
        <v>95</v>
      </c>
      <c r="D3226" s="67">
        <v>37.71</v>
      </c>
    </row>
    <row r="3227" spans="1:4">
      <c r="A3227" s="65" t="s">
        <v>14368</v>
      </c>
      <c r="B3227" s="66" t="s">
        <v>14369</v>
      </c>
      <c r="C3227" s="40" t="s">
        <v>95</v>
      </c>
      <c r="D3227" s="67">
        <v>34.17</v>
      </c>
    </row>
    <row r="3228" spans="1:4">
      <c r="A3228" s="65" t="s">
        <v>14370</v>
      </c>
      <c r="B3228" s="66" t="s">
        <v>14371</v>
      </c>
      <c r="C3228" s="40" t="s">
        <v>95</v>
      </c>
      <c r="D3228" s="67">
        <v>54</v>
      </c>
    </row>
    <row r="3229" spans="1:4">
      <c r="A3229" s="65" t="s">
        <v>14372</v>
      </c>
      <c r="B3229" s="66" t="s">
        <v>14373</v>
      </c>
      <c r="C3229" s="40" t="s">
        <v>95</v>
      </c>
      <c r="D3229" s="67">
        <v>52.04</v>
      </c>
    </row>
    <row r="3230" spans="1:4">
      <c r="A3230" s="65" t="s">
        <v>14374</v>
      </c>
      <c r="B3230" s="66" t="s">
        <v>14375</v>
      </c>
      <c r="C3230" s="40" t="s">
        <v>397</v>
      </c>
      <c r="D3230" s="67">
        <v>4.8099999999999996</v>
      </c>
    </row>
    <row r="3231" spans="1:4">
      <c r="A3231" s="65" t="s">
        <v>14376</v>
      </c>
      <c r="B3231" s="66" t="s">
        <v>14377</v>
      </c>
      <c r="C3231" s="40" t="s">
        <v>397</v>
      </c>
      <c r="D3231" s="67">
        <v>1.3</v>
      </c>
    </row>
    <row r="3232" spans="1:4" ht="30">
      <c r="A3232" s="65" t="s">
        <v>14378</v>
      </c>
      <c r="B3232" s="66" t="s">
        <v>14379</v>
      </c>
      <c r="C3232" s="40" t="s">
        <v>397</v>
      </c>
      <c r="D3232" s="67">
        <v>366.25</v>
      </c>
    </row>
    <row r="3233" spans="1:4" ht="30">
      <c r="A3233" s="65" t="s">
        <v>14380</v>
      </c>
      <c r="B3233" s="66" t="s">
        <v>14381</v>
      </c>
      <c r="C3233" s="40" t="s">
        <v>397</v>
      </c>
      <c r="D3233" s="67">
        <v>360.74</v>
      </c>
    </row>
    <row r="3234" spans="1:4" ht="30">
      <c r="A3234" s="65" t="s">
        <v>14382</v>
      </c>
      <c r="B3234" s="66" t="s">
        <v>14383</v>
      </c>
      <c r="C3234" s="40" t="s">
        <v>14384</v>
      </c>
      <c r="D3234" s="67">
        <v>1.79</v>
      </c>
    </row>
    <row r="3235" spans="1:4">
      <c r="A3235" s="65" t="s">
        <v>14490</v>
      </c>
      <c r="B3235" s="66" t="s">
        <v>8185</v>
      </c>
      <c r="C3235" s="40" t="s">
        <v>655</v>
      </c>
      <c r="D3235" s="67">
        <v>30.83</v>
      </c>
    </row>
  </sheetData>
  <autoFilter ref="A8:D3236" xr:uid="{00000000-0009-0000-0000-000005000000}"/>
  <mergeCells count="4">
    <mergeCell ref="A1:D1"/>
    <mergeCell ref="A2:D2"/>
    <mergeCell ref="A3:D3"/>
    <mergeCell ref="A4:D4"/>
  </mergeCells>
  <conditionalFormatting sqref="A1:A3236">
    <cfRule type="duplicateValues" dxfId="6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94"/>
  <sheetViews>
    <sheetView workbookViewId="0">
      <selection sqref="A1:F1"/>
    </sheetView>
  </sheetViews>
  <sheetFormatPr defaultRowHeight="15"/>
  <cols>
    <col min="1" max="1" width="10.85546875" bestFit="1" customWidth="1"/>
    <col min="2" max="2" width="100.7109375" style="69" customWidth="1"/>
    <col min="3" max="3" width="7.7109375" bestFit="1" customWidth="1"/>
    <col min="4" max="4" width="10.140625" bestFit="1" customWidth="1"/>
    <col min="5" max="5" width="13" bestFit="1" customWidth="1"/>
    <col min="6" max="6" width="12" bestFit="1" customWidth="1"/>
  </cols>
  <sheetData>
    <row r="1" spans="1:7" ht="16.5">
      <c r="A1" s="38"/>
      <c r="B1" s="292" t="s">
        <v>77</v>
      </c>
      <c r="C1" s="293"/>
      <c r="D1" s="293"/>
      <c r="E1" s="293"/>
      <c r="F1" s="293"/>
      <c r="G1" s="26"/>
    </row>
    <row r="2" spans="1:7" ht="16.5">
      <c r="A2" s="293" t="s">
        <v>78</v>
      </c>
      <c r="B2" s="293"/>
      <c r="C2" s="293"/>
      <c r="D2" s="293"/>
      <c r="E2" s="293"/>
      <c r="F2" s="293"/>
      <c r="G2" s="26"/>
    </row>
    <row r="3" spans="1:7">
      <c r="A3" s="294" t="s">
        <v>79</v>
      </c>
      <c r="B3" s="294"/>
      <c r="C3" s="294"/>
      <c r="D3" s="294"/>
      <c r="E3" s="294"/>
      <c r="F3" s="294"/>
      <c r="G3" s="26"/>
    </row>
    <row r="4" spans="1:7" ht="15.75">
      <c r="A4" s="295" t="s">
        <v>80</v>
      </c>
      <c r="B4" s="295"/>
      <c r="C4" s="295"/>
      <c r="D4" s="295"/>
      <c r="E4" s="295"/>
      <c r="F4" s="295"/>
      <c r="G4" s="26"/>
    </row>
    <row r="5" spans="1:7">
      <c r="A5" s="27"/>
      <c r="B5"/>
      <c r="D5" s="70"/>
      <c r="E5" s="3"/>
      <c r="F5" s="71" t="s">
        <v>14657</v>
      </c>
      <c r="G5" s="26"/>
    </row>
    <row r="6" spans="1:7">
      <c r="A6" s="27"/>
      <c r="B6" s="28"/>
      <c r="C6" s="29"/>
      <c r="D6" s="70"/>
      <c r="E6" s="72" t="s">
        <v>81</v>
      </c>
      <c r="F6" s="73" t="s">
        <v>14658</v>
      </c>
      <c r="G6" s="26"/>
    </row>
    <row r="7" spans="1:7">
      <c r="A7" s="27"/>
      <c r="B7" s="28"/>
      <c r="C7" s="30" t="s">
        <v>82</v>
      </c>
      <c r="D7" s="74">
        <v>0</v>
      </c>
      <c r="E7" s="75" t="s">
        <v>83</v>
      </c>
      <c r="F7" s="74">
        <v>1.2823</v>
      </c>
      <c r="G7" s="26"/>
    </row>
    <row r="8" spans="1:7">
      <c r="A8" s="31" t="s">
        <v>84</v>
      </c>
      <c r="B8" s="32" t="s">
        <v>85</v>
      </c>
      <c r="C8" s="33" t="s">
        <v>2</v>
      </c>
      <c r="D8" s="76" t="s">
        <v>86</v>
      </c>
      <c r="E8" s="76" t="s">
        <v>87</v>
      </c>
      <c r="F8" s="76" t="s">
        <v>88</v>
      </c>
      <c r="G8" s="34"/>
    </row>
    <row r="9" spans="1:7" s="46" customFormat="1">
      <c r="A9" s="35" t="s">
        <v>89</v>
      </c>
      <c r="B9" s="36" t="s">
        <v>90</v>
      </c>
      <c r="C9" s="37"/>
      <c r="D9" s="178"/>
      <c r="E9" s="178"/>
      <c r="F9" s="178"/>
      <c r="G9" s="26"/>
    </row>
    <row r="10" spans="1:7">
      <c r="A10" s="38" t="s">
        <v>91</v>
      </c>
      <c r="B10" s="39" t="s">
        <v>92</v>
      </c>
      <c r="C10" s="40"/>
      <c r="D10" s="77"/>
      <c r="E10" s="77"/>
      <c r="F10" s="77"/>
      <c r="G10" s="26"/>
    </row>
    <row r="11" spans="1:7" ht="30">
      <c r="A11" s="38" t="s">
        <v>93</v>
      </c>
      <c r="B11" s="39" t="s">
        <v>94</v>
      </c>
      <c r="C11" s="40" t="s">
        <v>95</v>
      </c>
      <c r="D11" s="77"/>
      <c r="E11" s="77">
        <v>7204.93</v>
      </c>
      <c r="F11" s="77">
        <v>7204.93</v>
      </c>
      <c r="G11" s="26">
        <v>15</v>
      </c>
    </row>
    <row r="12" spans="1:7" ht="30">
      <c r="A12" s="38" t="s">
        <v>96</v>
      </c>
      <c r="B12" s="39" t="s">
        <v>97</v>
      </c>
      <c r="C12" s="40" t="s">
        <v>95</v>
      </c>
      <c r="D12" s="77"/>
      <c r="E12" s="77">
        <v>9581.15</v>
      </c>
      <c r="F12" s="77">
        <v>9581.15</v>
      </c>
      <c r="G12" s="26">
        <v>15</v>
      </c>
    </row>
    <row r="13" spans="1:7" ht="30">
      <c r="A13" s="38" t="s">
        <v>98</v>
      </c>
      <c r="B13" s="39" t="s">
        <v>99</v>
      </c>
      <c r="C13" s="40" t="s">
        <v>95</v>
      </c>
      <c r="D13" s="77"/>
      <c r="E13" s="77">
        <v>16366.75</v>
      </c>
      <c r="F13" s="77">
        <v>16366.75</v>
      </c>
      <c r="G13" s="26">
        <v>15</v>
      </c>
    </row>
    <row r="14" spans="1:7" ht="30">
      <c r="A14" s="38" t="s">
        <v>100</v>
      </c>
      <c r="B14" s="39" t="s">
        <v>101</v>
      </c>
      <c r="C14" s="40" t="s">
        <v>95</v>
      </c>
      <c r="D14" s="77"/>
      <c r="E14" s="77">
        <v>22440.73</v>
      </c>
      <c r="F14" s="77">
        <v>22440.73</v>
      </c>
      <c r="G14" s="26">
        <v>15</v>
      </c>
    </row>
    <row r="15" spans="1:7" ht="30">
      <c r="A15" s="38" t="s">
        <v>102</v>
      </c>
      <c r="B15" s="39" t="s">
        <v>103</v>
      </c>
      <c r="C15" s="40" t="s">
        <v>95</v>
      </c>
      <c r="D15" s="77"/>
      <c r="E15" s="77">
        <v>26151.21</v>
      </c>
      <c r="F15" s="77">
        <v>26151.21</v>
      </c>
      <c r="G15" s="26">
        <v>15</v>
      </c>
    </row>
    <row r="16" spans="1:7">
      <c r="A16" s="38" t="s">
        <v>104</v>
      </c>
      <c r="B16" s="39" t="s">
        <v>105</v>
      </c>
      <c r="C16" s="40"/>
      <c r="D16" s="77"/>
      <c r="E16" s="77"/>
      <c r="F16" s="77"/>
      <c r="G16" s="26"/>
    </row>
    <row r="17" spans="1:7" ht="30">
      <c r="A17" s="38" t="s">
        <v>106</v>
      </c>
      <c r="B17" s="39" t="s">
        <v>107</v>
      </c>
      <c r="C17" s="40" t="s">
        <v>95</v>
      </c>
      <c r="D17" s="77"/>
      <c r="E17" s="77">
        <v>9202.36</v>
      </c>
      <c r="F17" s="77">
        <v>9202.36</v>
      </c>
      <c r="G17" s="26">
        <v>15</v>
      </c>
    </row>
    <row r="18" spans="1:7" ht="30">
      <c r="A18" s="38" t="s">
        <v>108</v>
      </c>
      <c r="B18" s="39" t="s">
        <v>109</v>
      </c>
      <c r="C18" s="40" t="s">
        <v>95</v>
      </c>
      <c r="D18" s="77"/>
      <c r="E18" s="77">
        <v>15587.22</v>
      </c>
      <c r="F18" s="77">
        <v>15587.22</v>
      </c>
      <c r="G18" s="26">
        <v>15</v>
      </c>
    </row>
    <row r="19" spans="1:7" ht="30">
      <c r="A19" s="38" t="s">
        <v>110</v>
      </c>
      <c r="B19" s="39" t="s">
        <v>111</v>
      </c>
      <c r="C19" s="40" t="s">
        <v>95</v>
      </c>
      <c r="D19" s="77"/>
      <c r="E19" s="77">
        <v>21092.240000000002</v>
      </c>
      <c r="F19" s="77">
        <v>21092.240000000002</v>
      </c>
      <c r="G19" s="26">
        <v>15</v>
      </c>
    </row>
    <row r="20" spans="1:7" ht="30">
      <c r="A20" s="38" t="s">
        <v>112</v>
      </c>
      <c r="B20" s="39" t="s">
        <v>113</v>
      </c>
      <c r="C20" s="40" t="s">
        <v>95</v>
      </c>
      <c r="D20" s="77"/>
      <c r="E20" s="77">
        <v>28055</v>
      </c>
      <c r="F20" s="77">
        <v>28055</v>
      </c>
      <c r="G20" s="26">
        <v>15</v>
      </c>
    </row>
    <row r="21" spans="1:7">
      <c r="A21" s="38" t="s">
        <v>114</v>
      </c>
      <c r="B21" s="39" t="s">
        <v>115</v>
      </c>
      <c r="C21" s="40"/>
      <c r="D21" s="77"/>
      <c r="E21" s="77"/>
      <c r="F21" s="77"/>
      <c r="G21" s="26"/>
    </row>
    <row r="22" spans="1:7">
      <c r="A22" s="38" t="s">
        <v>116</v>
      </c>
      <c r="B22" s="39" t="s">
        <v>117</v>
      </c>
      <c r="C22" s="40" t="s">
        <v>95</v>
      </c>
      <c r="D22" s="77"/>
      <c r="E22" s="77">
        <v>3624.6</v>
      </c>
      <c r="F22" s="77">
        <v>3624.6</v>
      </c>
      <c r="G22" s="26">
        <v>15</v>
      </c>
    </row>
    <row r="23" spans="1:7">
      <c r="A23" s="38" t="s">
        <v>118</v>
      </c>
      <c r="B23" s="39" t="s">
        <v>119</v>
      </c>
      <c r="C23" s="40" t="s">
        <v>95</v>
      </c>
      <c r="D23" s="77"/>
      <c r="E23" s="77">
        <v>4900.1400000000003</v>
      </c>
      <c r="F23" s="77">
        <v>4900.1400000000003</v>
      </c>
      <c r="G23" s="26">
        <v>15</v>
      </c>
    </row>
    <row r="24" spans="1:7">
      <c r="A24" s="38" t="s">
        <v>120</v>
      </c>
      <c r="B24" s="39" t="s">
        <v>121</v>
      </c>
      <c r="C24" s="40" t="s">
        <v>95</v>
      </c>
      <c r="D24" s="77"/>
      <c r="E24" s="77">
        <v>2658.26</v>
      </c>
      <c r="F24" s="77">
        <v>2658.26</v>
      </c>
      <c r="G24" s="26">
        <v>15</v>
      </c>
    </row>
    <row r="25" spans="1:7">
      <c r="A25" s="38" t="s">
        <v>122</v>
      </c>
      <c r="B25" s="39" t="s">
        <v>123</v>
      </c>
      <c r="C25" s="40" t="s">
        <v>95</v>
      </c>
      <c r="D25" s="77"/>
      <c r="E25" s="77">
        <v>3637.02</v>
      </c>
      <c r="F25" s="77">
        <v>3637.02</v>
      </c>
      <c r="G25" s="26">
        <v>15</v>
      </c>
    </row>
    <row r="26" spans="1:7">
      <c r="A26" s="38" t="s">
        <v>124</v>
      </c>
      <c r="B26" s="39" t="s">
        <v>125</v>
      </c>
      <c r="C26" s="40" t="s">
        <v>95</v>
      </c>
      <c r="D26" s="77"/>
      <c r="E26" s="77">
        <v>1141.18</v>
      </c>
      <c r="F26" s="77">
        <v>1141.18</v>
      </c>
      <c r="G26" s="26">
        <v>15</v>
      </c>
    </row>
    <row r="27" spans="1:7">
      <c r="A27" s="38" t="s">
        <v>126</v>
      </c>
      <c r="B27" s="39" t="s">
        <v>127</v>
      </c>
      <c r="C27" s="40" t="s">
        <v>95</v>
      </c>
      <c r="D27" s="77"/>
      <c r="E27" s="77">
        <v>1519.09</v>
      </c>
      <c r="F27" s="77">
        <v>1519.09</v>
      </c>
      <c r="G27" s="26">
        <v>15</v>
      </c>
    </row>
    <row r="28" spans="1:7">
      <c r="A28" s="38" t="s">
        <v>128</v>
      </c>
      <c r="B28" s="39" t="s">
        <v>129</v>
      </c>
      <c r="C28" s="40" t="s">
        <v>95</v>
      </c>
      <c r="D28" s="77"/>
      <c r="E28" s="77">
        <v>1267.26</v>
      </c>
      <c r="F28" s="77">
        <v>1267.26</v>
      </c>
      <c r="G28" s="26">
        <v>15</v>
      </c>
    </row>
    <row r="29" spans="1:7">
      <c r="A29" s="38" t="s">
        <v>130</v>
      </c>
      <c r="B29" s="39" t="s">
        <v>131</v>
      </c>
      <c r="C29" s="40" t="s">
        <v>95</v>
      </c>
      <c r="D29" s="77"/>
      <c r="E29" s="77">
        <v>1757.15</v>
      </c>
      <c r="F29" s="77">
        <v>1757.15</v>
      </c>
      <c r="G29" s="26">
        <v>15</v>
      </c>
    </row>
    <row r="30" spans="1:7">
      <c r="A30" s="38" t="s">
        <v>132</v>
      </c>
      <c r="B30" s="39" t="s">
        <v>133</v>
      </c>
      <c r="C30" s="40" t="s">
        <v>95</v>
      </c>
      <c r="D30" s="77"/>
      <c r="E30" s="77">
        <v>2439.23</v>
      </c>
      <c r="F30" s="77">
        <v>2439.23</v>
      </c>
      <c r="G30" s="26">
        <v>15</v>
      </c>
    </row>
    <row r="31" spans="1:7">
      <c r="A31" s="38" t="s">
        <v>134</v>
      </c>
      <c r="B31" s="39" t="s">
        <v>135</v>
      </c>
      <c r="C31" s="40" t="s">
        <v>95</v>
      </c>
      <c r="D31" s="77"/>
      <c r="E31" s="77">
        <v>3324.97</v>
      </c>
      <c r="F31" s="77">
        <v>3324.97</v>
      </c>
      <c r="G31" s="26">
        <v>15</v>
      </c>
    </row>
    <row r="32" spans="1:7">
      <c r="A32" s="38" t="s">
        <v>136</v>
      </c>
      <c r="B32" s="39" t="s">
        <v>137</v>
      </c>
      <c r="C32" s="40" t="s">
        <v>95</v>
      </c>
      <c r="D32" s="77"/>
      <c r="E32" s="77">
        <v>2105.98</v>
      </c>
      <c r="F32" s="77">
        <v>2105.98</v>
      </c>
      <c r="G32" s="26">
        <v>15</v>
      </c>
    </row>
    <row r="33" spans="1:7">
      <c r="A33" s="38" t="s">
        <v>138</v>
      </c>
      <c r="B33" s="39" t="s">
        <v>139</v>
      </c>
      <c r="C33" s="40" t="s">
        <v>95</v>
      </c>
      <c r="D33" s="77"/>
      <c r="E33" s="77">
        <v>2722.06</v>
      </c>
      <c r="F33" s="77">
        <v>2722.06</v>
      </c>
      <c r="G33" s="26">
        <v>15</v>
      </c>
    </row>
    <row r="34" spans="1:7">
      <c r="A34" s="38" t="s">
        <v>140</v>
      </c>
      <c r="B34" s="39" t="s">
        <v>141</v>
      </c>
      <c r="C34" s="40"/>
      <c r="D34" s="77"/>
      <c r="E34" s="77"/>
      <c r="F34" s="77"/>
      <c r="G34" s="26"/>
    </row>
    <row r="35" spans="1:7">
      <c r="A35" s="38" t="s">
        <v>142</v>
      </c>
      <c r="B35" s="39" t="s">
        <v>143</v>
      </c>
      <c r="C35" s="40" t="s">
        <v>144</v>
      </c>
      <c r="D35" s="77">
        <v>1143.79</v>
      </c>
      <c r="E35" s="77"/>
      <c r="F35" s="77">
        <v>1143.79</v>
      </c>
      <c r="G35" s="26">
        <v>15</v>
      </c>
    </row>
    <row r="36" spans="1:7">
      <c r="A36" s="38" t="s">
        <v>145</v>
      </c>
      <c r="B36" s="39" t="s">
        <v>146</v>
      </c>
      <c r="C36" s="40" t="s">
        <v>147</v>
      </c>
      <c r="D36" s="77">
        <v>0.06</v>
      </c>
      <c r="E36" s="77">
        <v>0.18</v>
      </c>
      <c r="F36" s="77">
        <v>0.24</v>
      </c>
      <c r="G36" s="26">
        <v>15</v>
      </c>
    </row>
    <row r="37" spans="1:7" ht="30">
      <c r="A37" s="38" t="s">
        <v>148</v>
      </c>
      <c r="B37" s="39" t="s">
        <v>149</v>
      </c>
      <c r="C37" s="40" t="s">
        <v>147</v>
      </c>
      <c r="D37" s="77">
        <v>0.44</v>
      </c>
      <c r="E37" s="77">
        <v>0.59</v>
      </c>
      <c r="F37" s="77">
        <v>1.03</v>
      </c>
      <c r="G37" s="26">
        <v>15</v>
      </c>
    </row>
    <row r="38" spans="1:7" ht="30">
      <c r="A38" s="38" t="s">
        <v>150</v>
      </c>
      <c r="B38" s="39" t="s">
        <v>151</v>
      </c>
      <c r="C38" s="40" t="s">
        <v>147</v>
      </c>
      <c r="D38" s="77">
        <v>0.34</v>
      </c>
      <c r="E38" s="77">
        <v>0.46</v>
      </c>
      <c r="F38" s="77">
        <v>0.8</v>
      </c>
      <c r="G38" s="26">
        <v>15</v>
      </c>
    </row>
    <row r="39" spans="1:7" ht="30">
      <c r="A39" s="38" t="s">
        <v>152</v>
      </c>
      <c r="B39" s="39" t="s">
        <v>153</v>
      </c>
      <c r="C39" s="40" t="s">
        <v>147</v>
      </c>
      <c r="D39" s="77">
        <v>0.28000000000000003</v>
      </c>
      <c r="E39" s="77">
        <v>0.37</v>
      </c>
      <c r="F39" s="77">
        <v>0.65</v>
      </c>
      <c r="G39" s="26">
        <v>15</v>
      </c>
    </row>
    <row r="40" spans="1:7" ht="30">
      <c r="A40" s="38" t="s">
        <v>154</v>
      </c>
      <c r="B40" s="39" t="s">
        <v>155</v>
      </c>
      <c r="C40" s="40" t="s">
        <v>147</v>
      </c>
      <c r="D40" s="77">
        <v>0.39</v>
      </c>
      <c r="E40" s="77">
        <v>0.51</v>
      </c>
      <c r="F40" s="77">
        <v>0.9</v>
      </c>
      <c r="G40" s="26">
        <v>15</v>
      </c>
    </row>
    <row r="41" spans="1:7">
      <c r="A41" s="38" t="s">
        <v>156</v>
      </c>
      <c r="B41" s="39" t="s">
        <v>157</v>
      </c>
      <c r="C41" s="40" t="s">
        <v>147</v>
      </c>
      <c r="D41" s="77">
        <v>0.18</v>
      </c>
      <c r="E41" s="77">
        <v>0.56999999999999995</v>
      </c>
      <c r="F41" s="77">
        <v>0.75</v>
      </c>
      <c r="G41" s="26">
        <v>15</v>
      </c>
    </row>
    <row r="42" spans="1:7">
      <c r="A42" s="38" t="s">
        <v>158</v>
      </c>
      <c r="B42" s="39" t="s">
        <v>159</v>
      </c>
      <c r="C42" s="40" t="s">
        <v>147</v>
      </c>
      <c r="D42" s="77">
        <v>0.24</v>
      </c>
      <c r="E42" s="77">
        <v>0.32</v>
      </c>
      <c r="F42" s="77">
        <v>0.56000000000000005</v>
      </c>
      <c r="G42" s="26">
        <v>15</v>
      </c>
    </row>
    <row r="43" spans="1:7" ht="30">
      <c r="A43" s="38" t="s">
        <v>160</v>
      </c>
      <c r="B43" s="39" t="s">
        <v>161</v>
      </c>
      <c r="C43" s="40" t="s">
        <v>147</v>
      </c>
      <c r="D43" s="77">
        <v>0.34</v>
      </c>
      <c r="E43" s="77">
        <v>0.46</v>
      </c>
      <c r="F43" s="77">
        <v>0.8</v>
      </c>
      <c r="G43" s="26">
        <v>15</v>
      </c>
    </row>
    <row r="44" spans="1:7" ht="30">
      <c r="A44" s="38" t="s">
        <v>162</v>
      </c>
      <c r="B44" s="39" t="s">
        <v>163</v>
      </c>
      <c r="C44" s="40" t="s">
        <v>147</v>
      </c>
      <c r="D44" s="77">
        <v>0.28999999999999998</v>
      </c>
      <c r="E44" s="77">
        <v>0.4</v>
      </c>
      <c r="F44" s="77">
        <v>0.69</v>
      </c>
      <c r="G44" s="26">
        <v>15</v>
      </c>
    </row>
    <row r="45" spans="1:7">
      <c r="A45" s="38" t="s">
        <v>164</v>
      </c>
      <c r="B45" s="39" t="s">
        <v>165</v>
      </c>
      <c r="C45" s="40" t="s">
        <v>147</v>
      </c>
      <c r="D45" s="77">
        <v>0.28000000000000003</v>
      </c>
      <c r="E45" s="77">
        <v>0.38</v>
      </c>
      <c r="F45" s="77">
        <v>0.66</v>
      </c>
      <c r="G45" s="26">
        <v>15</v>
      </c>
    </row>
    <row r="46" spans="1:7" ht="30">
      <c r="A46" s="38" t="s">
        <v>166</v>
      </c>
      <c r="B46" s="39" t="s">
        <v>167</v>
      </c>
      <c r="C46" s="40" t="s">
        <v>147</v>
      </c>
      <c r="D46" s="77">
        <v>0.46</v>
      </c>
      <c r="E46" s="77">
        <v>0.63</v>
      </c>
      <c r="F46" s="77">
        <v>1.0900000000000001</v>
      </c>
      <c r="G46" s="26">
        <v>15</v>
      </c>
    </row>
    <row r="47" spans="1:7" ht="30">
      <c r="A47" s="38" t="s">
        <v>168</v>
      </c>
      <c r="B47" s="39" t="s">
        <v>169</v>
      </c>
      <c r="C47" s="40" t="s">
        <v>147</v>
      </c>
      <c r="D47" s="77">
        <v>0.38</v>
      </c>
      <c r="E47" s="77">
        <v>0.5</v>
      </c>
      <c r="F47" s="77">
        <v>0.88</v>
      </c>
      <c r="G47" s="26">
        <v>15</v>
      </c>
    </row>
    <row r="48" spans="1:7" ht="30">
      <c r="A48" s="38" t="s">
        <v>170</v>
      </c>
      <c r="B48" s="39" t="s">
        <v>171</v>
      </c>
      <c r="C48" s="40" t="s">
        <v>147</v>
      </c>
      <c r="D48" s="77">
        <v>0.28999999999999998</v>
      </c>
      <c r="E48" s="77">
        <v>0.4</v>
      </c>
      <c r="F48" s="77">
        <v>0.69</v>
      </c>
      <c r="G48" s="26">
        <v>15</v>
      </c>
    </row>
    <row r="49" spans="1:7" ht="30">
      <c r="A49" s="38" t="s">
        <v>172</v>
      </c>
      <c r="B49" s="39" t="s">
        <v>173</v>
      </c>
      <c r="C49" s="40" t="s">
        <v>147</v>
      </c>
      <c r="D49" s="77">
        <v>0.4</v>
      </c>
      <c r="E49" s="77">
        <v>0.53</v>
      </c>
      <c r="F49" s="77">
        <v>0.93</v>
      </c>
      <c r="G49" s="26">
        <v>15</v>
      </c>
    </row>
    <row r="50" spans="1:7" ht="30">
      <c r="A50" s="38" t="s">
        <v>174</v>
      </c>
      <c r="B50" s="39" t="s">
        <v>175</v>
      </c>
      <c r="C50" s="40" t="s">
        <v>147</v>
      </c>
      <c r="D50" s="77">
        <v>0.33</v>
      </c>
      <c r="E50" s="77">
        <v>0.44</v>
      </c>
      <c r="F50" s="77">
        <v>0.77</v>
      </c>
      <c r="G50" s="26">
        <v>15</v>
      </c>
    </row>
    <row r="51" spans="1:7">
      <c r="A51" s="38" t="s">
        <v>176</v>
      </c>
      <c r="B51" s="39" t="s">
        <v>177</v>
      </c>
      <c r="C51" s="40" t="s">
        <v>147</v>
      </c>
      <c r="D51" s="77">
        <v>0.28000000000000003</v>
      </c>
      <c r="E51" s="77">
        <v>0.37</v>
      </c>
      <c r="F51" s="77">
        <v>0.65</v>
      </c>
      <c r="G51" s="26">
        <v>15</v>
      </c>
    </row>
    <row r="52" spans="1:7" ht="30">
      <c r="A52" s="38" t="s">
        <v>178</v>
      </c>
      <c r="B52" s="39" t="s">
        <v>179</v>
      </c>
      <c r="C52" s="40" t="s">
        <v>147</v>
      </c>
      <c r="D52" s="77">
        <v>0.46</v>
      </c>
      <c r="E52" s="77">
        <v>0.62</v>
      </c>
      <c r="F52" s="77">
        <v>1.08</v>
      </c>
      <c r="G52" s="26">
        <v>15</v>
      </c>
    </row>
    <row r="53" spans="1:7" ht="30">
      <c r="A53" s="38" t="s">
        <v>180</v>
      </c>
      <c r="B53" s="39" t="s">
        <v>181</v>
      </c>
      <c r="C53" s="40" t="s">
        <v>147</v>
      </c>
      <c r="D53" s="77">
        <v>0.3</v>
      </c>
      <c r="E53" s="77">
        <v>0.41</v>
      </c>
      <c r="F53" s="77">
        <v>0.71</v>
      </c>
      <c r="G53" s="26">
        <v>15</v>
      </c>
    </row>
    <row r="54" spans="1:7">
      <c r="A54" s="38" t="s">
        <v>182</v>
      </c>
      <c r="B54" s="39" t="s">
        <v>183</v>
      </c>
      <c r="C54" s="40" t="s">
        <v>147</v>
      </c>
      <c r="D54" s="77">
        <v>0.18</v>
      </c>
      <c r="E54" s="77">
        <v>0.44</v>
      </c>
      <c r="F54" s="77">
        <v>0.62</v>
      </c>
      <c r="G54" s="26">
        <v>15</v>
      </c>
    </row>
    <row r="55" spans="1:7">
      <c r="A55" s="38" t="s">
        <v>184</v>
      </c>
      <c r="B55" s="39" t="s">
        <v>185</v>
      </c>
      <c r="C55" s="40" t="s">
        <v>147</v>
      </c>
      <c r="D55" s="77">
        <v>0.19</v>
      </c>
      <c r="E55" s="77">
        <v>0.25</v>
      </c>
      <c r="F55" s="77">
        <v>0.44</v>
      </c>
      <c r="G55" s="26">
        <v>15</v>
      </c>
    </row>
    <row r="56" spans="1:7">
      <c r="A56" s="38" t="s">
        <v>186</v>
      </c>
      <c r="B56" s="39" t="s">
        <v>187</v>
      </c>
      <c r="C56" s="40" t="s">
        <v>147</v>
      </c>
      <c r="D56" s="77">
        <v>0.14000000000000001</v>
      </c>
      <c r="E56" s="77">
        <v>0.2</v>
      </c>
      <c r="F56" s="77">
        <v>0.34</v>
      </c>
      <c r="G56" s="26">
        <v>15</v>
      </c>
    </row>
    <row r="57" spans="1:7">
      <c r="A57" s="38" t="s">
        <v>188</v>
      </c>
      <c r="B57" s="39" t="s">
        <v>189</v>
      </c>
      <c r="C57" s="40" t="s">
        <v>147</v>
      </c>
      <c r="D57" s="77">
        <v>0.1</v>
      </c>
      <c r="E57" s="77">
        <v>0.14000000000000001</v>
      </c>
      <c r="F57" s="77">
        <v>0.24</v>
      </c>
      <c r="G57" s="26">
        <v>15</v>
      </c>
    </row>
    <row r="58" spans="1:7">
      <c r="A58" s="38" t="s">
        <v>190</v>
      </c>
      <c r="B58" s="39" t="s">
        <v>191</v>
      </c>
      <c r="C58" s="40" t="s">
        <v>147</v>
      </c>
      <c r="D58" s="77">
        <v>0.1</v>
      </c>
      <c r="E58" s="77">
        <v>0.12</v>
      </c>
      <c r="F58" s="77">
        <v>0.22</v>
      </c>
      <c r="G58" s="26">
        <v>15</v>
      </c>
    </row>
    <row r="59" spans="1:7">
      <c r="A59" s="38" t="s">
        <v>192</v>
      </c>
      <c r="B59" s="39" t="s">
        <v>193</v>
      </c>
      <c r="C59" s="40" t="s">
        <v>194</v>
      </c>
      <c r="D59" s="77">
        <v>646.82000000000005</v>
      </c>
      <c r="E59" s="77">
        <v>752.76</v>
      </c>
      <c r="F59" s="77">
        <v>1399.58</v>
      </c>
      <c r="G59" s="26">
        <v>15</v>
      </c>
    </row>
    <row r="60" spans="1:7">
      <c r="A60" s="38" t="s">
        <v>195</v>
      </c>
      <c r="B60" s="39" t="s">
        <v>196</v>
      </c>
      <c r="C60" s="40" t="s">
        <v>95</v>
      </c>
      <c r="D60" s="77">
        <v>746.33</v>
      </c>
      <c r="E60" s="77">
        <v>514.39</v>
      </c>
      <c r="F60" s="77">
        <v>1260.72</v>
      </c>
      <c r="G60" s="26">
        <v>15</v>
      </c>
    </row>
    <row r="61" spans="1:7">
      <c r="A61" s="38" t="s">
        <v>197</v>
      </c>
      <c r="B61" s="39" t="s">
        <v>198</v>
      </c>
      <c r="C61" s="40"/>
      <c r="D61" s="77"/>
      <c r="E61" s="77"/>
      <c r="F61" s="77"/>
      <c r="G61" s="26"/>
    </row>
    <row r="62" spans="1:7">
      <c r="A62" s="38" t="s">
        <v>199</v>
      </c>
      <c r="B62" s="39" t="s">
        <v>200</v>
      </c>
      <c r="C62" s="40" t="s">
        <v>144</v>
      </c>
      <c r="D62" s="77">
        <v>1316.69</v>
      </c>
      <c r="E62" s="77"/>
      <c r="F62" s="77">
        <v>1316.69</v>
      </c>
      <c r="G62" s="26">
        <v>15</v>
      </c>
    </row>
    <row r="63" spans="1:7">
      <c r="A63" s="38" t="s">
        <v>201</v>
      </c>
      <c r="B63" s="39" t="s">
        <v>202</v>
      </c>
      <c r="C63" s="40" t="s">
        <v>144</v>
      </c>
      <c r="D63" s="77">
        <v>6913.83</v>
      </c>
      <c r="E63" s="77"/>
      <c r="F63" s="77">
        <v>6913.83</v>
      </c>
      <c r="G63" s="26">
        <v>15</v>
      </c>
    </row>
    <row r="64" spans="1:7">
      <c r="A64" s="38" t="s">
        <v>203</v>
      </c>
      <c r="B64" s="39" t="s">
        <v>204</v>
      </c>
      <c r="C64" s="40" t="s">
        <v>205</v>
      </c>
      <c r="D64" s="77">
        <v>103</v>
      </c>
      <c r="E64" s="77"/>
      <c r="F64" s="77">
        <v>103</v>
      </c>
      <c r="G64" s="26">
        <v>15</v>
      </c>
    </row>
    <row r="65" spans="1:7">
      <c r="A65" s="38" t="s">
        <v>206</v>
      </c>
      <c r="B65" s="39" t="s">
        <v>207</v>
      </c>
      <c r="C65" s="40" t="s">
        <v>205</v>
      </c>
      <c r="D65" s="77">
        <v>81.73</v>
      </c>
      <c r="E65" s="77"/>
      <c r="F65" s="77">
        <v>81.73</v>
      </c>
      <c r="G65" s="26">
        <v>15</v>
      </c>
    </row>
    <row r="66" spans="1:7">
      <c r="A66" s="38" t="s">
        <v>208</v>
      </c>
      <c r="B66" s="39" t="s">
        <v>209</v>
      </c>
      <c r="C66" s="40" t="s">
        <v>205</v>
      </c>
      <c r="D66" s="77">
        <v>402.01</v>
      </c>
      <c r="E66" s="77"/>
      <c r="F66" s="77">
        <v>402.01</v>
      </c>
      <c r="G66" s="26">
        <v>15</v>
      </c>
    </row>
    <row r="67" spans="1:7">
      <c r="A67" s="38" t="s">
        <v>210</v>
      </c>
      <c r="B67" s="39" t="s">
        <v>211</v>
      </c>
      <c r="C67" s="40" t="s">
        <v>205</v>
      </c>
      <c r="D67" s="77">
        <v>636.1</v>
      </c>
      <c r="E67" s="77"/>
      <c r="F67" s="77">
        <v>636.1</v>
      </c>
      <c r="G67" s="26">
        <v>15</v>
      </c>
    </row>
    <row r="68" spans="1:7">
      <c r="A68" s="38" t="s">
        <v>212</v>
      </c>
      <c r="B68" s="39" t="s">
        <v>213</v>
      </c>
      <c r="C68" s="40" t="s">
        <v>205</v>
      </c>
      <c r="D68" s="77">
        <v>99.77</v>
      </c>
      <c r="E68" s="77"/>
      <c r="F68" s="77">
        <v>99.77</v>
      </c>
      <c r="G68" s="26">
        <v>15</v>
      </c>
    </row>
    <row r="69" spans="1:7">
      <c r="A69" s="38" t="s">
        <v>214</v>
      </c>
      <c r="B69" s="39" t="s">
        <v>215</v>
      </c>
      <c r="C69" s="40"/>
      <c r="D69" s="77"/>
      <c r="E69" s="77"/>
      <c r="F69" s="77"/>
      <c r="G69" s="26"/>
    </row>
    <row r="70" spans="1:7">
      <c r="A70" s="38" t="s">
        <v>216</v>
      </c>
      <c r="B70" s="39" t="s">
        <v>217</v>
      </c>
      <c r="C70" s="40" t="s">
        <v>144</v>
      </c>
      <c r="D70" s="77">
        <v>411.99</v>
      </c>
      <c r="E70" s="77"/>
      <c r="F70" s="77">
        <v>411.99</v>
      </c>
      <c r="G70" s="26">
        <v>15</v>
      </c>
    </row>
    <row r="71" spans="1:7">
      <c r="A71" s="38" t="s">
        <v>218</v>
      </c>
      <c r="B71" s="39" t="s">
        <v>219</v>
      </c>
      <c r="C71" s="40" t="s">
        <v>147</v>
      </c>
      <c r="D71" s="77">
        <v>3.15</v>
      </c>
      <c r="E71" s="77">
        <v>6.81</v>
      </c>
      <c r="F71" s="77">
        <v>9.9600000000000009</v>
      </c>
      <c r="G71" s="26">
        <v>15</v>
      </c>
    </row>
    <row r="72" spans="1:7">
      <c r="A72" s="38" t="s">
        <v>220</v>
      </c>
      <c r="B72" s="39" t="s">
        <v>221</v>
      </c>
      <c r="C72" s="40" t="s">
        <v>147</v>
      </c>
      <c r="D72" s="77">
        <v>101.27</v>
      </c>
      <c r="E72" s="77">
        <v>50.35</v>
      </c>
      <c r="F72" s="77">
        <v>151.62</v>
      </c>
      <c r="G72" s="26">
        <v>15</v>
      </c>
    </row>
    <row r="73" spans="1:7">
      <c r="A73" s="38" t="s">
        <v>222</v>
      </c>
      <c r="B73" s="39" t="s">
        <v>223</v>
      </c>
      <c r="C73" s="40" t="s">
        <v>147</v>
      </c>
      <c r="D73" s="77">
        <v>21.82</v>
      </c>
      <c r="E73" s="77">
        <v>48.01</v>
      </c>
      <c r="F73" s="77">
        <v>69.83</v>
      </c>
      <c r="G73" s="26">
        <v>15</v>
      </c>
    </row>
    <row r="74" spans="1:7">
      <c r="A74" s="38" t="s">
        <v>224</v>
      </c>
      <c r="B74" s="39" t="s">
        <v>225</v>
      </c>
      <c r="C74" s="40" t="s">
        <v>147</v>
      </c>
      <c r="D74" s="77"/>
      <c r="E74" s="77">
        <v>34.07</v>
      </c>
      <c r="F74" s="77">
        <v>34.07</v>
      </c>
      <c r="G74" s="26">
        <v>15</v>
      </c>
    </row>
    <row r="75" spans="1:7">
      <c r="A75" s="38" t="s">
        <v>226</v>
      </c>
      <c r="B75" s="39" t="s">
        <v>227</v>
      </c>
      <c r="C75" s="40" t="s">
        <v>205</v>
      </c>
      <c r="D75" s="77">
        <v>1.07</v>
      </c>
      <c r="E75" s="77">
        <v>5.03</v>
      </c>
      <c r="F75" s="77">
        <v>6.1</v>
      </c>
      <c r="G75" s="26">
        <v>15</v>
      </c>
    </row>
    <row r="76" spans="1:7">
      <c r="A76" s="38" t="s">
        <v>228</v>
      </c>
      <c r="B76" s="39" t="s">
        <v>229</v>
      </c>
      <c r="C76" s="40" t="s">
        <v>230</v>
      </c>
      <c r="D76" s="77"/>
      <c r="E76" s="77">
        <v>514.15</v>
      </c>
      <c r="F76" s="77">
        <v>514.15</v>
      </c>
      <c r="G76" s="26">
        <v>15</v>
      </c>
    </row>
    <row r="77" spans="1:7">
      <c r="A77" s="38" t="s">
        <v>231</v>
      </c>
      <c r="B77" s="39" t="s">
        <v>232</v>
      </c>
      <c r="C77" s="40" t="s">
        <v>205</v>
      </c>
      <c r="D77" s="77">
        <v>270.63</v>
      </c>
      <c r="E77" s="77"/>
      <c r="F77" s="77">
        <v>270.63</v>
      </c>
      <c r="G77" s="26">
        <v>15</v>
      </c>
    </row>
    <row r="78" spans="1:7">
      <c r="A78" s="38" t="s">
        <v>233</v>
      </c>
      <c r="B78" s="39" t="s">
        <v>234</v>
      </c>
      <c r="C78" s="40" t="s">
        <v>205</v>
      </c>
      <c r="D78" s="77">
        <v>275.62</v>
      </c>
      <c r="E78" s="77"/>
      <c r="F78" s="77">
        <v>275.62</v>
      </c>
      <c r="G78" s="26">
        <v>15</v>
      </c>
    </row>
    <row r="79" spans="1:7">
      <c r="A79" s="38" t="s">
        <v>235</v>
      </c>
      <c r="B79" s="39" t="s">
        <v>236</v>
      </c>
      <c r="C79" s="40" t="s">
        <v>205</v>
      </c>
      <c r="D79" s="77">
        <v>371.62</v>
      </c>
      <c r="E79" s="77"/>
      <c r="F79" s="77">
        <v>371.62</v>
      </c>
      <c r="G79" s="26">
        <v>15</v>
      </c>
    </row>
    <row r="80" spans="1:7">
      <c r="A80" s="38" t="s">
        <v>237</v>
      </c>
      <c r="B80" s="39" t="s">
        <v>238</v>
      </c>
      <c r="C80" s="40" t="s">
        <v>205</v>
      </c>
      <c r="D80" s="77">
        <v>381.68</v>
      </c>
      <c r="E80" s="77"/>
      <c r="F80" s="77">
        <v>381.68</v>
      </c>
      <c r="G80" s="26">
        <v>15</v>
      </c>
    </row>
    <row r="81" spans="1:7">
      <c r="A81" s="38" t="s">
        <v>239</v>
      </c>
      <c r="B81" s="39" t="s">
        <v>240</v>
      </c>
      <c r="C81" s="40" t="s">
        <v>144</v>
      </c>
      <c r="D81" s="77">
        <v>241.21</v>
      </c>
      <c r="E81" s="77"/>
      <c r="F81" s="77">
        <v>241.21</v>
      </c>
      <c r="G81" s="26">
        <v>15</v>
      </c>
    </row>
    <row r="82" spans="1:7">
      <c r="A82" s="38" t="s">
        <v>241</v>
      </c>
      <c r="B82" s="39" t="s">
        <v>242</v>
      </c>
      <c r="C82" s="40" t="s">
        <v>95</v>
      </c>
      <c r="D82" s="77">
        <v>13.4</v>
      </c>
      <c r="E82" s="77"/>
      <c r="F82" s="77">
        <v>13.4</v>
      </c>
      <c r="G82" s="26">
        <v>15</v>
      </c>
    </row>
    <row r="83" spans="1:7">
      <c r="A83" s="38" t="s">
        <v>243</v>
      </c>
      <c r="B83" s="39" t="s">
        <v>244</v>
      </c>
      <c r="C83" s="40" t="s">
        <v>95</v>
      </c>
      <c r="D83" s="77">
        <v>15.46</v>
      </c>
      <c r="E83" s="77"/>
      <c r="F83" s="77">
        <v>15.46</v>
      </c>
      <c r="G83" s="26">
        <v>15</v>
      </c>
    </row>
    <row r="84" spans="1:7">
      <c r="A84" s="38" t="s">
        <v>245</v>
      </c>
      <c r="B84" s="39" t="s">
        <v>246</v>
      </c>
      <c r="C84" s="40" t="s">
        <v>95</v>
      </c>
      <c r="D84" s="77">
        <v>16.18</v>
      </c>
      <c r="E84" s="77"/>
      <c r="F84" s="77">
        <v>16.18</v>
      </c>
      <c r="G84" s="26">
        <v>15</v>
      </c>
    </row>
    <row r="85" spans="1:7">
      <c r="A85" s="38" t="s">
        <v>247</v>
      </c>
      <c r="B85" s="39" t="s">
        <v>248</v>
      </c>
      <c r="C85" s="40" t="s">
        <v>95</v>
      </c>
      <c r="D85" s="77">
        <v>20.62</v>
      </c>
      <c r="E85" s="77"/>
      <c r="F85" s="77">
        <v>20.62</v>
      </c>
      <c r="G85" s="26">
        <v>15</v>
      </c>
    </row>
    <row r="86" spans="1:7">
      <c r="A86" s="38" t="s">
        <v>249</v>
      </c>
      <c r="B86" s="39" t="s">
        <v>250</v>
      </c>
      <c r="C86" s="40" t="s">
        <v>95</v>
      </c>
      <c r="D86" s="77">
        <v>22.12</v>
      </c>
      <c r="E86" s="77"/>
      <c r="F86" s="77">
        <v>22.12</v>
      </c>
      <c r="G86" s="26">
        <v>15</v>
      </c>
    </row>
    <row r="87" spans="1:7">
      <c r="A87" s="38" t="s">
        <v>251</v>
      </c>
      <c r="B87" s="39" t="s">
        <v>252</v>
      </c>
      <c r="C87" s="40" t="s">
        <v>95</v>
      </c>
      <c r="D87" s="77">
        <v>24.99</v>
      </c>
      <c r="E87" s="77"/>
      <c r="F87" s="77">
        <v>24.99</v>
      </c>
      <c r="G87" s="26">
        <v>15</v>
      </c>
    </row>
    <row r="88" spans="1:7">
      <c r="A88" s="38" t="s">
        <v>253</v>
      </c>
      <c r="B88" s="39" t="s">
        <v>254</v>
      </c>
      <c r="C88" s="40" t="s">
        <v>95</v>
      </c>
      <c r="D88" s="77">
        <v>27.2</v>
      </c>
      <c r="E88" s="77"/>
      <c r="F88" s="77">
        <v>27.2</v>
      </c>
      <c r="G88" s="26">
        <v>15</v>
      </c>
    </row>
    <row r="89" spans="1:7">
      <c r="A89" s="38" t="s">
        <v>255</v>
      </c>
      <c r="B89" s="39" t="s">
        <v>256</v>
      </c>
      <c r="C89" s="40" t="s">
        <v>95</v>
      </c>
      <c r="D89" s="77">
        <v>26.83</v>
      </c>
      <c r="E89" s="77"/>
      <c r="F89" s="77">
        <v>26.83</v>
      </c>
      <c r="G89" s="26">
        <v>15</v>
      </c>
    </row>
    <row r="90" spans="1:7">
      <c r="A90" s="38" t="s">
        <v>257</v>
      </c>
      <c r="B90" s="39" t="s">
        <v>258</v>
      </c>
      <c r="C90" s="40" t="s">
        <v>95</v>
      </c>
      <c r="D90" s="77">
        <v>29.76</v>
      </c>
      <c r="E90" s="77"/>
      <c r="F90" s="77">
        <v>29.76</v>
      </c>
      <c r="G90" s="26">
        <v>15</v>
      </c>
    </row>
    <row r="91" spans="1:7">
      <c r="A91" s="38" t="s">
        <v>259</v>
      </c>
      <c r="B91" s="39" t="s">
        <v>260</v>
      </c>
      <c r="C91" s="40" t="s">
        <v>95</v>
      </c>
      <c r="D91" s="77">
        <v>31.86</v>
      </c>
      <c r="E91" s="77"/>
      <c r="F91" s="77">
        <v>31.86</v>
      </c>
      <c r="G91" s="26">
        <v>15</v>
      </c>
    </row>
    <row r="92" spans="1:7">
      <c r="A92" s="38" t="s">
        <v>261</v>
      </c>
      <c r="B92" s="39" t="s">
        <v>262</v>
      </c>
      <c r="C92" s="40" t="s">
        <v>95</v>
      </c>
      <c r="D92" s="77">
        <v>36.270000000000003</v>
      </c>
      <c r="E92" s="77"/>
      <c r="F92" s="77">
        <v>36.270000000000003</v>
      </c>
      <c r="G92" s="26">
        <v>15</v>
      </c>
    </row>
    <row r="93" spans="1:7">
      <c r="A93" s="38" t="s">
        <v>263</v>
      </c>
      <c r="B93" s="39" t="s">
        <v>264</v>
      </c>
      <c r="C93" s="40" t="s">
        <v>205</v>
      </c>
      <c r="D93" s="77">
        <v>270.66000000000003</v>
      </c>
      <c r="E93" s="77"/>
      <c r="F93" s="77">
        <v>270.66000000000003</v>
      </c>
      <c r="G93" s="26">
        <v>15</v>
      </c>
    </row>
    <row r="94" spans="1:7">
      <c r="A94" s="38" t="s">
        <v>265</v>
      </c>
      <c r="B94" s="39" t="s">
        <v>266</v>
      </c>
      <c r="C94" s="40" t="s">
        <v>205</v>
      </c>
      <c r="D94" s="77">
        <v>400.55</v>
      </c>
      <c r="E94" s="77"/>
      <c r="F94" s="77">
        <v>400.55</v>
      </c>
      <c r="G94" s="26">
        <v>15</v>
      </c>
    </row>
    <row r="95" spans="1:7">
      <c r="A95" s="38" t="s">
        <v>267</v>
      </c>
      <c r="B95" s="39" t="s">
        <v>268</v>
      </c>
      <c r="C95" s="40" t="s">
        <v>205</v>
      </c>
      <c r="D95" s="77">
        <v>407.06</v>
      </c>
      <c r="E95" s="77"/>
      <c r="F95" s="77">
        <v>407.06</v>
      </c>
      <c r="G95" s="26">
        <v>15</v>
      </c>
    </row>
    <row r="96" spans="1:7">
      <c r="A96" s="38" t="s">
        <v>269</v>
      </c>
      <c r="B96" s="39" t="s">
        <v>270</v>
      </c>
      <c r="C96" s="40" t="s">
        <v>205</v>
      </c>
      <c r="D96" s="77">
        <v>428.91</v>
      </c>
      <c r="E96" s="77"/>
      <c r="F96" s="77">
        <v>428.91</v>
      </c>
      <c r="G96" s="26">
        <v>15</v>
      </c>
    </row>
    <row r="97" spans="1:7">
      <c r="A97" s="38" t="s">
        <v>271</v>
      </c>
      <c r="B97" s="39" t="s">
        <v>272</v>
      </c>
      <c r="C97" s="40" t="s">
        <v>205</v>
      </c>
      <c r="D97" s="77">
        <v>449.64</v>
      </c>
      <c r="E97" s="77"/>
      <c r="F97" s="77">
        <v>449.64</v>
      </c>
      <c r="G97" s="26">
        <v>15</v>
      </c>
    </row>
    <row r="98" spans="1:7">
      <c r="A98" s="38" t="s">
        <v>273</v>
      </c>
      <c r="B98" s="39" t="s">
        <v>274</v>
      </c>
      <c r="C98" s="40" t="s">
        <v>205</v>
      </c>
      <c r="D98" s="77">
        <v>582.54</v>
      </c>
      <c r="E98" s="77"/>
      <c r="F98" s="77">
        <v>582.54</v>
      </c>
      <c r="G98" s="26">
        <v>15</v>
      </c>
    </row>
    <row r="99" spans="1:7">
      <c r="A99" s="38" t="s">
        <v>275</v>
      </c>
      <c r="B99" s="39" t="s">
        <v>276</v>
      </c>
      <c r="C99" s="40" t="s">
        <v>205</v>
      </c>
      <c r="D99" s="77">
        <v>222.88</v>
      </c>
      <c r="E99" s="77"/>
      <c r="F99" s="77">
        <v>222.88</v>
      </c>
      <c r="G99" s="26">
        <v>15</v>
      </c>
    </row>
    <row r="100" spans="1:7">
      <c r="A100" s="38" t="s">
        <v>277</v>
      </c>
      <c r="B100" s="39" t="s">
        <v>278</v>
      </c>
      <c r="C100" s="40" t="s">
        <v>144</v>
      </c>
      <c r="D100" s="77">
        <v>1690.72</v>
      </c>
      <c r="E100" s="77">
        <v>4622.41</v>
      </c>
      <c r="F100" s="77">
        <v>6313.13</v>
      </c>
      <c r="G100" s="26">
        <v>15</v>
      </c>
    </row>
    <row r="101" spans="1:7" ht="30">
      <c r="A101" s="38" t="s">
        <v>279</v>
      </c>
      <c r="B101" s="39" t="s">
        <v>280</v>
      </c>
      <c r="C101" s="40" t="s">
        <v>147</v>
      </c>
      <c r="D101" s="77">
        <v>7.58</v>
      </c>
      <c r="E101" s="77">
        <v>49.21</v>
      </c>
      <c r="F101" s="77">
        <v>56.79</v>
      </c>
      <c r="G101" s="26">
        <v>15</v>
      </c>
    </row>
    <row r="102" spans="1:7">
      <c r="A102" s="38" t="s">
        <v>281</v>
      </c>
      <c r="B102" s="39" t="s">
        <v>282</v>
      </c>
      <c r="C102" s="40" t="s">
        <v>147</v>
      </c>
      <c r="D102" s="77">
        <v>164.91</v>
      </c>
      <c r="E102" s="77">
        <v>350.18</v>
      </c>
      <c r="F102" s="77">
        <v>515.09</v>
      </c>
      <c r="G102" s="26">
        <v>15</v>
      </c>
    </row>
    <row r="103" spans="1:7">
      <c r="A103" s="38" t="s">
        <v>283</v>
      </c>
      <c r="B103" s="39" t="s">
        <v>284</v>
      </c>
      <c r="C103" s="40"/>
      <c r="D103" s="77"/>
      <c r="E103" s="77"/>
      <c r="F103" s="77"/>
      <c r="G103" s="26"/>
    </row>
    <row r="104" spans="1:7">
      <c r="A104" s="38" t="s">
        <v>285</v>
      </c>
      <c r="B104" s="39" t="s">
        <v>286</v>
      </c>
      <c r="C104" s="40" t="s">
        <v>95</v>
      </c>
      <c r="D104" s="77">
        <v>199.15</v>
      </c>
      <c r="E104" s="77">
        <v>10213.450000000001</v>
      </c>
      <c r="F104" s="77">
        <v>10412.6</v>
      </c>
      <c r="G104" s="26">
        <v>15</v>
      </c>
    </row>
    <row r="105" spans="1:7">
      <c r="A105" s="38" t="s">
        <v>287</v>
      </c>
      <c r="B105" s="39" t="s">
        <v>288</v>
      </c>
      <c r="C105" s="40" t="s">
        <v>95</v>
      </c>
      <c r="D105" s="77">
        <v>199.15</v>
      </c>
      <c r="E105" s="77">
        <v>13680.99</v>
      </c>
      <c r="F105" s="77">
        <v>13880.14</v>
      </c>
      <c r="G105" s="26">
        <v>15</v>
      </c>
    </row>
    <row r="106" spans="1:7">
      <c r="A106" s="38" t="s">
        <v>289</v>
      </c>
      <c r="B106" s="39" t="s">
        <v>290</v>
      </c>
      <c r="C106" s="40" t="s">
        <v>95</v>
      </c>
      <c r="D106" s="77">
        <v>199.15</v>
      </c>
      <c r="E106" s="77">
        <v>12105.6</v>
      </c>
      <c r="F106" s="77">
        <v>12304.75</v>
      </c>
      <c r="G106" s="26">
        <v>15</v>
      </c>
    </row>
    <row r="107" spans="1:7">
      <c r="A107" s="38" t="s">
        <v>291</v>
      </c>
      <c r="B107" s="39" t="s">
        <v>292</v>
      </c>
      <c r="C107" s="40" t="s">
        <v>95</v>
      </c>
      <c r="D107" s="77">
        <v>577.15</v>
      </c>
      <c r="E107" s="77">
        <v>28190.53</v>
      </c>
      <c r="F107" s="77">
        <v>28767.68</v>
      </c>
      <c r="G107" s="26">
        <v>15</v>
      </c>
    </row>
    <row r="108" spans="1:7">
      <c r="A108" s="38" t="s">
        <v>293</v>
      </c>
      <c r="B108" s="39" t="s">
        <v>294</v>
      </c>
      <c r="C108" s="40" t="s">
        <v>95</v>
      </c>
      <c r="D108" s="77">
        <v>577.15</v>
      </c>
      <c r="E108" s="77">
        <v>43257.71</v>
      </c>
      <c r="F108" s="77">
        <v>43834.86</v>
      </c>
      <c r="G108" s="26">
        <v>15</v>
      </c>
    </row>
    <row r="109" spans="1:7">
      <c r="A109" s="38" t="s">
        <v>295</v>
      </c>
      <c r="B109" s="39" t="s">
        <v>296</v>
      </c>
      <c r="C109" s="40" t="s">
        <v>95</v>
      </c>
      <c r="D109" s="77">
        <v>577.15</v>
      </c>
      <c r="E109" s="77">
        <v>17148.560000000001</v>
      </c>
      <c r="F109" s="77">
        <v>17725.71</v>
      </c>
      <c r="G109" s="26">
        <v>15</v>
      </c>
    </row>
    <row r="110" spans="1:7">
      <c r="A110" s="38" t="s">
        <v>297</v>
      </c>
      <c r="B110" s="39" t="s">
        <v>298</v>
      </c>
      <c r="C110" s="40" t="s">
        <v>95</v>
      </c>
      <c r="D110" s="77">
        <v>469.15</v>
      </c>
      <c r="E110" s="77">
        <v>20582.259999999998</v>
      </c>
      <c r="F110" s="77">
        <v>21051.41</v>
      </c>
      <c r="G110" s="26">
        <v>15</v>
      </c>
    </row>
    <row r="111" spans="1:7">
      <c r="A111" s="38" t="s">
        <v>299</v>
      </c>
      <c r="B111" s="39" t="s">
        <v>300</v>
      </c>
      <c r="C111" s="40" t="s">
        <v>95</v>
      </c>
      <c r="D111" s="77">
        <v>285.55</v>
      </c>
      <c r="E111" s="77">
        <v>33337.129999999997</v>
      </c>
      <c r="F111" s="77">
        <v>33622.68</v>
      </c>
      <c r="G111" s="26">
        <v>15</v>
      </c>
    </row>
    <row r="112" spans="1:7">
      <c r="A112" s="38" t="s">
        <v>301</v>
      </c>
      <c r="B112" s="39" t="s">
        <v>302</v>
      </c>
      <c r="C112" s="40"/>
      <c r="D112" s="77"/>
      <c r="E112" s="77"/>
      <c r="F112" s="77"/>
      <c r="G112" s="26"/>
    </row>
    <row r="113" spans="1:7" ht="30">
      <c r="A113" s="38" t="s">
        <v>303</v>
      </c>
      <c r="B113" s="39" t="s">
        <v>304</v>
      </c>
      <c r="C113" s="40" t="s">
        <v>144</v>
      </c>
      <c r="D113" s="77">
        <v>8405.0300000000007</v>
      </c>
      <c r="E113" s="77"/>
      <c r="F113" s="77">
        <v>8405.0300000000007</v>
      </c>
      <c r="G113" s="26">
        <v>15</v>
      </c>
    </row>
    <row r="114" spans="1:7" ht="30">
      <c r="A114" s="38" t="s">
        <v>305</v>
      </c>
      <c r="B114" s="39" t="s">
        <v>306</v>
      </c>
      <c r="C114" s="40" t="s">
        <v>144</v>
      </c>
      <c r="D114" s="77">
        <v>13337.51</v>
      </c>
      <c r="E114" s="77"/>
      <c r="F114" s="77">
        <v>13337.51</v>
      </c>
      <c r="G114" s="26">
        <v>15</v>
      </c>
    </row>
    <row r="115" spans="1:7" ht="30">
      <c r="A115" s="38" t="s">
        <v>307</v>
      </c>
      <c r="B115" s="39" t="s">
        <v>308</v>
      </c>
      <c r="C115" s="40" t="s">
        <v>144</v>
      </c>
      <c r="D115" s="77">
        <v>13248.37</v>
      </c>
      <c r="E115" s="77"/>
      <c r="F115" s="77">
        <v>13248.37</v>
      </c>
      <c r="G115" s="26">
        <v>15</v>
      </c>
    </row>
    <row r="116" spans="1:7">
      <c r="A116" s="38" t="s">
        <v>309</v>
      </c>
      <c r="B116" s="39" t="s">
        <v>310</v>
      </c>
      <c r="C116" s="40" t="s">
        <v>205</v>
      </c>
      <c r="D116" s="77">
        <v>708.2</v>
      </c>
      <c r="E116" s="77"/>
      <c r="F116" s="77">
        <v>708.2</v>
      </c>
      <c r="G116" s="26">
        <v>15</v>
      </c>
    </row>
    <row r="117" spans="1:7" ht="30">
      <c r="A117" s="38" t="s">
        <v>311</v>
      </c>
      <c r="B117" s="39" t="s">
        <v>312</v>
      </c>
      <c r="C117" s="40" t="s">
        <v>205</v>
      </c>
      <c r="D117" s="77">
        <v>504.07</v>
      </c>
      <c r="E117" s="77"/>
      <c r="F117" s="77">
        <v>504.07</v>
      </c>
      <c r="G117" s="26">
        <v>15</v>
      </c>
    </row>
    <row r="118" spans="1:7" ht="30">
      <c r="A118" s="38" t="s">
        <v>313</v>
      </c>
      <c r="B118" s="39" t="s">
        <v>314</v>
      </c>
      <c r="C118" s="40" t="s">
        <v>205</v>
      </c>
      <c r="D118" s="77">
        <v>1216.9000000000001</v>
      </c>
      <c r="E118" s="77"/>
      <c r="F118" s="77">
        <v>1216.9000000000001</v>
      </c>
      <c r="G118" s="26">
        <v>15</v>
      </c>
    </row>
    <row r="119" spans="1:7" ht="30">
      <c r="A119" s="38" t="s">
        <v>315</v>
      </c>
      <c r="B119" s="39" t="s">
        <v>316</v>
      </c>
      <c r="C119" s="40" t="s">
        <v>205</v>
      </c>
      <c r="D119" s="77">
        <v>1282.67</v>
      </c>
      <c r="E119" s="77"/>
      <c r="F119" s="77">
        <v>1282.67</v>
      </c>
      <c r="G119" s="26">
        <v>15</v>
      </c>
    </row>
    <row r="120" spans="1:7" ht="30">
      <c r="A120" s="38" t="s">
        <v>317</v>
      </c>
      <c r="B120" s="39" t="s">
        <v>318</v>
      </c>
      <c r="C120" s="40" t="s">
        <v>205</v>
      </c>
      <c r="D120" s="77">
        <v>1607.18</v>
      </c>
      <c r="E120" s="77"/>
      <c r="F120" s="77">
        <v>1607.18</v>
      </c>
      <c r="G120" s="26">
        <v>15</v>
      </c>
    </row>
    <row r="121" spans="1:7" ht="30">
      <c r="A121" s="38" t="s">
        <v>319</v>
      </c>
      <c r="B121" s="39" t="s">
        <v>320</v>
      </c>
      <c r="C121" s="40" t="s">
        <v>205</v>
      </c>
      <c r="D121" s="77">
        <v>2078.21</v>
      </c>
      <c r="E121" s="77"/>
      <c r="F121" s="77">
        <v>2078.21</v>
      </c>
      <c r="G121" s="26">
        <v>15</v>
      </c>
    </row>
    <row r="122" spans="1:7" ht="30">
      <c r="A122" s="38" t="s">
        <v>321</v>
      </c>
      <c r="B122" s="39" t="s">
        <v>322</v>
      </c>
      <c r="C122" s="40" t="s">
        <v>205</v>
      </c>
      <c r="D122" s="77">
        <v>2439.67</v>
      </c>
      <c r="E122" s="77"/>
      <c r="F122" s="77">
        <v>2439.67</v>
      </c>
      <c r="G122" s="26">
        <v>15</v>
      </c>
    </row>
    <row r="123" spans="1:7" ht="30">
      <c r="A123" s="38" t="s">
        <v>323</v>
      </c>
      <c r="B123" s="39" t="s">
        <v>324</v>
      </c>
      <c r="C123" s="40" t="s">
        <v>205</v>
      </c>
      <c r="D123" s="77">
        <v>2629.6</v>
      </c>
      <c r="E123" s="77"/>
      <c r="F123" s="77">
        <v>2629.6</v>
      </c>
      <c r="G123" s="26">
        <v>15</v>
      </c>
    </row>
    <row r="124" spans="1:7" ht="30">
      <c r="A124" s="38" t="s">
        <v>325</v>
      </c>
      <c r="B124" s="39" t="s">
        <v>326</v>
      </c>
      <c r="C124" s="40" t="s">
        <v>205</v>
      </c>
      <c r="D124" s="77">
        <v>3208.1</v>
      </c>
      <c r="E124" s="77"/>
      <c r="F124" s="77">
        <v>3208.1</v>
      </c>
      <c r="G124" s="26">
        <v>15</v>
      </c>
    </row>
    <row r="125" spans="1:7" ht="30">
      <c r="A125" s="38" t="s">
        <v>327</v>
      </c>
      <c r="B125" s="39" t="s">
        <v>328</v>
      </c>
      <c r="C125" s="40" t="s">
        <v>205</v>
      </c>
      <c r="D125" s="77">
        <v>381.39</v>
      </c>
      <c r="E125" s="77"/>
      <c r="F125" s="77">
        <v>381.39</v>
      </c>
      <c r="G125" s="26">
        <v>15</v>
      </c>
    </row>
    <row r="126" spans="1:7" ht="30">
      <c r="A126" s="38" t="s">
        <v>329</v>
      </c>
      <c r="B126" s="39" t="s">
        <v>330</v>
      </c>
      <c r="C126" s="40" t="s">
        <v>205</v>
      </c>
      <c r="D126" s="77">
        <v>1762.7</v>
      </c>
      <c r="E126" s="77"/>
      <c r="F126" s="77">
        <v>1762.7</v>
      </c>
      <c r="G126" s="26">
        <v>15</v>
      </c>
    </row>
    <row r="127" spans="1:7">
      <c r="A127" s="38" t="s">
        <v>331</v>
      </c>
      <c r="B127" s="39" t="s">
        <v>332</v>
      </c>
      <c r="C127" s="40" t="s">
        <v>205</v>
      </c>
      <c r="D127" s="77">
        <v>7114.31</v>
      </c>
      <c r="E127" s="77"/>
      <c r="F127" s="77">
        <v>7114.31</v>
      </c>
      <c r="G127" s="26">
        <v>15</v>
      </c>
    </row>
    <row r="128" spans="1:7">
      <c r="A128" s="38" t="s">
        <v>333</v>
      </c>
      <c r="B128" s="39" t="s">
        <v>334</v>
      </c>
      <c r="C128" s="40" t="s">
        <v>205</v>
      </c>
      <c r="D128" s="77">
        <v>374.92</v>
      </c>
      <c r="E128" s="77"/>
      <c r="F128" s="77">
        <v>374.92</v>
      </c>
      <c r="G128" s="26">
        <v>15</v>
      </c>
    </row>
    <row r="129" spans="1:7">
      <c r="A129" s="38" t="s">
        <v>335</v>
      </c>
      <c r="B129" s="39" t="s">
        <v>336</v>
      </c>
      <c r="C129" s="40" t="s">
        <v>205</v>
      </c>
      <c r="D129" s="77">
        <v>488.03</v>
      </c>
      <c r="E129" s="77"/>
      <c r="F129" s="77">
        <v>488.03</v>
      </c>
      <c r="G129" s="26">
        <v>15</v>
      </c>
    </row>
    <row r="130" spans="1:7">
      <c r="A130" s="38" t="s">
        <v>337</v>
      </c>
      <c r="B130" s="39" t="s">
        <v>338</v>
      </c>
      <c r="C130" s="40" t="s">
        <v>205</v>
      </c>
      <c r="D130" s="77">
        <v>588.48</v>
      </c>
      <c r="E130" s="77"/>
      <c r="F130" s="77">
        <v>588.48</v>
      </c>
      <c r="G130" s="26">
        <v>15</v>
      </c>
    </row>
    <row r="131" spans="1:7">
      <c r="A131" s="38" t="s">
        <v>339</v>
      </c>
      <c r="B131" s="39" t="s">
        <v>340</v>
      </c>
      <c r="C131" s="40" t="s">
        <v>205</v>
      </c>
      <c r="D131" s="77">
        <v>334.95</v>
      </c>
      <c r="E131" s="77"/>
      <c r="F131" s="77">
        <v>334.95</v>
      </c>
      <c r="G131" s="26">
        <v>15</v>
      </c>
    </row>
    <row r="132" spans="1:7">
      <c r="A132" s="38" t="s">
        <v>341</v>
      </c>
      <c r="B132" s="39" t="s">
        <v>342</v>
      </c>
      <c r="C132" s="40" t="s">
        <v>205</v>
      </c>
      <c r="D132" s="77">
        <v>573.16</v>
      </c>
      <c r="E132" s="77"/>
      <c r="F132" s="77">
        <v>573.16</v>
      </c>
      <c r="G132" s="26">
        <v>15</v>
      </c>
    </row>
    <row r="133" spans="1:7">
      <c r="A133" s="38" t="s">
        <v>343</v>
      </c>
      <c r="B133" s="39" t="s">
        <v>344</v>
      </c>
      <c r="C133" s="40" t="s">
        <v>205</v>
      </c>
      <c r="D133" s="77">
        <v>828.97</v>
      </c>
      <c r="E133" s="77"/>
      <c r="F133" s="77">
        <v>828.97</v>
      </c>
      <c r="G133" s="26">
        <v>15</v>
      </c>
    </row>
    <row r="134" spans="1:7">
      <c r="A134" s="38" t="s">
        <v>345</v>
      </c>
      <c r="B134" s="39" t="s">
        <v>346</v>
      </c>
      <c r="C134" s="40" t="s">
        <v>205</v>
      </c>
      <c r="D134" s="77">
        <v>2067.17</v>
      </c>
      <c r="E134" s="77"/>
      <c r="F134" s="77">
        <v>2067.17</v>
      </c>
      <c r="G134" s="26">
        <v>15</v>
      </c>
    </row>
    <row r="135" spans="1:7">
      <c r="A135" s="38" t="s">
        <v>347</v>
      </c>
      <c r="B135" s="39" t="s">
        <v>348</v>
      </c>
      <c r="C135" s="40" t="s">
        <v>205</v>
      </c>
      <c r="D135" s="77">
        <v>2625.91</v>
      </c>
      <c r="E135" s="77"/>
      <c r="F135" s="77">
        <v>2625.91</v>
      </c>
      <c r="G135" s="26">
        <v>15</v>
      </c>
    </row>
    <row r="136" spans="1:7">
      <c r="A136" s="38" t="s">
        <v>349</v>
      </c>
      <c r="B136" s="39" t="s">
        <v>350</v>
      </c>
      <c r="C136" s="40" t="s">
        <v>205</v>
      </c>
      <c r="D136" s="77">
        <v>2973.84</v>
      </c>
      <c r="E136" s="77"/>
      <c r="F136" s="77">
        <v>2973.84</v>
      </c>
      <c r="G136" s="26">
        <v>15</v>
      </c>
    </row>
    <row r="137" spans="1:7" ht="30">
      <c r="A137" s="38" t="s">
        <v>351</v>
      </c>
      <c r="B137" s="39" t="s">
        <v>352</v>
      </c>
      <c r="C137" s="40" t="s">
        <v>205</v>
      </c>
      <c r="D137" s="77">
        <v>818.83</v>
      </c>
      <c r="E137" s="77"/>
      <c r="F137" s="77">
        <v>818.83</v>
      </c>
      <c r="G137" s="26">
        <v>15</v>
      </c>
    </row>
    <row r="138" spans="1:7" ht="30">
      <c r="A138" s="38" t="s">
        <v>353</v>
      </c>
      <c r="B138" s="39" t="s">
        <v>354</v>
      </c>
      <c r="C138" s="40" t="s">
        <v>205</v>
      </c>
      <c r="D138" s="77">
        <v>458.4</v>
      </c>
      <c r="E138" s="77"/>
      <c r="F138" s="77">
        <v>458.4</v>
      </c>
      <c r="G138" s="26">
        <v>15</v>
      </c>
    </row>
    <row r="139" spans="1:7" ht="30">
      <c r="A139" s="38" t="s">
        <v>355</v>
      </c>
      <c r="B139" s="39" t="s">
        <v>356</v>
      </c>
      <c r="C139" s="40" t="s">
        <v>205</v>
      </c>
      <c r="D139" s="77">
        <v>850.86</v>
      </c>
      <c r="E139" s="77"/>
      <c r="F139" s="77">
        <v>850.86</v>
      </c>
      <c r="G139" s="26">
        <v>15</v>
      </c>
    </row>
    <row r="140" spans="1:7">
      <c r="A140" s="38" t="s">
        <v>357</v>
      </c>
      <c r="B140" s="39" t="s">
        <v>358</v>
      </c>
      <c r="C140" s="40" t="s">
        <v>205</v>
      </c>
      <c r="D140" s="77">
        <v>853.06</v>
      </c>
      <c r="E140" s="77"/>
      <c r="F140" s="77">
        <v>853.06</v>
      </c>
      <c r="G140" s="26">
        <v>15</v>
      </c>
    </row>
    <row r="141" spans="1:7">
      <c r="A141" s="38" t="s">
        <v>359</v>
      </c>
      <c r="B141" s="39" t="s">
        <v>360</v>
      </c>
      <c r="C141" s="40" t="s">
        <v>205</v>
      </c>
      <c r="D141" s="77">
        <v>639.69000000000005</v>
      </c>
      <c r="E141" s="77"/>
      <c r="F141" s="77">
        <v>639.69000000000005</v>
      </c>
      <c r="G141" s="26">
        <v>15</v>
      </c>
    </row>
    <row r="142" spans="1:7">
      <c r="A142" s="38" t="s">
        <v>361</v>
      </c>
      <c r="B142" s="39" t="s">
        <v>362</v>
      </c>
      <c r="C142" s="40" t="s">
        <v>205</v>
      </c>
      <c r="D142" s="77">
        <v>1006.43</v>
      </c>
      <c r="E142" s="77"/>
      <c r="F142" s="77">
        <v>1006.43</v>
      </c>
      <c r="G142" s="26">
        <v>15</v>
      </c>
    </row>
    <row r="143" spans="1:7">
      <c r="A143" s="38" t="s">
        <v>363</v>
      </c>
      <c r="B143" s="39" t="s">
        <v>364</v>
      </c>
      <c r="C143" s="40" t="s">
        <v>205</v>
      </c>
      <c r="D143" s="77">
        <v>2773.93</v>
      </c>
      <c r="E143" s="77"/>
      <c r="F143" s="77">
        <v>2773.93</v>
      </c>
      <c r="G143" s="26">
        <v>15</v>
      </c>
    </row>
    <row r="144" spans="1:7">
      <c r="A144" s="38" t="s">
        <v>365</v>
      </c>
      <c r="B144" s="39" t="s">
        <v>366</v>
      </c>
      <c r="C144" s="40" t="s">
        <v>205</v>
      </c>
      <c r="D144" s="77">
        <v>1880.99</v>
      </c>
      <c r="E144" s="77"/>
      <c r="F144" s="77">
        <v>1880.99</v>
      </c>
      <c r="G144" s="26">
        <v>15</v>
      </c>
    </row>
    <row r="145" spans="1:7">
      <c r="A145" s="38" t="s">
        <v>367</v>
      </c>
      <c r="B145" s="39" t="s">
        <v>368</v>
      </c>
      <c r="C145" s="40" t="s">
        <v>205</v>
      </c>
      <c r="D145" s="77">
        <v>2086.6</v>
      </c>
      <c r="E145" s="77"/>
      <c r="F145" s="77">
        <v>2086.6</v>
      </c>
      <c r="G145" s="26">
        <v>15</v>
      </c>
    </row>
    <row r="146" spans="1:7">
      <c r="A146" s="38" t="s">
        <v>369</v>
      </c>
      <c r="B146" s="39" t="s">
        <v>370</v>
      </c>
      <c r="C146" s="40" t="s">
        <v>205</v>
      </c>
      <c r="D146" s="77">
        <v>2641.06</v>
      </c>
      <c r="E146" s="77"/>
      <c r="F146" s="77">
        <v>2641.06</v>
      </c>
      <c r="G146" s="26">
        <v>15</v>
      </c>
    </row>
    <row r="147" spans="1:7">
      <c r="A147" s="38" t="s">
        <v>371</v>
      </c>
      <c r="B147" s="39" t="s">
        <v>372</v>
      </c>
      <c r="C147" s="40" t="s">
        <v>205</v>
      </c>
      <c r="D147" s="77">
        <v>2656.33</v>
      </c>
      <c r="E147" s="77"/>
      <c r="F147" s="77">
        <v>2656.33</v>
      </c>
      <c r="G147" s="26">
        <v>15</v>
      </c>
    </row>
    <row r="148" spans="1:7">
      <c r="A148" s="38" t="s">
        <v>373</v>
      </c>
      <c r="B148" s="39" t="s">
        <v>374</v>
      </c>
      <c r="C148" s="40" t="s">
        <v>205</v>
      </c>
      <c r="D148" s="77">
        <v>506.21</v>
      </c>
      <c r="E148" s="77"/>
      <c r="F148" s="77">
        <v>506.21</v>
      </c>
      <c r="G148" s="26">
        <v>15</v>
      </c>
    </row>
    <row r="149" spans="1:7">
      <c r="A149" s="38" t="s">
        <v>375</v>
      </c>
      <c r="B149" s="39" t="s">
        <v>376</v>
      </c>
      <c r="C149" s="40" t="s">
        <v>205</v>
      </c>
      <c r="D149" s="77">
        <v>883.66</v>
      </c>
      <c r="E149" s="77"/>
      <c r="F149" s="77">
        <v>883.66</v>
      </c>
      <c r="G149" s="26">
        <v>15</v>
      </c>
    </row>
    <row r="150" spans="1:7">
      <c r="A150" s="38" t="s">
        <v>377</v>
      </c>
      <c r="B150" s="39" t="s">
        <v>378</v>
      </c>
      <c r="C150" s="40" t="s">
        <v>205</v>
      </c>
      <c r="D150" s="77">
        <v>1279.3499999999999</v>
      </c>
      <c r="E150" s="77"/>
      <c r="F150" s="77">
        <v>1279.3499999999999</v>
      </c>
      <c r="G150" s="26">
        <v>15</v>
      </c>
    </row>
    <row r="151" spans="1:7">
      <c r="A151" s="38" t="s">
        <v>379</v>
      </c>
      <c r="B151" s="39" t="s">
        <v>380</v>
      </c>
      <c r="C151" s="40" t="s">
        <v>205</v>
      </c>
      <c r="D151" s="77">
        <v>1547.92</v>
      </c>
      <c r="E151" s="77"/>
      <c r="F151" s="77">
        <v>1547.92</v>
      </c>
      <c r="G151" s="26">
        <v>15</v>
      </c>
    </row>
    <row r="152" spans="1:7">
      <c r="A152" s="38" t="s">
        <v>381</v>
      </c>
      <c r="B152" s="39" t="s">
        <v>382</v>
      </c>
      <c r="C152" s="40" t="s">
        <v>205</v>
      </c>
      <c r="D152" s="77">
        <v>2771.81</v>
      </c>
      <c r="E152" s="77"/>
      <c r="F152" s="77">
        <v>2771.81</v>
      </c>
      <c r="G152" s="26">
        <v>15</v>
      </c>
    </row>
    <row r="153" spans="1:7">
      <c r="A153" s="38" t="s">
        <v>383</v>
      </c>
      <c r="B153" s="39" t="s">
        <v>384</v>
      </c>
      <c r="C153" s="40" t="s">
        <v>205</v>
      </c>
      <c r="D153" s="77">
        <v>1119.75</v>
      </c>
      <c r="E153" s="77"/>
      <c r="F153" s="77">
        <v>1119.75</v>
      </c>
      <c r="G153" s="26">
        <v>15</v>
      </c>
    </row>
    <row r="154" spans="1:7">
      <c r="A154" s="38" t="s">
        <v>385</v>
      </c>
      <c r="B154" s="39" t="s">
        <v>386</v>
      </c>
      <c r="C154" s="40" t="s">
        <v>230</v>
      </c>
      <c r="D154" s="77">
        <v>1779.8</v>
      </c>
      <c r="E154" s="77"/>
      <c r="F154" s="77">
        <v>1779.8</v>
      </c>
      <c r="G154" s="26">
        <v>15</v>
      </c>
    </row>
    <row r="155" spans="1:7">
      <c r="A155" s="38" t="s">
        <v>387</v>
      </c>
      <c r="B155" s="39" t="s">
        <v>388</v>
      </c>
      <c r="C155" s="40" t="s">
        <v>230</v>
      </c>
      <c r="D155" s="77">
        <v>2314.98</v>
      </c>
      <c r="E155" s="77"/>
      <c r="F155" s="77">
        <v>2314.98</v>
      </c>
      <c r="G155" s="26">
        <v>15</v>
      </c>
    </row>
    <row r="156" spans="1:7">
      <c r="A156" s="38" t="s">
        <v>389</v>
      </c>
      <c r="B156" s="39" t="s">
        <v>390</v>
      </c>
      <c r="C156" s="40" t="s">
        <v>205</v>
      </c>
      <c r="D156" s="77">
        <v>90.85</v>
      </c>
      <c r="E156" s="77"/>
      <c r="F156" s="77">
        <v>90.85</v>
      </c>
      <c r="G156" s="26">
        <v>15</v>
      </c>
    </row>
    <row r="157" spans="1:7">
      <c r="A157" s="38" t="s">
        <v>391</v>
      </c>
      <c r="B157" s="39" t="s">
        <v>392</v>
      </c>
      <c r="C157" s="40" t="s">
        <v>205</v>
      </c>
      <c r="D157" s="77">
        <v>216.18</v>
      </c>
      <c r="E157" s="77"/>
      <c r="F157" s="77">
        <v>216.18</v>
      </c>
      <c r="G157" s="26">
        <v>15</v>
      </c>
    </row>
    <row r="158" spans="1:7" ht="30">
      <c r="A158" s="38" t="s">
        <v>393</v>
      </c>
      <c r="B158" s="39" t="s">
        <v>394</v>
      </c>
      <c r="C158" s="40" t="s">
        <v>144</v>
      </c>
      <c r="D158" s="77">
        <v>4102.1400000000003</v>
      </c>
      <c r="E158" s="77"/>
      <c r="F158" s="77">
        <v>4102.1400000000003</v>
      </c>
      <c r="G158" s="26">
        <v>15</v>
      </c>
    </row>
    <row r="159" spans="1:7">
      <c r="A159" s="38" t="s">
        <v>395</v>
      </c>
      <c r="B159" s="39" t="s">
        <v>396</v>
      </c>
      <c r="C159" s="40" t="s">
        <v>397</v>
      </c>
      <c r="D159" s="77">
        <v>540.1</v>
      </c>
      <c r="E159" s="77"/>
      <c r="F159" s="77">
        <v>540.1</v>
      </c>
      <c r="G159" s="26">
        <v>15</v>
      </c>
    </row>
    <row r="160" spans="1:7">
      <c r="A160" s="38" t="s">
        <v>398</v>
      </c>
      <c r="B160" s="39" t="s">
        <v>399</v>
      </c>
      <c r="C160" s="40" t="s">
        <v>397</v>
      </c>
      <c r="D160" s="77">
        <v>401.75</v>
      </c>
      <c r="E160" s="77"/>
      <c r="F160" s="77">
        <v>401.75</v>
      </c>
      <c r="G160" s="26">
        <v>15</v>
      </c>
    </row>
    <row r="161" spans="1:7">
      <c r="A161" s="38" t="s">
        <v>400</v>
      </c>
      <c r="B161" s="39" t="s">
        <v>401</v>
      </c>
      <c r="C161" s="40" t="s">
        <v>397</v>
      </c>
      <c r="D161" s="77">
        <v>365.6</v>
      </c>
      <c r="E161" s="77"/>
      <c r="F161" s="77">
        <v>365.6</v>
      </c>
      <c r="G161" s="26">
        <v>15</v>
      </c>
    </row>
    <row r="162" spans="1:7">
      <c r="A162" s="38" t="s">
        <v>402</v>
      </c>
      <c r="B162" s="39" t="s">
        <v>403</v>
      </c>
      <c r="C162" s="40" t="s">
        <v>397</v>
      </c>
      <c r="D162" s="77">
        <v>344.15</v>
      </c>
      <c r="E162" s="77"/>
      <c r="F162" s="77">
        <v>344.15</v>
      </c>
      <c r="G162" s="26">
        <v>15</v>
      </c>
    </row>
    <row r="163" spans="1:7">
      <c r="A163" s="38" t="s">
        <v>404</v>
      </c>
      <c r="B163" s="39" t="s">
        <v>405</v>
      </c>
      <c r="C163" s="40" t="s">
        <v>95</v>
      </c>
      <c r="D163" s="77">
        <v>3285.87</v>
      </c>
      <c r="E163" s="77"/>
      <c r="F163" s="77">
        <v>3285.87</v>
      </c>
      <c r="G163" s="26">
        <v>15</v>
      </c>
    </row>
    <row r="164" spans="1:7">
      <c r="A164" s="38" t="s">
        <v>406</v>
      </c>
      <c r="B164" s="39" t="s">
        <v>407</v>
      </c>
      <c r="C164" s="40" t="s">
        <v>408</v>
      </c>
      <c r="D164" s="77">
        <v>3048</v>
      </c>
      <c r="E164" s="77"/>
      <c r="F164" s="77">
        <v>3048</v>
      </c>
      <c r="G164" s="26">
        <v>15</v>
      </c>
    </row>
    <row r="165" spans="1:7">
      <c r="A165" s="38" t="s">
        <v>409</v>
      </c>
      <c r="B165" s="39" t="s">
        <v>410</v>
      </c>
      <c r="C165" s="40" t="s">
        <v>95</v>
      </c>
      <c r="D165" s="77">
        <v>346.78</v>
      </c>
      <c r="E165" s="77"/>
      <c r="F165" s="77">
        <v>346.78</v>
      </c>
      <c r="G165" s="26">
        <v>15</v>
      </c>
    </row>
    <row r="166" spans="1:7">
      <c r="A166" s="38" t="s">
        <v>411</v>
      </c>
      <c r="B166" s="39" t="s">
        <v>412</v>
      </c>
      <c r="C166" s="40" t="s">
        <v>230</v>
      </c>
      <c r="D166" s="77">
        <v>2939.49</v>
      </c>
      <c r="E166" s="77"/>
      <c r="F166" s="77">
        <v>2939.49</v>
      </c>
      <c r="G166" s="26">
        <v>15</v>
      </c>
    </row>
    <row r="167" spans="1:7">
      <c r="A167" s="38" t="s">
        <v>413</v>
      </c>
      <c r="B167" s="39" t="s">
        <v>414</v>
      </c>
      <c r="C167" s="40" t="s">
        <v>95</v>
      </c>
      <c r="D167" s="77">
        <v>1202.22</v>
      </c>
      <c r="E167" s="77">
        <v>591.26</v>
      </c>
      <c r="F167" s="77">
        <v>1793.48</v>
      </c>
      <c r="G167" s="26">
        <v>15</v>
      </c>
    </row>
    <row r="168" spans="1:7">
      <c r="A168" s="38" t="s">
        <v>415</v>
      </c>
      <c r="B168" s="39" t="s">
        <v>416</v>
      </c>
      <c r="C168" s="40" t="s">
        <v>95</v>
      </c>
      <c r="D168" s="77">
        <v>1117.03</v>
      </c>
      <c r="E168" s="77"/>
      <c r="F168" s="77">
        <v>1117.03</v>
      </c>
      <c r="G168" s="26">
        <v>15</v>
      </c>
    </row>
    <row r="169" spans="1:7">
      <c r="A169" s="38" t="s">
        <v>417</v>
      </c>
      <c r="B169" s="39" t="s">
        <v>418</v>
      </c>
      <c r="C169" s="40" t="s">
        <v>95</v>
      </c>
      <c r="D169" s="77">
        <v>4328.5600000000004</v>
      </c>
      <c r="E169" s="77"/>
      <c r="F169" s="77">
        <v>4328.5600000000004</v>
      </c>
      <c r="G169" s="26">
        <v>15</v>
      </c>
    </row>
    <row r="170" spans="1:7">
      <c r="A170" s="38" t="s">
        <v>419</v>
      </c>
      <c r="B170" s="39" t="s">
        <v>420</v>
      </c>
      <c r="C170" s="40" t="s">
        <v>95</v>
      </c>
      <c r="D170" s="77">
        <v>4921.8500000000004</v>
      </c>
      <c r="E170" s="77"/>
      <c r="F170" s="77">
        <v>4921.8500000000004</v>
      </c>
      <c r="G170" s="26">
        <v>15</v>
      </c>
    </row>
    <row r="171" spans="1:7">
      <c r="A171" s="38" t="s">
        <v>421</v>
      </c>
      <c r="B171" s="39" t="s">
        <v>422</v>
      </c>
      <c r="C171" s="40" t="s">
        <v>95</v>
      </c>
      <c r="D171" s="77">
        <v>15933.06</v>
      </c>
      <c r="E171" s="77"/>
      <c r="F171" s="77">
        <v>15933.06</v>
      </c>
      <c r="G171" s="26">
        <v>15</v>
      </c>
    </row>
    <row r="172" spans="1:7" s="46" customFormat="1">
      <c r="A172" s="38" t="s">
        <v>423</v>
      </c>
      <c r="B172" s="39" t="s">
        <v>424</v>
      </c>
      <c r="C172" s="40"/>
      <c r="D172" s="77"/>
      <c r="E172" s="77"/>
      <c r="F172" s="77"/>
      <c r="G172" s="26"/>
    </row>
    <row r="173" spans="1:7">
      <c r="A173" s="38" t="s">
        <v>425</v>
      </c>
      <c r="B173" s="39" t="s">
        <v>426</v>
      </c>
      <c r="C173" s="40"/>
      <c r="D173" s="77"/>
      <c r="E173" s="77"/>
      <c r="F173" s="77"/>
      <c r="G173" s="26"/>
    </row>
    <row r="174" spans="1:7">
      <c r="A174" s="38" t="s">
        <v>427</v>
      </c>
      <c r="B174" s="39" t="s">
        <v>428</v>
      </c>
      <c r="C174" s="40" t="s">
        <v>147</v>
      </c>
      <c r="D174" s="77">
        <v>432.37</v>
      </c>
      <c r="E174" s="77">
        <v>145.49</v>
      </c>
      <c r="F174" s="77">
        <v>577.86</v>
      </c>
      <c r="G174" s="26">
        <v>15</v>
      </c>
    </row>
    <row r="175" spans="1:7">
      <c r="A175" s="38" t="s">
        <v>429</v>
      </c>
      <c r="B175" s="39" t="s">
        <v>430</v>
      </c>
      <c r="C175" s="40" t="s">
        <v>147</v>
      </c>
      <c r="D175" s="77">
        <v>710.22</v>
      </c>
      <c r="E175" s="77">
        <v>367.34</v>
      </c>
      <c r="F175" s="77">
        <v>1077.56</v>
      </c>
      <c r="G175" s="26">
        <v>15</v>
      </c>
    </row>
    <row r="176" spans="1:7">
      <c r="A176" s="38" t="s">
        <v>431</v>
      </c>
      <c r="B176" s="39" t="s">
        <v>432</v>
      </c>
      <c r="C176" s="40" t="s">
        <v>433</v>
      </c>
      <c r="D176" s="77">
        <v>1251.8</v>
      </c>
      <c r="E176" s="77"/>
      <c r="F176" s="77">
        <v>1251.8</v>
      </c>
      <c r="G176" s="26">
        <v>15</v>
      </c>
    </row>
    <row r="177" spans="1:7">
      <c r="A177" s="38" t="s">
        <v>434</v>
      </c>
      <c r="B177" s="39" t="s">
        <v>435</v>
      </c>
      <c r="C177" s="40" t="s">
        <v>147</v>
      </c>
      <c r="D177" s="77">
        <v>17.48</v>
      </c>
      <c r="E177" s="77">
        <v>8.0299999999999994</v>
      </c>
      <c r="F177" s="77">
        <v>25.51</v>
      </c>
      <c r="G177" s="26">
        <v>15</v>
      </c>
    </row>
    <row r="178" spans="1:7">
      <c r="A178" s="38" t="s">
        <v>436</v>
      </c>
      <c r="B178" s="39" t="s">
        <v>437</v>
      </c>
      <c r="C178" s="40"/>
      <c r="D178" s="77"/>
      <c r="E178" s="77"/>
      <c r="F178" s="77"/>
      <c r="G178" s="26"/>
    </row>
    <row r="179" spans="1:7">
      <c r="A179" s="38" t="s">
        <v>438</v>
      </c>
      <c r="B179" s="39" t="s">
        <v>439</v>
      </c>
      <c r="C179" s="40" t="s">
        <v>433</v>
      </c>
      <c r="D179" s="77">
        <v>901.74</v>
      </c>
      <c r="E179" s="77">
        <v>92.75</v>
      </c>
      <c r="F179" s="77">
        <v>994.49</v>
      </c>
      <c r="G179" s="26">
        <v>15</v>
      </c>
    </row>
    <row r="180" spans="1:7" ht="30">
      <c r="A180" s="38" t="s">
        <v>440</v>
      </c>
      <c r="B180" s="39" t="s">
        <v>441</v>
      </c>
      <c r="C180" s="40" t="s">
        <v>433</v>
      </c>
      <c r="D180" s="77">
        <v>1440.67</v>
      </c>
      <c r="E180" s="77">
        <v>155.52000000000001</v>
      </c>
      <c r="F180" s="77">
        <v>1596.19</v>
      </c>
      <c r="G180" s="26">
        <v>15</v>
      </c>
    </row>
    <row r="181" spans="1:7" ht="30">
      <c r="A181" s="38" t="s">
        <v>442</v>
      </c>
      <c r="B181" s="39" t="s">
        <v>443</v>
      </c>
      <c r="C181" s="40" t="s">
        <v>433</v>
      </c>
      <c r="D181" s="77">
        <v>1328.75</v>
      </c>
      <c r="E181" s="77">
        <v>155.52000000000001</v>
      </c>
      <c r="F181" s="77">
        <v>1484.27</v>
      </c>
      <c r="G181" s="26">
        <v>15</v>
      </c>
    </row>
    <row r="182" spans="1:7">
      <c r="A182" s="38" t="s">
        <v>444</v>
      </c>
      <c r="B182" s="39" t="s">
        <v>445</v>
      </c>
      <c r="C182" s="40" t="s">
        <v>433</v>
      </c>
      <c r="D182" s="77">
        <v>882.28</v>
      </c>
      <c r="E182" s="77">
        <v>92.75</v>
      </c>
      <c r="F182" s="77">
        <v>975.03</v>
      </c>
      <c r="G182" s="26">
        <v>15</v>
      </c>
    </row>
    <row r="183" spans="1:7">
      <c r="A183" s="38" t="s">
        <v>446</v>
      </c>
      <c r="B183" s="39" t="s">
        <v>447</v>
      </c>
      <c r="C183" s="40" t="s">
        <v>433</v>
      </c>
      <c r="D183" s="77">
        <v>958.07</v>
      </c>
      <c r="E183" s="77">
        <v>30.91</v>
      </c>
      <c r="F183" s="77">
        <v>988.98</v>
      </c>
      <c r="G183" s="26">
        <v>15</v>
      </c>
    </row>
    <row r="184" spans="1:7">
      <c r="A184" s="38" t="s">
        <v>448</v>
      </c>
      <c r="B184" s="39" t="s">
        <v>449</v>
      </c>
      <c r="C184" s="40"/>
      <c r="D184" s="77"/>
      <c r="E184" s="77"/>
      <c r="F184" s="77"/>
      <c r="G184" s="26"/>
    </row>
    <row r="185" spans="1:7">
      <c r="A185" s="38" t="s">
        <v>450</v>
      </c>
      <c r="B185" s="39" t="s">
        <v>451</v>
      </c>
      <c r="C185" s="40" t="s">
        <v>147</v>
      </c>
      <c r="D185" s="77">
        <v>0.57999999999999996</v>
      </c>
      <c r="E185" s="77">
        <v>2.27</v>
      </c>
      <c r="F185" s="77">
        <v>2.85</v>
      </c>
      <c r="G185" s="26">
        <v>15</v>
      </c>
    </row>
    <row r="186" spans="1:7">
      <c r="A186" s="38" t="s">
        <v>452</v>
      </c>
      <c r="B186" s="39" t="s">
        <v>453</v>
      </c>
      <c r="C186" s="40" t="s">
        <v>147</v>
      </c>
      <c r="D186" s="77">
        <v>5.92</v>
      </c>
      <c r="E186" s="77">
        <v>22.42</v>
      </c>
      <c r="F186" s="77">
        <v>28.34</v>
      </c>
      <c r="G186" s="26">
        <v>15</v>
      </c>
    </row>
    <row r="187" spans="1:7">
      <c r="A187" s="38" t="s">
        <v>454</v>
      </c>
      <c r="B187" s="39" t="s">
        <v>455</v>
      </c>
      <c r="C187" s="40" t="s">
        <v>147</v>
      </c>
      <c r="D187" s="77">
        <v>15.93</v>
      </c>
      <c r="E187" s="77">
        <v>33.4</v>
      </c>
      <c r="F187" s="77">
        <v>49.33</v>
      </c>
      <c r="G187" s="26">
        <v>15</v>
      </c>
    </row>
    <row r="188" spans="1:7">
      <c r="A188" s="38" t="s">
        <v>456</v>
      </c>
      <c r="B188" s="39" t="s">
        <v>457</v>
      </c>
      <c r="C188" s="40" t="s">
        <v>147</v>
      </c>
      <c r="D188" s="77">
        <v>54.55</v>
      </c>
      <c r="E188" s="77">
        <v>60.57</v>
      </c>
      <c r="F188" s="77">
        <v>115.12</v>
      </c>
      <c r="G188" s="26">
        <v>15</v>
      </c>
    </row>
    <row r="189" spans="1:7">
      <c r="A189" s="38" t="s">
        <v>458</v>
      </c>
      <c r="B189" s="39" t="s">
        <v>459</v>
      </c>
      <c r="C189" s="40" t="s">
        <v>147</v>
      </c>
      <c r="D189" s="77">
        <v>54.55</v>
      </c>
      <c r="E189" s="77">
        <v>60.17</v>
      </c>
      <c r="F189" s="77">
        <v>114.72</v>
      </c>
      <c r="G189" s="26">
        <v>15</v>
      </c>
    </row>
    <row r="190" spans="1:7">
      <c r="A190" s="38" t="s">
        <v>460</v>
      </c>
      <c r="B190" s="39" t="s">
        <v>461</v>
      </c>
      <c r="C190" s="40" t="s">
        <v>462</v>
      </c>
      <c r="D190" s="77">
        <v>45.22</v>
      </c>
      <c r="E190" s="77">
        <v>1.1399999999999999</v>
      </c>
      <c r="F190" s="77">
        <v>46.36</v>
      </c>
      <c r="G190" s="26">
        <v>15</v>
      </c>
    </row>
    <row r="191" spans="1:7">
      <c r="A191" s="38" t="s">
        <v>463</v>
      </c>
      <c r="B191" s="39" t="s">
        <v>464</v>
      </c>
      <c r="C191" s="40" t="s">
        <v>147</v>
      </c>
      <c r="D191" s="77">
        <v>13.75</v>
      </c>
      <c r="E191" s="77">
        <v>4.54</v>
      </c>
      <c r="F191" s="77">
        <v>18.29</v>
      </c>
      <c r="G191" s="26">
        <v>15</v>
      </c>
    </row>
    <row r="192" spans="1:7">
      <c r="A192" s="38" t="s">
        <v>465</v>
      </c>
      <c r="B192" s="39" t="s">
        <v>466</v>
      </c>
      <c r="C192" s="40" t="s">
        <v>147</v>
      </c>
      <c r="D192" s="77">
        <v>87.44</v>
      </c>
      <c r="E192" s="77">
        <v>43.32</v>
      </c>
      <c r="F192" s="77">
        <v>130.76</v>
      </c>
      <c r="G192" s="26">
        <v>15</v>
      </c>
    </row>
    <row r="193" spans="1:7">
      <c r="A193" s="38" t="s">
        <v>467</v>
      </c>
      <c r="B193" s="39" t="s">
        <v>468</v>
      </c>
      <c r="C193" s="40" t="s">
        <v>147</v>
      </c>
      <c r="D193" s="77">
        <v>95.39</v>
      </c>
      <c r="E193" s="77">
        <v>43.32</v>
      </c>
      <c r="F193" s="77">
        <v>138.71</v>
      </c>
      <c r="G193" s="26">
        <v>15</v>
      </c>
    </row>
    <row r="194" spans="1:7">
      <c r="A194" s="38" t="s">
        <v>469</v>
      </c>
      <c r="B194" s="39" t="s">
        <v>470</v>
      </c>
      <c r="C194" s="40" t="s">
        <v>230</v>
      </c>
      <c r="D194" s="77">
        <v>54.35</v>
      </c>
      <c r="E194" s="77">
        <v>49.99</v>
      </c>
      <c r="F194" s="77">
        <v>104.34</v>
      </c>
      <c r="G194" s="26">
        <v>15</v>
      </c>
    </row>
    <row r="195" spans="1:7">
      <c r="A195" s="38" t="s">
        <v>471</v>
      </c>
      <c r="B195" s="39" t="s">
        <v>472</v>
      </c>
      <c r="C195" s="40"/>
      <c r="D195" s="77"/>
      <c r="E195" s="77"/>
      <c r="F195" s="77"/>
      <c r="G195" s="26"/>
    </row>
    <row r="196" spans="1:7">
      <c r="A196" s="38" t="s">
        <v>473</v>
      </c>
      <c r="B196" s="39" t="s">
        <v>474</v>
      </c>
      <c r="C196" s="40" t="s">
        <v>205</v>
      </c>
      <c r="D196" s="77"/>
      <c r="E196" s="77">
        <v>13.83</v>
      </c>
      <c r="F196" s="77">
        <v>13.83</v>
      </c>
      <c r="G196" s="26">
        <v>15</v>
      </c>
    </row>
    <row r="197" spans="1:7">
      <c r="A197" s="38" t="s">
        <v>475</v>
      </c>
      <c r="B197" s="39" t="s">
        <v>476</v>
      </c>
      <c r="C197" s="40" t="s">
        <v>205</v>
      </c>
      <c r="D197" s="77"/>
      <c r="E197" s="77">
        <v>34.909999999999997</v>
      </c>
      <c r="F197" s="77">
        <v>34.909999999999997</v>
      </c>
      <c r="G197" s="26">
        <v>15</v>
      </c>
    </row>
    <row r="198" spans="1:7">
      <c r="A198" s="38" t="s">
        <v>477</v>
      </c>
      <c r="B198" s="39" t="s">
        <v>478</v>
      </c>
      <c r="C198" s="40" t="s">
        <v>147</v>
      </c>
      <c r="D198" s="77"/>
      <c r="E198" s="77">
        <v>13.83</v>
      </c>
      <c r="F198" s="77">
        <v>13.83</v>
      </c>
      <c r="G198" s="26">
        <v>15</v>
      </c>
    </row>
    <row r="199" spans="1:7">
      <c r="A199" s="38" t="s">
        <v>479</v>
      </c>
      <c r="B199" s="39" t="s">
        <v>480</v>
      </c>
      <c r="C199" s="40" t="s">
        <v>147</v>
      </c>
      <c r="D199" s="77"/>
      <c r="E199" s="77">
        <v>34.909999999999997</v>
      </c>
      <c r="F199" s="77">
        <v>34.909999999999997</v>
      </c>
      <c r="G199" s="26">
        <v>15</v>
      </c>
    </row>
    <row r="200" spans="1:7">
      <c r="A200" s="38" t="s">
        <v>481</v>
      </c>
      <c r="B200" s="39" t="s">
        <v>482</v>
      </c>
      <c r="C200" s="40" t="s">
        <v>433</v>
      </c>
      <c r="D200" s="77">
        <v>2234.62</v>
      </c>
      <c r="E200" s="77"/>
      <c r="F200" s="77">
        <v>2234.62</v>
      </c>
      <c r="G200" s="26">
        <v>15</v>
      </c>
    </row>
    <row r="201" spans="1:7">
      <c r="A201" s="38" t="s">
        <v>483</v>
      </c>
      <c r="B201" s="39" t="s">
        <v>484</v>
      </c>
      <c r="C201" s="40" t="s">
        <v>485</v>
      </c>
      <c r="D201" s="77">
        <v>23.59</v>
      </c>
      <c r="E201" s="77">
        <v>5.45</v>
      </c>
      <c r="F201" s="77">
        <v>29.04</v>
      </c>
      <c r="G201" s="26">
        <v>15</v>
      </c>
    </row>
    <row r="202" spans="1:7">
      <c r="A202" s="38" t="s">
        <v>486</v>
      </c>
      <c r="B202" s="39" t="s">
        <v>487</v>
      </c>
      <c r="C202" s="40" t="s">
        <v>462</v>
      </c>
      <c r="D202" s="77">
        <v>20.010000000000002</v>
      </c>
      <c r="E202" s="77">
        <v>5.45</v>
      </c>
      <c r="F202" s="77">
        <v>25.46</v>
      </c>
      <c r="G202" s="26">
        <v>15</v>
      </c>
    </row>
    <row r="203" spans="1:7">
      <c r="A203" s="38" t="s">
        <v>488</v>
      </c>
      <c r="B203" s="39" t="s">
        <v>489</v>
      </c>
      <c r="C203" s="40"/>
      <c r="D203" s="77"/>
      <c r="E203" s="77"/>
      <c r="F203" s="77"/>
      <c r="G203" s="26"/>
    </row>
    <row r="204" spans="1:7" ht="30">
      <c r="A204" s="38" t="s">
        <v>490</v>
      </c>
      <c r="B204" s="39" t="s">
        <v>491</v>
      </c>
      <c r="C204" s="40" t="s">
        <v>433</v>
      </c>
      <c r="D204" s="77">
        <v>12247.7</v>
      </c>
      <c r="E204" s="77">
        <v>3861.9</v>
      </c>
      <c r="F204" s="77">
        <v>16109.6</v>
      </c>
      <c r="G204" s="26">
        <v>15</v>
      </c>
    </row>
    <row r="205" spans="1:7" ht="30">
      <c r="A205" s="38" t="s">
        <v>492</v>
      </c>
      <c r="B205" s="39" t="s">
        <v>493</v>
      </c>
      <c r="C205" s="40" t="s">
        <v>433</v>
      </c>
      <c r="D205" s="77">
        <v>20868.62</v>
      </c>
      <c r="E205" s="77">
        <v>3861.9</v>
      </c>
      <c r="F205" s="77">
        <v>24730.52</v>
      </c>
      <c r="G205" s="26">
        <v>15</v>
      </c>
    </row>
    <row r="206" spans="1:7">
      <c r="A206" s="38" t="s">
        <v>494</v>
      </c>
      <c r="B206" s="39" t="s">
        <v>495</v>
      </c>
      <c r="C206" s="40"/>
      <c r="D206" s="77"/>
      <c r="E206" s="77"/>
      <c r="F206" s="77"/>
      <c r="G206" s="26"/>
    </row>
    <row r="207" spans="1:7">
      <c r="A207" s="38" t="s">
        <v>496</v>
      </c>
      <c r="B207" s="39" t="s">
        <v>497</v>
      </c>
      <c r="C207" s="40" t="s">
        <v>147</v>
      </c>
      <c r="D207" s="77">
        <v>799.95</v>
      </c>
      <c r="E207" s="77">
        <v>104.34</v>
      </c>
      <c r="F207" s="77">
        <v>904.29</v>
      </c>
      <c r="G207" s="26">
        <v>15</v>
      </c>
    </row>
    <row r="208" spans="1:7">
      <c r="A208" s="38" t="s">
        <v>498</v>
      </c>
      <c r="B208" s="39" t="s">
        <v>499</v>
      </c>
      <c r="C208" s="40" t="s">
        <v>147</v>
      </c>
      <c r="D208" s="77">
        <v>402.09</v>
      </c>
      <c r="E208" s="77">
        <v>29.39</v>
      </c>
      <c r="F208" s="77">
        <v>431.48</v>
      </c>
      <c r="G208" s="26">
        <v>15</v>
      </c>
    </row>
    <row r="209" spans="1:7">
      <c r="A209" s="38" t="s">
        <v>500</v>
      </c>
      <c r="B209" s="39" t="s">
        <v>501</v>
      </c>
      <c r="C209" s="40" t="s">
        <v>147</v>
      </c>
      <c r="D209" s="77">
        <v>150.07</v>
      </c>
      <c r="E209" s="77">
        <v>59.57</v>
      </c>
      <c r="F209" s="77">
        <v>209.64</v>
      </c>
      <c r="G209" s="26">
        <v>15</v>
      </c>
    </row>
    <row r="210" spans="1:7">
      <c r="A210" s="38" t="s">
        <v>502</v>
      </c>
      <c r="B210" s="39" t="s">
        <v>503</v>
      </c>
      <c r="C210" s="40"/>
      <c r="D210" s="77"/>
      <c r="E210" s="77"/>
      <c r="F210" s="77"/>
      <c r="G210" s="26"/>
    </row>
    <row r="211" spans="1:7" ht="30">
      <c r="A211" s="38" t="s">
        <v>504</v>
      </c>
      <c r="B211" s="39" t="s">
        <v>505</v>
      </c>
      <c r="C211" s="40" t="s">
        <v>147</v>
      </c>
      <c r="D211" s="77">
        <v>2.94</v>
      </c>
      <c r="E211" s="77">
        <v>5.68</v>
      </c>
      <c r="F211" s="77">
        <v>8.6199999999999992</v>
      </c>
      <c r="G211" s="26">
        <v>15</v>
      </c>
    </row>
    <row r="212" spans="1:7" ht="30">
      <c r="A212" s="38" t="s">
        <v>506</v>
      </c>
      <c r="B212" s="39" t="s">
        <v>507</v>
      </c>
      <c r="C212" s="40" t="s">
        <v>147</v>
      </c>
      <c r="D212" s="77">
        <v>5.51</v>
      </c>
      <c r="E212" s="77">
        <v>0.18</v>
      </c>
      <c r="F212" s="77">
        <v>5.69</v>
      </c>
      <c r="G212" s="26">
        <v>15</v>
      </c>
    </row>
    <row r="213" spans="1:7" ht="30">
      <c r="A213" s="38" t="s">
        <v>508</v>
      </c>
      <c r="B213" s="39" t="s">
        <v>509</v>
      </c>
      <c r="C213" s="40" t="s">
        <v>147</v>
      </c>
      <c r="D213" s="77">
        <v>6.04</v>
      </c>
      <c r="E213" s="77">
        <v>0.18</v>
      </c>
      <c r="F213" s="77">
        <v>6.22</v>
      </c>
      <c r="G213" s="26">
        <v>15</v>
      </c>
    </row>
    <row r="214" spans="1:7">
      <c r="A214" s="38" t="s">
        <v>510</v>
      </c>
      <c r="B214" s="39" t="s">
        <v>511</v>
      </c>
      <c r="C214" s="40" t="s">
        <v>230</v>
      </c>
      <c r="D214" s="77">
        <v>71.75</v>
      </c>
      <c r="E214" s="77">
        <v>10.220000000000001</v>
      </c>
      <c r="F214" s="77">
        <v>81.97</v>
      </c>
      <c r="G214" s="26">
        <v>15</v>
      </c>
    </row>
    <row r="215" spans="1:7">
      <c r="A215" s="38" t="s">
        <v>512</v>
      </c>
      <c r="B215" s="39" t="s">
        <v>513</v>
      </c>
      <c r="C215" s="40" t="s">
        <v>230</v>
      </c>
      <c r="D215" s="77">
        <v>84.5</v>
      </c>
      <c r="E215" s="77">
        <v>12.04</v>
      </c>
      <c r="F215" s="77">
        <v>96.54</v>
      </c>
      <c r="G215" s="26">
        <v>15</v>
      </c>
    </row>
    <row r="216" spans="1:7">
      <c r="A216" s="38" t="s">
        <v>514</v>
      </c>
      <c r="B216" s="39" t="s">
        <v>515</v>
      </c>
      <c r="C216" s="40"/>
      <c r="D216" s="77"/>
      <c r="E216" s="77"/>
      <c r="F216" s="77"/>
      <c r="G216" s="26"/>
    </row>
    <row r="217" spans="1:7">
      <c r="A217" s="38" t="s">
        <v>516</v>
      </c>
      <c r="B217" s="39" t="s">
        <v>517</v>
      </c>
      <c r="C217" s="40" t="s">
        <v>147</v>
      </c>
      <c r="D217" s="77">
        <v>11.49</v>
      </c>
      <c r="E217" s="77">
        <v>6.54</v>
      </c>
      <c r="F217" s="77">
        <v>18.03</v>
      </c>
      <c r="G217" s="26">
        <v>15</v>
      </c>
    </row>
    <row r="218" spans="1:7">
      <c r="A218" s="38" t="s">
        <v>518</v>
      </c>
      <c r="B218" s="39" t="s">
        <v>519</v>
      </c>
      <c r="C218" s="40" t="s">
        <v>205</v>
      </c>
      <c r="D218" s="77">
        <v>1.06</v>
      </c>
      <c r="E218" s="77">
        <v>0.46</v>
      </c>
      <c r="F218" s="77">
        <v>1.52</v>
      </c>
      <c r="G218" s="26">
        <v>15</v>
      </c>
    </row>
    <row r="219" spans="1:7">
      <c r="A219" s="38" t="s">
        <v>520</v>
      </c>
      <c r="B219" s="39" t="s">
        <v>521</v>
      </c>
      <c r="C219" s="40" t="s">
        <v>205</v>
      </c>
      <c r="D219" s="77">
        <v>1.06</v>
      </c>
      <c r="E219" s="77">
        <v>0.46</v>
      </c>
      <c r="F219" s="77">
        <v>1.52</v>
      </c>
      <c r="G219" s="26">
        <v>15</v>
      </c>
    </row>
    <row r="220" spans="1:7">
      <c r="A220" s="38" t="s">
        <v>522</v>
      </c>
      <c r="B220" s="39" t="s">
        <v>523</v>
      </c>
      <c r="C220" s="40" t="s">
        <v>147</v>
      </c>
      <c r="D220" s="77">
        <v>0.96</v>
      </c>
      <c r="E220" s="77">
        <v>0.93</v>
      </c>
      <c r="F220" s="77">
        <v>1.89</v>
      </c>
      <c r="G220" s="26">
        <v>15</v>
      </c>
    </row>
    <row r="221" spans="1:7" s="46" customFormat="1">
      <c r="A221" s="38" t="s">
        <v>524</v>
      </c>
      <c r="B221" s="39" t="s">
        <v>525</v>
      </c>
      <c r="C221" s="40"/>
      <c r="D221" s="77"/>
      <c r="E221" s="77"/>
      <c r="F221" s="77"/>
      <c r="G221" s="26"/>
    </row>
    <row r="222" spans="1:7">
      <c r="A222" s="38" t="s">
        <v>526</v>
      </c>
      <c r="B222" s="39" t="s">
        <v>527</v>
      </c>
      <c r="C222" s="40"/>
      <c r="D222" s="77"/>
      <c r="E222" s="77"/>
      <c r="F222" s="77"/>
      <c r="G222" s="26"/>
    </row>
    <row r="223" spans="1:7">
      <c r="A223" s="38" t="s">
        <v>528</v>
      </c>
      <c r="B223" s="39" t="s">
        <v>529</v>
      </c>
      <c r="C223" s="40" t="s">
        <v>230</v>
      </c>
      <c r="D223" s="77"/>
      <c r="E223" s="77">
        <v>249.81</v>
      </c>
      <c r="F223" s="77">
        <v>249.81</v>
      </c>
      <c r="G223" s="26">
        <v>15</v>
      </c>
    </row>
    <row r="224" spans="1:7">
      <c r="A224" s="38" t="s">
        <v>66</v>
      </c>
      <c r="B224" s="39" t="s">
        <v>67</v>
      </c>
      <c r="C224" s="40" t="s">
        <v>230</v>
      </c>
      <c r="D224" s="77"/>
      <c r="E224" s="77">
        <v>454.2</v>
      </c>
      <c r="F224" s="77">
        <v>454.2</v>
      </c>
      <c r="G224" s="26">
        <v>15</v>
      </c>
    </row>
    <row r="225" spans="1:7">
      <c r="A225" s="38" t="s">
        <v>530</v>
      </c>
      <c r="B225" s="39" t="s">
        <v>531</v>
      </c>
      <c r="C225" s="40" t="s">
        <v>147</v>
      </c>
      <c r="D225" s="77"/>
      <c r="E225" s="77">
        <v>34.07</v>
      </c>
      <c r="F225" s="77">
        <v>34.07</v>
      </c>
      <c r="G225" s="26">
        <v>15</v>
      </c>
    </row>
    <row r="226" spans="1:7" ht="30">
      <c r="A226" s="38" t="s">
        <v>532</v>
      </c>
      <c r="B226" s="39" t="s">
        <v>533</v>
      </c>
      <c r="C226" s="40" t="s">
        <v>230</v>
      </c>
      <c r="D226" s="77">
        <v>474.62</v>
      </c>
      <c r="E226" s="77">
        <v>136.26</v>
      </c>
      <c r="F226" s="77">
        <v>610.88</v>
      </c>
      <c r="G226" s="26">
        <v>15</v>
      </c>
    </row>
    <row r="227" spans="1:7">
      <c r="A227" s="38" t="s">
        <v>534</v>
      </c>
      <c r="B227" s="39" t="s">
        <v>535</v>
      </c>
      <c r="C227" s="40" t="s">
        <v>230</v>
      </c>
      <c r="D227" s="77">
        <v>451.9</v>
      </c>
      <c r="E227" s="77">
        <v>136.26</v>
      </c>
      <c r="F227" s="77">
        <v>588.16</v>
      </c>
      <c r="G227" s="26">
        <v>15</v>
      </c>
    </row>
    <row r="228" spans="1:7" ht="30">
      <c r="A228" s="38" t="s">
        <v>536</v>
      </c>
      <c r="B228" s="39" t="s">
        <v>537</v>
      </c>
      <c r="C228" s="40" t="s">
        <v>230</v>
      </c>
      <c r="D228" s="77">
        <v>248.67</v>
      </c>
      <c r="E228" s="77">
        <v>90.84</v>
      </c>
      <c r="F228" s="77">
        <v>339.51</v>
      </c>
      <c r="G228" s="26">
        <v>15</v>
      </c>
    </row>
    <row r="229" spans="1:7">
      <c r="A229" s="38" t="s">
        <v>538</v>
      </c>
      <c r="B229" s="39" t="s">
        <v>539</v>
      </c>
      <c r="C229" s="40" t="s">
        <v>230</v>
      </c>
      <c r="D229" s="77">
        <v>225.95</v>
      </c>
      <c r="E229" s="77">
        <v>90.84</v>
      </c>
      <c r="F229" s="77">
        <v>316.79000000000002</v>
      </c>
      <c r="G229" s="26">
        <v>15</v>
      </c>
    </row>
    <row r="230" spans="1:7" ht="30">
      <c r="A230" s="38" t="s">
        <v>540</v>
      </c>
      <c r="B230" s="39" t="s">
        <v>541</v>
      </c>
      <c r="C230" s="40" t="s">
        <v>147</v>
      </c>
      <c r="D230" s="77">
        <v>24.36</v>
      </c>
      <c r="E230" s="77">
        <v>9.08</v>
      </c>
      <c r="F230" s="77">
        <v>33.44</v>
      </c>
      <c r="G230" s="26">
        <v>15</v>
      </c>
    </row>
    <row r="231" spans="1:7">
      <c r="A231" s="38" t="s">
        <v>542</v>
      </c>
      <c r="B231" s="39" t="s">
        <v>543</v>
      </c>
      <c r="C231" s="40" t="s">
        <v>147</v>
      </c>
      <c r="D231" s="77">
        <v>22.6</v>
      </c>
      <c r="E231" s="77">
        <v>9.08</v>
      </c>
      <c r="F231" s="77">
        <v>31.68</v>
      </c>
      <c r="G231" s="26">
        <v>15</v>
      </c>
    </row>
    <row r="232" spans="1:7" ht="30">
      <c r="A232" s="38" t="s">
        <v>544</v>
      </c>
      <c r="B232" s="39" t="s">
        <v>545</v>
      </c>
      <c r="C232" s="40" t="s">
        <v>230</v>
      </c>
      <c r="D232" s="77">
        <v>243.56</v>
      </c>
      <c r="E232" s="77">
        <v>90.84</v>
      </c>
      <c r="F232" s="77">
        <v>334.4</v>
      </c>
      <c r="G232" s="26">
        <v>15</v>
      </c>
    </row>
    <row r="233" spans="1:7">
      <c r="A233" s="38" t="s">
        <v>546</v>
      </c>
      <c r="B233" s="39" t="s">
        <v>547</v>
      </c>
      <c r="C233" s="40" t="s">
        <v>230</v>
      </c>
      <c r="D233" s="77">
        <v>225.95</v>
      </c>
      <c r="E233" s="77">
        <v>90.84</v>
      </c>
      <c r="F233" s="77">
        <v>316.79000000000002</v>
      </c>
      <c r="G233" s="26">
        <v>15</v>
      </c>
    </row>
    <row r="234" spans="1:7">
      <c r="A234" s="38" t="s">
        <v>548</v>
      </c>
      <c r="B234" s="39" t="s">
        <v>549</v>
      </c>
      <c r="C234" s="40"/>
      <c r="D234" s="77"/>
      <c r="E234" s="77"/>
      <c r="F234" s="77"/>
      <c r="G234" s="26"/>
    </row>
    <row r="235" spans="1:7">
      <c r="A235" s="38" t="s">
        <v>550</v>
      </c>
      <c r="B235" s="39" t="s">
        <v>551</v>
      </c>
      <c r="C235" s="40" t="s">
        <v>230</v>
      </c>
      <c r="D235" s="77"/>
      <c r="E235" s="77">
        <v>136.26</v>
      </c>
      <c r="F235" s="77">
        <v>136.26</v>
      </c>
      <c r="G235" s="26">
        <v>15</v>
      </c>
    </row>
    <row r="236" spans="1:7">
      <c r="A236" s="38" t="s">
        <v>65</v>
      </c>
      <c r="B236" s="39" t="s">
        <v>552</v>
      </c>
      <c r="C236" s="40" t="s">
        <v>230</v>
      </c>
      <c r="D236" s="77"/>
      <c r="E236" s="77">
        <v>90.84</v>
      </c>
      <c r="F236" s="77">
        <v>90.84</v>
      </c>
      <c r="G236" s="26">
        <v>15</v>
      </c>
    </row>
    <row r="237" spans="1:7">
      <c r="A237" s="38" t="s">
        <v>553</v>
      </c>
      <c r="B237" s="39" t="s">
        <v>554</v>
      </c>
      <c r="C237" s="40"/>
      <c r="D237" s="77"/>
      <c r="E237" s="77"/>
      <c r="F237" s="77"/>
      <c r="G237" s="26"/>
    </row>
    <row r="238" spans="1:7">
      <c r="A238" s="38" t="s">
        <v>555</v>
      </c>
      <c r="B238" s="39" t="s">
        <v>556</v>
      </c>
      <c r="C238" s="40" t="s">
        <v>147</v>
      </c>
      <c r="D238" s="77"/>
      <c r="E238" s="77">
        <v>3.41</v>
      </c>
      <c r="F238" s="77">
        <v>3.41</v>
      </c>
      <c r="G238" s="26">
        <v>15</v>
      </c>
    </row>
    <row r="239" spans="1:7">
      <c r="A239" s="38" t="s">
        <v>557</v>
      </c>
      <c r="B239" s="39" t="s">
        <v>558</v>
      </c>
      <c r="C239" s="40" t="s">
        <v>147</v>
      </c>
      <c r="D239" s="77"/>
      <c r="E239" s="77">
        <v>6.81</v>
      </c>
      <c r="F239" s="77">
        <v>6.81</v>
      </c>
      <c r="G239" s="26">
        <v>15</v>
      </c>
    </row>
    <row r="240" spans="1:7">
      <c r="A240" s="38" t="s">
        <v>559</v>
      </c>
      <c r="B240" s="39" t="s">
        <v>560</v>
      </c>
      <c r="C240" s="40" t="s">
        <v>147</v>
      </c>
      <c r="D240" s="77"/>
      <c r="E240" s="77">
        <v>11.36</v>
      </c>
      <c r="F240" s="77">
        <v>11.36</v>
      </c>
      <c r="G240" s="26">
        <v>15</v>
      </c>
    </row>
    <row r="241" spans="1:7">
      <c r="A241" s="38" t="s">
        <v>561</v>
      </c>
      <c r="B241" s="39" t="s">
        <v>562</v>
      </c>
      <c r="C241" s="40"/>
      <c r="D241" s="77"/>
      <c r="E241" s="77"/>
      <c r="F241" s="77"/>
      <c r="G241" s="26"/>
    </row>
    <row r="242" spans="1:7">
      <c r="A242" s="38" t="s">
        <v>563</v>
      </c>
      <c r="B242" s="39" t="s">
        <v>564</v>
      </c>
      <c r="C242" s="40" t="s">
        <v>147</v>
      </c>
      <c r="D242" s="77"/>
      <c r="E242" s="77">
        <v>13.63</v>
      </c>
      <c r="F242" s="77">
        <v>13.63</v>
      </c>
      <c r="G242" s="26">
        <v>15</v>
      </c>
    </row>
    <row r="243" spans="1:7">
      <c r="A243" s="38" t="s">
        <v>565</v>
      </c>
      <c r="B243" s="39" t="s">
        <v>566</v>
      </c>
      <c r="C243" s="40" t="s">
        <v>147</v>
      </c>
      <c r="D243" s="77"/>
      <c r="E243" s="77">
        <v>11.36</v>
      </c>
      <c r="F243" s="77">
        <v>11.36</v>
      </c>
      <c r="G243" s="26">
        <v>15</v>
      </c>
    </row>
    <row r="244" spans="1:7" ht="30">
      <c r="A244" s="38" t="s">
        <v>567</v>
      </c>
      <c r="B244" s="39" t="s">
        <v>568</v>
      </c>
      <c r="C244" s="40" t="s">
        <v>205</v>
      </c>
      <c r="D244" s="77"/>
      <c r="E244" s="77">
        <v>3.41</v>
      </c>
      <c r="F244" s="77">
        <v>3.41</v>
      </c>
      <c r="G244" s="26">
        <v>15</v>
      </c>
    </row>
    <row r="245" spans="1:7">
      <c r="A245" s="38" t="s">
        <v>569</v>
      </c>
      <c r="B245" s="39" t="s">
        <v>570</v>
      </c>
      <c r="C245" s="40"/>
      <c r="D245" s="77"/>
      <c r="E245" s="77"/>
      <c r="F245" s="77"/>
      <c r="G245" s="26"/>
    </row>
    <row r="246" spans="1:7">
      <c r="A246" s="38" t="s">
        <v>571</v>
      </c>
      <c r="B246" s="39" t="s">
        <v>572</v>
      </c>
      <c r="C246" s="40" t="s">
        <v>147</v>
      </c>
      <c r="D246" s="77"/>
      <c r="E246" s="77">
        <v>9.08</v>
      </c>
      <c r="F246" s="77">
        <v>9.08</v>
      </c>
      <c r="G246" s="26">
        <v>15</v>
      </c>
    </row>
    <row r="247" spans="1:7">
      <c r="A247" s="38" t="s">
        <v>573</v>
      </c>
      <c r="B247" s="39" t="s">
        <v>574</v>
      </c>
      <c r="C247" s="40"/>
      <c r="D247" s="77"/>
      <c r="E247" s="77"/>
      <c r="F247" s="77"/>
      <c r="G247" s="26"/>
    </row>
    <row r="248" spans="1:7" ht="30">
      <c r="A248" s="38" t="s">
        <v>575</v>
      </c>
      <c r="B248" s="39" t="s">
        <v>576</v>
      </c>
      <c r="C248" s="40" t="s">
        <v>147</v>
      </c>
      <c r="D248" s="77">
        <v>18.22</v>
      </c>
      <c r="E248" s="77">
        <v>11.36</v>
      </c>
      <c r="F248" s="77">
        <v>29.58</v>
      </c>
      <c r="G248" s="26">
        <v>15</v>
      </c>
    </row>
    <row r="249" spans="1:7" ht="30">
      <c r="A249" s="38" t="s">
        <v>577</v>
      </c>
      <c r="B249" s="39" t="s">
        <v>578</v>
      </c>
      <c r="C249" s="40" t="s">
        <v>147</v>
      </c>
      <c r="D249" s="77">
        <v>1.64</v>
      </c>
      <c r="E249" s="77">
        <v>11.36</v>
      </c>
      <c r="F249" s="77">
        <v>13</v>
      </c>
      <c r="G249" s="26">
        <v>15</v>
      </c>
    </row>
    <row r="250" spans="1:7">
      <c r="A250" s="38" t="s">
        <v>579</v>
      </c>
      <c r="B250" s="39" t="s">
        <v>580</v>
      </c>
      <c r="C250" s="40"/>
      <c r="D250" s="77"/>
      <c r="E250" s="77"/>
      <c r="F250" s="77"/>
      <c r="G250" s="26"/>
    </row>
    <row r="251" spans="1:7" ht="30">
      <c r="A251" s="38" t="s">
        <v>581</v>
      </c>
      <c r="B251" s="39" t="s">
        <v>582</v>
      </c>
      <c r="C251" s="40" t="s">
        <v>147</v>
      </c>
      <c r="D251" s="77">
        <v>25.02</v>
      </c>
      <c r="E251" s="77">
        <v>4.54</v>
      </c>
      <c r="F251" s="77">
        <v>29.56</v>
      </c>
      <c r="G251" s="26">
        <v>15</v>
      </c>
    </row>
    <row r="252" spans="1:7" ht="30">
      <c r="A252" s="38" t="s">
        <v>583</v>
      </c>
      <c r="B252" s="39" t="s">
        <v>584</v>
      </c>
      <c r="C252" s="40" t="s">
        <v>147</v>
      </c>
      <c r="D252" s="77">
        <v>22.6</v>
      </c>
      <c r="E252" s="77">
        <v>4.54</v>
      </c>
      <c r="F252" s="77">
        <v>27.14</v>
      </c>
      <c r="G252" s="26">
        <v>15</v>
      </c>
    </row>
    <row r="253" spans="1:7" ht="30">
      <c r="A253" s="38" t="s">
        <v>585</v>
      </c>
      <c r="B253" s="39" t="s">
        <v>586</v>
      </c>
      <c r="C253" s="40" t="s">
        <v>147</v>
      </c>
      <c r="D253" s="77">
        <v>10.72</v>
      </c>
      <c r="E253" s="77">
        <v>1.59</v>
      </c>
      <c r="F253" s="77">
        <v>12.31</v>
      </c>
      <c r="G253" s="26">
        <v>15</v>
      </c>
    </row>
    <row r="254" spans="1:7">
      <c r="A254" s="38" t="s">
        <v>587</v>
      </c>
      <c r="B254" s="39" t="s">
        <v>588</v>
      </c>
      <c r="C254" s="40" t="s">
        <v>147</v>
      </c>
      <c r="D254" s="77">
        <v>7.96</v>
      </c>
      <c r="E254" s="77">
        <v>1.59</v>
      </c>
      <c r="F254" s="77">
        <v>9.5500000000000007</v>
      </c>
      <c r="G254" s="26">
        <v>15</v>
      </c>
    </row>
    <row r="255" spans="1:7" ht="30">
      <c r="A255" s="38" t="s">
        <v>589</v>
      </c>
      <c r="B255" s="39" t="s">
        <v>590</v>
      </c>
      <c r="C255" s="40" t="s">
        <v>147</v>
      </c>
      <c r="D255" s="77">
        <v>14.24</v>
      </c>
      <c r="E255" s="77">
        <v>0.68</v>
      </c>
      <c r="F255" s="77">
        <v>14.92</v>
      </c>
      <c r="G255" s="26">
        <v>15</v>
      </c>
    </row>
    <row r="256" spans="1:7">
      <c r="A256" s="38" t="s">
        <v>591</v>
      </c>
      <c r="B256" s="39" t="s">
        <v>592</v>
      </c>
      <c r="C256" s="40"/>
      <c r="D256" s="77"/>
      <c r="E256" s="77"/>
      <c r="F256" s="77"/>
      <c r="G256" s="26"/>
    </row>
    <row r="257" spans="1:7">
      <c r="A257" s="38" t="s">
        <v>593</v>
      </c>
      <c r="B257" s="39" t="s">
        <v>594</v>
      </c>
      <c r="C257" s="40" t="s">
        <v>147</v>
      </c>
      <c r="D257" s="77"/>
      <c r="E257" s="77">
        <v>11.81</v>
      </c>
      <c r="F257" s="77">
        <v>11.81</v>
      </c>
      <c r="G257" s="26">
        <v>15</v>
      </c>
    </row>
    <row r="258" spans="1:7">
      <c r="A258" s="38" t="s">
        <v>595</v>
      </c>
      <c r="B258" s="39" t="s">
        <v>596</v>
      </c>
      <c r="C258" s="40" t="s">
        <v>147</v>
      </c>
      <c r="D258" s="77"/>
      <c r="E258" s="77">
        <v>6.81</v>
      </c>
      <c r="F258" s="77">
        <v>6.81</v>
      </c>
      <c r="G258" s="26">
        <v>15</v>
      </c>
    </row>
    <row r="259" spans="1:7">
      <c r="A259" s="38" t="s">
        <v>597</v>
      </c>
      <c r="B259" s="39" t="s">
        <v>598</v>
      </c>
      <c r="C259" s="40" t="s">
        <v>147</v>
      </c>
      <c r="D259" s="77"/>
      <c r="E259" s="77">
        <v>6.81</v>
      </c>
      <c r="F259" s="77">
        <v>6.81</v>
      </c>
      <c r="G259" s="26">
        <v>15</v>
      </c>
    </row>
    <row r="260" spans="1:7">
      <c r="A260" s="38" t="s">
        <v>599</v>
      </c>
      <c r="B260" s="39" t="s">
        <v>600</v>
      </c>
      <c r="C260" s="40" t="s">
        <v>147</v>
      </c>
      <c r="D260" s="77"/>
      <c r="E260" s="77">
        <v>7.49</v>
      </c>
      <c r="F260" s="77">
        <v>7.49</v>
      </c>
      <c r="G260" s="26">
        <v>15</v>
      </c>
    </row>
    <row r="261" spans="1:7">
      <c r="A261" s="38" t="s">
        <v>601</v>
      </c>
      <c r="B261" s="39" t="s">
        <v>602</v>
      </c>
      <c r="C261" s="40"/>
      <c r="D261" s="77"/>
      <c r="E261" s="77"/>
      <c r="F261" s="77"/>
      <c r="G261" s="26"/>
    </row>
    <row r="262" spans="1:7">
      <c r="A262" s="38" t="s">
        <v>603</v>
      </c>
      <c r="B262" s="39" t="s">
        <v>604</v>
      </c>
      <c r="C262" s="40" t="s">
        <v>147</v>
      </c>
      <c r="D262" s="77"/>
      <c r="E262" s="77">
        <v>18.27</v>
      </c>
      <c r="F262" s="77">
        <v>18.27</v>
      </c>
      <c r="G262" s="26">
        <v>15</v>
      </c>
    </row>
    <row r="263" spans="1:7">
      <c r="A263" s="38" t="s">
        <v>605</v>
      </c>
      <c r="B263" s="39" t="s">
        <v>606</v>
      </c>
      <c r="C263" s="40" t="s">
        <v>147</v>
      </c>
      <c r="D263" s="77"/>
      <c r="E263" s="77">
        <v>21.92</v>
      </c>
      <c r="F263" s="77">
        <v>21.92</v>
      </c>
      <c r="G263" s="26">
        <v>15</v>
      </c>
    </row>
    <row r="264" spans="1:7">
      <c r="A264" s="38" t="s">
        <v>607</v>
      </c>
      <c r="B264" s="39" t="s">
        <v>608</v>
      </c>
      <c r="C264" s="40" t="s">
        <v>205</v>
      </c>
      <c r="D264" s="77"/>
      <c r="E264" s="77">
        <v>7.3</v>
      </c>
      <c r="F264" s="77">
        <v>7.3</v>
      </c>
      <c r="G264" s="26">
        <v>15</v>
      </c>
    </row>
    <row r="265" spans="1:7">
      <c r="A265" s="38" t="s">
        <v>609</v>
      </c>
      <c r="B265" s="39" t="s">
        <v>610</v>
      </c>
      <c r="C265" s="40"/>
      <c r="D265" s="77"/>
      <c r="E265" s="77"/>
      <c r="F265" s="77"/>
      <c r="G265" s="26"/>
    </row>
    <row r="266" spans="1:7">
      <c r="A266" s="38" t="s">
        <v>611</v>
      </c>
      <c r="B266" s="39" t="s">
        <v>612</v>
      </c>
      <c r="C266" s="40" t="s">
        <v>205</v>
      </c>
      <c r="D266" s="77">
        <v>0.08</v>
      </c>
      <c r="E266" s="77">
        <v>1.66</v>
      </c>
      <c r="F266" s="77">
        <v>1.74</v>
      </c>
      <c r="G266" s="26">
        <v>15</v>
      </c>
    </row>
    <row r="267" spans="1:7">
      <c r="A267" s="38" t="s">
        <v>613</v>
      </c>
      <c r="B267" s="39" t="s">
        <v>614</v>
      </c>
      <c r="C267" s="40" t="s">
        <v>205</v>
      </c>
      <c r="D267" s="77">
        <v>0.93</v>
      </c>
      <c r="E267" s="77">
        <v>1.66</v>
      </c>
      <c r="F267" s="77">
        <v>2.59</v>
      </c>
      <c r="G267" s="26">
        <v>15</v>
      </c>
    </row>
    <row r="268" spans="1:7">
      <c r="A268" s="38" t="s">
        <v>615</v>
      </c>
      <c r="B268" s="39" t="s">
        <v>616</v>
      </c>
      <c r="C268" s="40" t="s">
        <v>147</v>
      </c>
      <c r="D268" s="77">
        <v>4.63</v>
      </c>
      <c r="E268" s="77">
        <v>13.25</v>
      </c>
      <c r="F268" s="77">
        <v>17.88</v>
      </c>
      <c r="G268" s="26">
        <v>15</v>
      </c>
    </row>
    <row r="269" spans="1:7">
      <c r="A269" s="38" t="s">
        <v>617</v>
      </c>
      <c r="B269" s="39" t="s">
        <v>618</v>
      </c>
      <c r="C269" s="40" t="s">
        <v>147</v>
      </c>
      <c r="D269" s="77">
        <v>0.39</v>
      </c>
      <c r="E269" s="77">
        <v>9.94</v>
      </c>
      <c r="F269" s="77">
        <v>10.33</v>
      </c>
      <c r="G269" s="26">
        <v>15</v>
      </c>
    </row>
    <row r="270" spans="1:7">
      <c r="A270" s="38" t="s">
        <v>619</v>
      </c>
      <c r="B270" s="39" t="s">
        <v>620</v>
      </c>
      <c r="C270" s="40" t="s">
        <v>147</v>
      </c>
      <c r="D270" s="77">
        <v>4.63</v>
      </c>
      <c r="E270" s="77">
        <v>9.94</v>
      </c>
      <c r="F270" s="77">
        <v>14.57</v>
      </c>
      <c r="G270" s="26">
        <v>15</v>
      </c>
    </row>
    <row r="271" spans="1:7">
      <c r="A271" s="38" t="s">
        <v>621</v>
      </c>
      <c r="B271" s="39" t="s">
        <v>622</v>
      </c>
      <c r="C271" s="40" t="s">
        <v>147</v>
      </c>
      <c r="D271" s="77">
        <v>0.39</v>
      </c>
      <c r="E271" s="77">
        <v>6.62</v>
      </c>
      <c r="F271" s="77">
        <v>7.01</v>
      </c>
      <c r="G271" s="26">
        <v>15</v>
      </c>
    </row>
    <row r="272" spans="1:7">
      <c r="A272" s="38" t="s">
        <v>623</v>
      </c>
      <c r="B272" s="39" t="s">
        <v>624</v>
      </c>
      <c r="C272" s="40"/>
      <c r="D272" s="77"/>
      <c r="E272" s="77"/>
      <c r="F272" s="77"/>
      <c r="G272" s="26"/>
    </row>
    <row r="273" spans="1:7">
      <c r="A273" s="38" t="s">
        <v>625</v>
      </c>
      <c r="B273" s="39" t="s">
        <v>626</v>
      </c>
      <c r="C273" s="40" t="s">
        <v>147</v>
      </c>
      <c r="D273" s="77">
        <v>95.05</v>
      </c>
      <c r="E273" s="77"/>
      <c r="F273" s="77">
        <v>95.05</v>
      </c>
      <c r="G273" s="26">
        <v>15</v>
      </c>
    </row>
    <row r="274" spans="1:7">
      <c r="A274" s="38" t="s">
        <v>627</v>
      </c>
      <c r="B274" s="39" t="s">
        <v>628</v>
      </c>
      <c r="C274" s="40" t="s">
        <v>95</v>
      </c>
      <c r="D274" s="77">
        <v>3.87</v>
      </c>
      <c r="E274" s="77">
        <v>10.07</v>
      </c>
      <c r="F274" s="77">
        <v>13.94</v>
      </c>
      <c r="G274" s="26">
        <v>15</v>
      </c>
    </row>
    <row r="275" spans="1:7" s="46" customFormat="1">
      <c r="A275" s="38" t="s">
        <v>629</v>
      </c>
      <c r="B275" s="39" t="s">
        <v>630</v>
      </c>
      <c r="C275" s="40"/>
      <c r="D275" s="77"/>
      <c r="E275" s="77"/>
      <c r="F275" s="77"/>
      <c r="G275" s="26"/>
    </row>
    <row r="276" spans="1:7">
      <c r="A276" s="38" t="s">
        <v>631</v>
      </c>
      <c r="B276" s="39" t="s">
        <v>632</v>
      </c>
      <c r="C276" s="40"/>
      <c r="D276" s="77"/>
      <c r="E276" s="77"/>
      <c r="F276" s="77"/>
      <c r="G276" s="26"/>
    </row>
    <row r="277" spans="1:7">
      <c r="A277" s="38" t="s">
        <v>633</v>
      </c>
      <c r="B277" s="39" t="s">
        <v>634</v>
      </c>
      <c r="C277" s="40" t="s">
        <v>147</v>
      </c>
      <c r="D277" s="77"/>
      <c r="E277" s="77">
        <v>41.46</v>
      </c>
      <c r="F277" s="77">
        <v>41.46</v>
      </c>
      <c r="G277" s="26">
        <v>15</v>
      </c>
    </row>
    <row r="278" spans="1:7">
      <c r="A278" s="38" t="s">
        <v>635</v>
      </c>
      <c r="B278" s="39" t="s">
        <v>636</v>
      </c>
      <c r="C278" s="40" t="s">
        <v>147</v>
      </c>
      <c r="D278" s="77"/>
      <c r="E278" s="77">
        <v>35.93</v>
      </c>
      <c r="F278" s="77">
        <v>35.93</v>
      </c>
      <c r="G278" s="26">
        <v>15</v>
      </c>
    </row>
    <row r="279" spans="1:7">
      <c r="A279" s="38" t="s">
        <v>637</v>
      </c>
      <c r="B279" s="39" t="s">
        <v>638</v>
      </c>
      <c r="C279" s="40" t="s">
        <v>147</v>
      </c>
      <c r="D279" s="77"/>
      <c r="E279" s="77">
        <v>22.11</v>
      </c>
      <c r="F279" s="77">
        <v>22.11</v>
      </c>
      <c r="G279" s="26">
        <v>15</v>
      </c>
    </row>
    <row r="280" spans="1:7">
      <c r="A280" s="38" t="s">
        <v>639</v>
      </c>
      <c r="B280" s="39" t="s">
        <v>640</v>
      </c>
      <c r="C280" s="40" t="s">
        <v>147</v>
      </c>
      <c r="D280" s="77">
        <v>2.78</v>
      </c>
      <c r="E280" s="77">
        <v>0.77</v>
      </c>
      <c r="F280" s="77">
        <v>3.55</v>
      </c>
      <c r="G280" s="26">
        <v>15</v>
      </c>
    </row>
    <row r="281" spans="1:7">
      <c r="A281" s="38" t="s">
        <v>641</v>
      </c>
      <c r="B281" s="39" t="s">
        <v>642</v>
      </c>
      <c r="C281" s="40" t="s">
        <v>205</v>
      </c>
      <c r="D281" s="77"/>
      <c r="E281" s="77">
        <v>4.79</v>
      </c>
      <c r="F281" s="77">
        <v>4.79</v>
      </c>
      <c r="G281" s="26">
        <v>15</v>
      </c>
    </row>
    <row r="282" spans="1:7">
      <c r="A282" s="38" t="s">
        <v>643</v>
      </c>
      <c r="B282" s="39" t="s">
        <v>644</v>
      </c>
      <c r="C282" s="40" t="s">
        <v>205</v>
      </c>
      <c r="D282" s="77"/>
      <c r="E282" s="77">
        <v>14.08</v>
      </c>
      <c r="F282" s="77">
        <v>14.08</v>
      </c>
      <c r="G282" s="26">
        <v>15</v>
      </c>
    </row>
    <row r="283" spans="1:7">
      <c r="A283" s="38" t="s">
        <v>645</v>
      </c>
      <c r="B283" s="39" t="s">
        <v>646</v>
      </c>
      <c r="C283" s="40"/>
      <c r="D283" s="77"/>
      <c r="E283" s="77"/>
      <c r="F283" s="77"/>
      <c r="G283" s="26"/>
    </row>
    <row r="284" spans="1:7">
      <c r="A284" s="38" t="s">
        <v>60</v>
      </c>
      <c r="B284" s="39" t="s">
        <v>59</v>
      </c>
      <c r="C284" s="40" t="s">
        <v>205</v>
      </c>
      <c r="D284" s="77"/>
      <c r="E284" s="77">
        <v>1.51</v>
      </c>
      <c r="F284" s="77">
        <v>1.51</v>
      </c>
      <c r="G284" s="26">
        <v>15</v>
      </c>
    </row>
    <row r="285" spans="1:7">
      <c r="A285" s="38" t="s">
        <v>647</v>
      </c>
      <c r="B285" s="39" t="s">
        <v>648</v>
      </c>
      <c r="C285" s="40" t="s">
        <v>205</v>
      </c>
      <c r="D285" s="77"/>
      <c r="E285" s="77">
        <v>5.03</v>
      </c>
      <c r="F285" s="77">
        <v>5.03</v>
      </c>
      <c r="G285" s="26">
        <v>15</v>
      </c>
    </row>
    <row r="286" spans="1:7">
      <c r="A286" s="38" t="s">
        <v>55</v>
      </c>
      <c r="B286" s="39" t="s">
        <v>649</v>
      </c>
      <c r="C286" s="40" t="s">
        <v>147</v>
      </c>
      <c r="D286" s="77"/>
      <c r="E286" s="77">
        <v>27.69</v>
      </c>
      <c r="F286" s="77">
        <v>27.69</v>
      </c>
      <c r="G286" s="26">
        <v>15</v>
      </c>
    </row>
    <row r="287" spans="1:7">
      <c r="A287" s="38" t="s">
        <v>56</v>
      </c>
      <c r="B287" s="39" t="s">
        <v>650</v>
      </c>
      <c r="C287" s="40" t="s">
        <v>147</v>
      </c>
      <c r="D287" s="77"/>
      <c r="E287" s="77">
        <v>22.66</v>
      </c>
      <c r="F287" s="77">
        <v>22.66</v>
      </c>
      <c r="G287" s="26">
        <v>15</v>
      </c>
    </row>
    <row r="288" spans="1:7">
      <c r="A288" s="38" t="s">
        <v>57</v>
      </c>
      <c r="B288" s="39" t="s">
        <v>651</v>
      </c>
      <c r="C288" s="40" t="s">
        <v>147</v>
      </c>
      <c r="D288" s="77"/>
      <c r="E288" s="77">
        <v>20.14</v>
      </c>
      <c r="F288" s="77">
        <v>20.14</v>
      </c>
      <c r="G288" s="26">
        <v>15</v>
      </c>
    </row>
    <row r="289" spans="1:7">
      <c r="A289" s="38" t="s">
        <v>58</v>
      </c>
      <c r="B289" s="39" t="s">
        <v>652</v>
      </c>
      <c r="C289" s="40" t="s">
        <v>147</v>
      </c>
      <c r="D289" s="77"/>
      <c r="E289" s="77">
        <v>15.1</v>
      </c>
      <c r="F289" s="77">
        <v>15.1</v>
      </c>
      <c r="G289" s="26">
        <v>15</v>
      </c>
    </row>
    <row r="290" spans="1:7">
      <c r="A290" s="38" t="s">
        <v>653</v>
      </c>
      <c r="B290" s="39" t="s">
        <v>654</v>
      </c>
      <c r="C290" s="40" t="s">
        <v>655</v>
      </c>
      <c r="D290" s="77">
        <v>2.37</v>
      </c>
      <c r="E290" s="77"/>
      <c r="F290" s="77">
        <v>2.37</v>
      </c>
      <c r="G290" s="26">
        <v>15</v>
      </c>
    </row>
    <row r="291" spans="1:7">
      <c r="A291" s="38" t="s">
        <v>656</v>
      </c>
      <c r="B291" s="39" t="s">
        <v>657</v>
      </c>
      <c r="C291" s="40"/>
      <c r="D291" s="77"/>
      <c r="E291" s="77"/>
      <c r="F291" s="77"/>
      <c r="G291" s="26"/>
    </row>
    <row r="292" spans="1:7">
      <c r="A292" s="38" t="s">
        <v>51</v>
      </c>
      <c r="B292" s="39" t="s">
        <v>52</v>
      </c>
      <c r="C292" s="40" t="s">
        <v>147</v>
      </c>
      <c r="D292" s="77"/>
      <c r="E292" s="77">
        <v>18.170000000000002</v>
      </c>
      <c r="F292" s="77">
        <v>18.170000000000002</v>
      </c>
      <c r="G292" s="26">
        <v>15</v>
      </c>
    </row>
    <row r="293" spans="1:7">
      <c r="A293" s="38" t="s">
        <v>53</v>
      </c>
      <c r="B293" s="39" t="s">
        <v>54</v>
      </c>
      <c r="C293" s="40" t="s">
        <v>147</v>
      </c>
      <c r="D293" s="77"/>
      <c r="E293" s="77">
        <v>9.08</v>
      </c>
      <c r="F293" s="77">
        <v>9.08</v>
      </c>
      <c r="G293" s="26">
        <v>15</v>
      </c>
    </row>
    <row r="294" spans="1:7">
      <c r="A294" s="38" t="s">
        <v>658</v>
      </c>
      <c r="B294" s="39" t="s">
        <v>659</v>
      </c>
      <c r="C294" s="40" t="s">
        <v>205</v>
      </c>
      <c r="D294" s="77"/>
      <c r="E294" s="77">
        <v>6.81</v>
      </c>
      <c r="F294" s="77">
        <v>6.81</v>
      </c>
      <c r="G294" s="26">
        <v>15</v>
      </c>
    </row>
    <row r="295" spans="1:7">
      <c r="A295" s="38" t="s">
        <v>660</v>
      </c>
      <c r="B295" s="39" t="s">
        <v>661</v>
      </c>
      <c r="C295" s="40" t="s">
        <v>205</v>
      </c>
      <c r="D295" s="77"/>
      <c r="E295" s="77">
        <v>11.36</v>
      </c>
      <c r="F295" s="77">
        <v>11.36</v>
      </c>
      <c r="G295" s="26">
        <v>15</v>
      </c>
    </row>
    <row r="296" spans="1:7">
      <c r="A296" s="38" t="s">
        <v>662</v>
      </c>
      <c r="B296" s="39" t="s">
        <v>663</v>
      </c>
      <c r="C296" s="40" t="s">
        <v>147</v>
      </c>
      <c r="D296" s="77"/>
      <c r="E296" s="77">
        <v>13.82</v>
      </c>
      <c r="F296" s="77">
        <v>13.82</v>
      </c>
      <c r="G296" s="26">
        <v>15</v>
      </c>
    </row>
    <row r="297" spans="1:7">
      <c r="A297" s="38" t="s">
        <v>664</v>
      </c>
      <c r="B297" s="39" t="s">
        <v>665</v>
      </c>
      <c r="C297" s="40"/>
      <c r="D297" s="77"/>
      <c r="E297" s="77"/>
      <c r="F297" s="77"/>
      <c r="G297" s="26"/>
    </row>
    <row r="298" spans="1:7">
      <c r="A298" s="38" t="s">
        <v>666</v>
      </c>
      <c r="B298" s="39" t="s">
        <v>667</v>
      </c>
      <c r="C298" s="40" t="s">
        <v>147</v>
      </c>
      <c r="D298" s="77"/>
      <c r="E298" s="77">
        <v>48.58</v>
      </c>
      <c r="F298" s="77">
        <v>48.58</v>
      </c>
      <c r="G298" s="26">
        <v>15</v>
      </c>
    </row>
    <row r="299" spans="1:7">
      <c r="A299" s="38" t="s">
        <v>668</v>
      </c>
      <c r="B299" s="39" t="s">
        <v>669</v>
      </c>
      <c r="C299" s="40" t="s">
        <v>147</v>
      </c>
      <c r="D299" s="77"/>
      <c r="E299" s="77">
        <v>29.52</v>
      </c>
      <c r="F299" s="77">
        <v>29.52</v>
      </c>
      <c r="G299" s="26">
        <v>15</v>
      </c>
    </row>
    <row r="300" spans="1:7">
      <c r="A300" s="38" t="s">
        <v>670</v>
      </c>
      <c r="B300" s="39" t="s">
        <v>671</v>
      </c>
      <c r="C300" s="40" t="s">
        <v>205</v>
      </c>
      <c r="D300" s="77"/>
      <c r="E300" s="77">
        <v>20.440000000000001</v>
      </c>
      <c r="F300" s="77">
        <v>20.440000000000001</v>
      </c>
      <c r="G300" s="26">
        <v>15</v>
      </c>
    </row>
    <row r="301" spans="1:7">
      <c r="A301" s="38" t="s">
        <v>672</v>
      </c>
      <c r="B301" s="39" t="s">
        <v>673</v>
      </c>
      <c r="C301" s="40" t="s">
        <v>205</v>
      </c>
      <c r="D301" s="77"/>
      <c r="E301" s="77">
        <v>22.71</v>
      </c>
      <c r="F301" s="77">
        <v>22.71</v>
      </c>
      <c r="G301" s="26">
        <v>15</v>
      </c>
    </row>
    <row r="302" spans="1:7">
      <c r="A302" s="38" t="s">
        <v>674</v>
      </c>
      <c r="B302" s="39" t="s">
        <v>675</v>
      </c>
      <c r="C302" s="40" t="s">
        <v>205</v>
      </c>
      <c r="D302" s="77"/>
      <c r="E302" s="77">
        <v>18.170000000000002</v>
      </c>
      <c r="F302" s="77">
        <v>18.170000000000002</v>
      </c>
      <c r="G302" s="26">
        <v>15</v>
      </c>
    </row>
    <row r="303" spans="1:7">
      <c r="A303" s="38" t="s">
        <v>676</v>
      </c>
      <c r="B303" s="39" t="s">
        <v>677</v>
      </c>
      <c r="C303" s="40"/>
      <c r="D303" s="77"/>
      <c r="E303" s="77"/>
      <c r="F303" s="77"/>
      <c r="G303" s="26"/>
    </row>
    <row r="304" spans="1:7">
      <c r="A304" s="38" t="s">
        <v>678</v>
      </c>
      <c r="B304" s="39" t="s">
        <v>679</v>
      </c>
      <c r="C304" s="40" t="s">
        <v>147</v>
      </c>
      <c r="D304" s="77"/>
      <c r="E304" s="77">
        <v>63.69</v>
      </c>
      <c r="F304" s="77">
        <v>63.69</v>
      </c>
      <c r="G304" s="26">
        <v>15</v>
      </c>
    </row>
    <row r="305" spans="1:7">
      <c r="A305" s="38" t="s">
        <v>680</v>
      </c>
      <c r="B305" s="39" t="s">
        <v>681</v>
      </c>
      <c r="C305" s="40" t="s">
        <v>147</v>
      </c>
      <c r="D305" s="77"/>
      <c r="E305" s="77">
        <v>13.63</v>
      </c>
      <c r="F305" s="77">
        <v>13.63</v>
      </c>
      <c r="G305" s="26">
        <v>15</v>
      </c>
    </row>
    <row r="306" spans="1:7">
      <c r="A306" s="38" t="s">
        <v>682</v>
      </c>
      <c r="B306" s="39" t="s">
        <v>683</v>
      </c>
      <c r="C306" s="40" t="s">
        <v>147</v>
      </c>
      <c r="D306" s="77"/>
      <c r="E306" s="77">
        <v>17.62</v>
      </c>
      <c r="F306" s="77">
        <v>17.62</v>
      </c>
      <c r="G306" s="26">
        <v>15</v>
      </c>
    </row>
    <row r="307" spans="1:7">
      <c r="A307" s="38" t="s">
        <v>684</v>
      </c>
      <c r="B307" s="39" t="s">
        <v>685</v>
      </c>
      <c r="C307" s="40" t="s">
        <v>147</v>
      </c>
      <c r="D307" s="77"/>
      <c r="E307" s="77">
        <v>30.21</v>
      </c>
      <c r="F307" s="77">
        <v>30.21</v>
      </c>
      <c r="G307" s="26">
        <v>15</v>
      </c>
    </row>
    <row r="308" spans="1:7">
      <c r="A308" s="38" t="s">
        <v>686</v>
      </c>
      <c r="B308" s="39" t="s">
        <v>687</v>
      </c>
      <c r="C308" s="40" t="s">
        <v>205</v>
      </c>
      <c r="D308" s="77"/>
      <c r="E308" s="77">
        <v>15.1</v>
      </c>
      <c r="F308" s="77">
        <v>15.1</v>
      </c>
      <c r="G308" s="26">
        <v>15</v>
      </c>
    </row>
    <row r="309" spans="1:7">
      <c r="A309" s="38" t="s">
        <v>688</v>
      </c>
      <c r="B309" s="39" t="s">
        <v>689</v>
      </c>
      <c r="C309" s="40" t="s">
        <v>205</v>
      </c>
      <c r="D309" s="77"/>
      <c r="E309" s="77">
        <v>3.41</v>
      </c>
      <c r="F309" s="77">
        <v>3.41</v>
      </c>
      <c r="G309" s="26">
        <v>15</v>
      </c>
    </row>
    <row r="310" spans="1:7">
      <c r="A310" s="38" t="s">
        <v>690</v>
      </c>
      <c r="B310" s="39" t="s">
        <v>691</v>
      </c>
      <c r="C310" s="40"/>
      <c r="D310" s="77"/>
      <c r="E310" s="77"/>
      <c r="F310" s="77"/>
      <c r="G310" s="26"/>
    </row>
    <row r="311" spans="1:7">
      <c r="A311" s="38" t="s">
        <v>692</v>
      </c>
      <c r="B311" s="39" t="s">
        <v>693</v>
      </c>
      <c r="C311" s="40" t="s">
        <v>147</v>
      </c>
      <c r="D311" s="77"/>
      <c r="E311" s="77">
        <v>63.69</v>
      </c>
      <c r="F311" s="77">
        <v>63.69</v>
      </c>
      <c r="G311" s="26">
        <v>15</v>
      </c>
    </row>
    <row r="312" spans="1:7">
      <c r="A312" s="38" t="s">
        <v>694</v>
      </c>
      <c r="B312" s="39" t="s">
        <v>695</v>
      </c>
      <c r="C312" s="40" t="s">
        <v>147</v>
      </c>
      <c r="D312" s="77"/>
      <c r="E312" s="77">
        <v>5.03</v>
      </c>
      <c r="F312" s="77">
        <v>5.03</v>
      </c>
      <c r="G312" s="26">
        <v>15</v>
      </c>
    </row>
    <row r="313" spans="1:7">
      <c r="A313" s="38" t="s">
        <v>696</v>
      </c>
      <c r="B313" s="39" t="s">
        <v>697</v>
      </c>
      <c r="C313" s="40" t="s">
        <v>205</v>
      </c>
      <c r="D313" s="77"/>
      <c r="E313" s="77">
        <v>4.68</v>
      </c>
      <c r="F313" s="77">
        <v>4.68</v>
      </c>
      <c r="G313" s="26">
        <v>15</v>
      </c>
    </row>
    <row r="314" spans="1:7">
      <c r="A314" s="38" t="s">
        <v>698</v>
      </c>
      <c r="B314" s="39" t="s">
        <v>699</v>
      </c>
      <c r="C314" s="40" t="s">
        <v>205</v>
      </c>
      <c r="D314" s="77"/>
      <c r="E314" s="77">
        <v>1.1399999999999999</v>
      </c>
      <c r="F314" s="77">
        <v>1.1399999999999999</v>
      </c>
      <c r="G314" s="26">
        <v>15</v>
      </c>
    </row>
    <row r="315" spans="1:7">
      <c r="A315" s="38" t="s">
        <v>700</v>
      </c>
      <c r="B315" s="39" t="s">
        <v>701</v>
      </c>
      <c r="C315" s="40" t="s">
        <v>147</v>
      </c>
      <c r="D315" s="77"/>
      <c r="E315" s="77">
        <v>55.16</v>
      </c>
      <c r="F315" s="77">
        <v>55.16</v>
      </c>
      <c r="G315" s="26">
        <v>15</v>
      </c>
    </row>
    <row r="316" spans="1:7">
      <c r="A316" s="38" t="s">
        <v>702</v>
      </c>
      <c r="B316" s="39" t="s">
        <v>703</v>
      </c>
      <c r="C316" s="40"/>
      <c r="D316" s="77"/>
      <c r="E316" s="77"/>
      <c r="F316" s="77"/>
      <c r="G316" s="26"/>
    </row>
    <row r="317" spans="1:7">
      <c r="A317" s="38" t="s">
        <v>704</v>
      </c>
      <c r="B317" s="39" t="s">
        <v>705</v>
      </c>
      <c r="C317" s="40" t="s">
        <v>147</v>
      </c>
      <c r="D317" s="77"/>
      <c r="E317" s="77">
        <v>14.1</v>
      </c>
      <c r="F317" s="77">
        <v>14.1</v>
      </c>
      <c r="G317" s="26">
        <v>15</v>
      </c>
    </row>
    <row r="318" spans="1:7">
      <c r="A318" s="38" t="s">
        <v>706</v>
      </c>
      <c r="B318" s="39" t="s">
        <v>707</v>
      </c>
      <c r="C318" s="40" t="s">
        <v>147</v>
      </c>
      <c r="D318" s="77"/>
      <c r="E318" s="77">
        <v>7.56</v>
      </c>
      <c r="F318" s="77">
        <v>7.56</v>
      </c>
      <c r="G318" s="26">
        <v>15</v>
      </c>
    </row>
    <row r="319" spans="1:7">
      <c r="A319" s="38" t="s">
        <v>708</v>
      </c>
      <c r="B319" s="39" t="s">
        <v>709</v>
      </c>
      <c r="C319" s="40" t="s">
        <v>147</v>
      </c>
      <c r="D319" s="77"/>
      <c r="E319" s="77">
        <v>5.68</v>
      </c>
      <c r="F319" s="77">
        <v>5.68</v>
      </c>
      <c r="G319" s="26">
        <v>15</v>
      </c>
    </row>
    <row r="320" spans="1:7">
      <c r="A320" s="38" t="s">
        <v>710</v>
      </c>
      <c r="B320" s="39" t="s">
        <v>711</v>
      </c>
      <c r="C320" s="40"/>
      <c r="D320" s="77"/>
      <c r="E320" s="77"/>
      <c r="F320" s="77"/>
      <c r="G320" s="26"/>
    </row>
    <row r="321" spans="1:7">
      <c r="A321" s="38" t="s">
        <v>68</v>
      </c>
      <c r="B321" s="39" t="s">
        <v>69</v>
      </c>
      <c r="C321" s="40" t="s">
        <v>95</v>
      </c>
      <c r="D321" s="77"/>
      <c r="E321" s="77">
        <v>25.18</v>
      </c>
      <c r="F321" s="77">
        <v>25.18</v>
      </c>
      <c r="G321" s="26">
        <v>15</v>
      </c>
    </row>
    <row r="322" spans="1:7">
      <c r="A322" s="38" t="s">
        <v>70</v>
      </c>
      <c r="B322" s="39" t="s">
        <v>71</v>
      </c>
      <c r="C322" s="40" t="s">
        <v>205</v>
      </c>
      <c r="D322" s="77"/>
      <c r="E322" s="77">
        <v>1.93</v>
      </c>
      <c r="F322" s="77">
        <v>1.93</v>
      </c>
      <c r="G322" s="26">
        <v>15</v>
      </c>
    </row>
    <row r="323" spans="1:7">
      <c r="A323" s="38" t="s">
        <v>712</v>
      </c>
      <c r="B323" s="39" t="s">
        <v>713</v>
      </c>
      <c r="C323" s="40" t="s">
        <v>205</v>
      </c>
      <c r="D323" s="77"/>
      <c r="E323" s="77">
        <v>15.1</v>
      </c>
      <c r="F323" s="77">
        <v>15.1</v>
      </c>
      <c r="G323" s="26">
        <v>15</v>
      </c>
    </row>
    <row r="324" spans="1:7">
      <c r="A324" s="38" t="s">
        <v>714</v>
      </c>
      <c r="B324" s="39" t="s">
        <v>715</v>
      </c>
      <c r="C324" s="40" t="s">
        <v>147</v>
      </c>
      <c r="D324" s="77"/>
      <c r="E324" s="77">
        <v>6.81</v>
      </c>
      <c r="F324" s="77">
        <v>6.81</v>
      </c>
      <c r="G324" s="26">
        <v>15</v>
      </c>
    </row>
    <row r="325" spans="1:7">
      <c r="A325" s="38" t="s">
        <v>716</v>
      </c>
      <c r="B325" s="39" t="s">
        <v>717</v>
      </c>
      <c r="C325" s="40" t="s">
        <v>147</v>
      </c>
      <c r="D325" s="77"/>
      <c r="E325" s="77">
        <v>22.66</v>
      </c>
      <c r="F325" s="77">
        <v>22.66</v>
      </c>
      <c r="G325" s="26">
        <v>15</v>
      </c>
    </row>
    <row r="326" spans="1:7">
      <c r="A326" s="38" t="s">
        <v>718</v>
      </c>
      <c r="B326" s="39" t="s">
        <v>719</v>
      </c>
      <c r="C326" s="40"/>
      <c r="D326" s="77"/>
      <c r="E326" s="77"/>
      <c r="F326" s="77"/>
      <c r="G326" s="26"/>
    </row>
    <row r="327" spans="1:7">
      <c r="A327" s="38" t="s">
        <v>720</v>
      </c>
      <c r="B327" s="39" t="s">
        <v>721</v>
      </c>
      <c r="C327" s="40" t="s">
        <v>147</v>
      </c>
      <c r="D327" s="77"/>
      <c r="E327" s="77">
        <v>35.25</v>
      </c>
      <c r="F327" s="77">
        <v>35.25</v>
      </c>
      <c r="G327" s="26">
        <v>15</v>
      </c>
    </row>
    <row r="328" spans="1:7">
      <c r="A328" s="38" t="s">
        <v>722</v>
      </c>
      <c r="B328" s="39" t="s">
        <v>723</v>
      </c>
      <c r="C328" s="40" t="s">
        <v>95</v>
      </c>
      <c r="D328" s="77"/>
      <c r="E328" s="77">
        <v>29.39</v>
      </c>
      <c r="F328" s="77">
        <v>29.39</v>
      </c>
      <c r="G328" s="26">
        <v>15</v>
      </c>
    </row>
    <row r="329" spans="1:7">
      <c r="A329" s="38" t="s">
        <v>724</v>
      </c>
      <c r="B329" s="39" t="s">
        <v>725</v>
      </c>
      <c r="C329" s="40" t="s">
        <v>205</v>
      </c>
      <c r="D329" s="77"/>
      <c r="E329" s="77">
        <v>12.08</v>
      </c>
      <c r="F329" s="77">
        <v>12.08</v>
      </c>
      <c r="G329" s="26">
        <v>15</v>
      </c>
    </row>
    <row r="330" spans="1:7">
      <c r="A330" s="38" t="s">
        <v>726</v>
      </c>
      <c r="B330" s="39" t="s">
        <v>727</v>
      </c>
      <c r="C330" s="40" t="s">
        <v>205</v>
      </c>
      <c r="D330" s="77"/>
      <c r="E330" s="77">
        <v>8.2899999999999991</v>
      </c>
      <c r="F330" s="77">
        <v>8.2899999999999991</v>
      </c>
      <c r="G330" s="26">
        <v>15</v>
      </c>
    </row>
    <row r="331" spans="1:7">
      <c r="A331" s="38" t="s">
        <v>728</v>
      </c>
      <c r="B331" s="39" t="s">
        <v>729</v>
      </c>
      <c r="C331" s="40" t="s">
        <v>147</v>
      </c>
      <c r="D331" s="77"/>
      <c r="E331" s="77">
        <v>35.25</v>
      </c>
      <c r="F331" s="77">
        <v>35.25</v>
      </c>
      <c r="G331" s="26">
        <v>15</v>
      </c>
    </row>
    <row r="332" spans="1:7">
      <c r="A332" s="38" t="s">
        <v>730</v>
      </c>
      <c r="B332" s="39" t="s">
        <v>731</v>
      </c>
      <c r="C332" s="40" t="s">
        <v>205</v>
      </c>
      <c r="D332" s="77"/>
      <c r="E332" s="77">
        <v>40.28</v>
      </c>
      <c r="F332" s="77">
        <v>40.28</v>
      </c>
      <c r="G332" s="26">
        <v>15</v>
      </c>
    </row>
    <row r="333" spans="1:7">
      <c r="A333" s="38" t="s">
        <v>732</v>
      </c>
      <c r="B333" s="39" t="s">
        <v>733</v>
      </c>
      <c r="C333" s="40" t="s">
        <v>95</v>
      </c>
      <c r="D333" s="77"/>
      <c r="E333" s="77">
        <v>29.52</v>
      </c>
      <c r="F333" s="77">
        <v>29.52</v>
      </c>
      <c r="G333" s="26">
        <v>15</v>
      </c>
    </row>
    <row r="334" spans="1:7">
      <c r="A334" s="38" t="s">
        <v>734</v>
      </c>
      <c r="B334" s="39" t="s">
        <v>735</v>
      </c>
      <c r="C334" s="40" t="s">
        <v>147</v>
      </c>
      <c r="D334" s="77"/>
      <c r="E334" s="77">
        <v>4.79</v>
      </c>
      <c r="F334" s="77">
        <v>4.79</v>
      </c>
      <c r="G334" s="26">
        <v>15</v>
      </c>
    </row>
    <row r="335" spans="1:7">
      <c r="A335" s="38" t="s">
        <v>736</v>
      </c>
      <c r="B335" s="39" t="s">
        <v>737</v>
      </c>
      <c r="C335" s="40"/>
      <c r="D335" s="77"/>
      <c r="E335" s="77"/>
      <c r="F335" s="77"/>
      <c r="G335" s="26"/>
    </row>
    <row r="336" spans="1:7">
      <c r="A336" s="38" t="s">
        <v>738</v>
      </c>
      <c r="B336" s="39" t="s">
        <v>739</v>
      </c>
      <c r="C336" s="40" t="s">
        <v>95</v>
      </c>
      <c r="D336" s="77"/>
      <c r="E336" s="77">
        <v>13.82</v>
      </c>
      <c r="F336" s="77">
        <v>13.82</v>
      </c>
      <c r="G336" s="26">
        <v>15</v>
      </c>
    </row>
    <row r="337" spans="1:7">
      <c r="A337" s="38" t="s">
        <v>740</v>
      </c>
      <c r="B337" s="39" t="s">
        <v>741</v>
      </c>
      <c r="C337" s="40" t="s">
        <v>95</v>
      </c>
      <c r="D337" s="77"/>
      <c r="E337" s="77">
        <v>5.53</v>
      </c>
      <c r="F337" s="77">
        <v>5.53</v>
      </c>
      <c r="G337" s="26">
        <v>15</v>
      </c>
    </row>
    <row r="338" spans="1:7">
      <c r="A338" s="38" t="s">
        <v>742</v>
      </c>
      <c r="B338" s="39" t="s">
        <v>743</v>
      </c>
      <c r="C338" s="40" t="s">
        <v>95</v>
      </c>
      <c r="D338" s="77"/>
      <c r="E338" s="77">
        <v>2.76</v>
      </c>
      <c r="F338" s="77">
        <v>2.76</v>
      </c>
      <c r="G338" s="26">
        <v>15</v>
      </c>
    </row>
    <row r="339" spans="1:7">
      <c r="A339" s="38" t="s">
        <v>744</v>
      </c>
      <c r="B339" s="39" t="s">
        <v>745</v>
      </c>
      <c r="C339" s="40" t="s">
        <v>95</v>
      </c>
      <c r="D339" s="77"/>
      <c r="E339" s="77">
        <v>21.64</v>
      </c>
      <c r="F339" s="77">
        <v>21.64</v>
      </c>
      <c r="G339" s="26">
        <v>15</v>
      </c>
    </row>
    <row r="340" spans="1:7">
      <c r="A340" s="38" t="s">
        <v>746</v>
      </c>
      <c r="B340" s="39" t="s">
        <v>747</v>
      </c>
      <c r="C340" s="40"/>
      <c r="D340" s="77"/>
      <c r="E340" s="77"/>
      <c r="F340" s="77"/>
      <c r="G340" s="26"/>
    </row>
    <row r="341" spans="1:7">
      <c r="A341" s="38" t="s">
        <v>748</v>
      </c>
      <c r="B341" s="39" t="s">
        <v>749</v>
      </c>
      <c r="C341" s="40" t="s">
        <v>95</v>
      </c>
      <c r="D341" s="77"/>
      <c r="E341" s="77">
        <v>49.68</v>
      </c>
      <c r="F341" s="77">
        <v>49.68</v>
      </c>
      <c r="G341" s="26">
        <v>15</v>
      </c>
    </row>
    <row r="342" spans="1:7">
      <c r="A342" s="38" t="s">
        <v>750</v>
      </c>
      <c r="B342" s="39" t="s">
        <v>751</v>
      </c>
      <c r="C342" s="40" t="s">
        <v>147</v>
      </c>
      <c r="D342" s="77"/>
      <c r="E342" s="77">
        <v>70.489999999999995</v>
      </c>
      <c r="F342" s="77">
        <v>70.489999999999995</v>
      </c>
      <c r="G342" s="26">
        <v>15</v>
      </c>
    </row>
    <row r="343" spans="1:7">
      <c r="A343" s="38" t="s">
        <v>752</v>
      </c>
      <c r="B343" s="39" t="s">
        <v>753</v>
      </c>
      <c r="C343" s="40" t="s">
        <v>95</v>
      </c>
      <c r="D343" s="77"/>
      <c r="E343" s="77">
        <v>16.579999999999998</v>
      </c>
      <c r="F343" s="77">
        <v>16.579999999999998</v>
      </c>
      <c r="G343" s="26">
        <v>15</v>
      </c>
    </row>
    <row r="344" spans="1:7">
      <c r="A344" s="38" t="s">
        <v>754</v>
      </c>
      <c r="B344" s="39" t="s">
        <v>755</v>
      </c>
      <c r="C344" s="40" t="s">
        <v>95</v>
      </c>
      <c r="D344" s="77"/>
      <c r="E344" s="77">
        <v>6.91</v>
      </c>
      <c r="F344" s="77">
        <v>6.91</v>
      </c>
      <c r="G344" s="26">
        <v>15</v>
      </c>
    </row>
    <row r="345" spans="1:7">
      <c r="A345" s="38" t="s">
        <v>756</v>
      </c>
      <c r="B345" s="39" t="s">
        <v>757</v>
      </c>
      <c r="C345" s="40" t="s">
        <v>95</v>
      </c>
      <c r="D345" s="77"/>
      <c r="E345" s="77">
        <v>63.5</v>
      </c>
      <c r="F345" s="77">
        <v>63.5</v>
      </c>
      <c r="G345" s="26">
        <v>15</v>
      </c>
    </row>
    <row r="346" spans="1:7">
      <c r="A346" s="38" t="s">
        <v>758</v>
      </c>
      <c r="B346" s="39" t="s">
        <v>759</v>
      </c>
      <c r="C346" s="40" t="s">
        <v>95</v>
      </c>
      <c r="D346" s="77"/>
      <c r="E346" s="77">
        <v>36.43</v>
      </c>
      <c r="F346" s="77">
        <v>36.43</v>
      </c>
      <c r="G346" s="26">
        <v>15</v>
      </c>
    </row>
    <row r="347" spans="1:7">
      <c r="A347" s="38" t="s">
        <v>760</v>
      </c>
      <c r="B347" s="39" t="s">
        <v>761</v>
      </c>
      <c r="C347" s="40" t="s">
        <v>95</v>
      </c>
      <c r="D347" s="77"/>
      <c r="E347" s="77">
        <v>36.43</v>
      </c>
      <c r="F347" s="77">
        <v>36.43</v>
      </c>
      <c r="G347" s="26">
        <v>15</v>
      </c>
    </row>
    <row r="348" spans="1:7">
      <c r="A348" s="38" t="s">
        <v>762</v>
      </c>
      <c r="B348" s="39" t="s">
        <v>763</v>
      </c>
      <c r="C348" s="40" t="s">
        <v>95</v>
      </c>
      <c r="D348" s="77"/>
      <c r="E348" s="77">
        <v>8.61</v>
      </c>
      <c r="F348" s="77">
        <v>8.61</v>
      </c>
      <c r="G348" s="26">
        <v>15</v>
      </c>
    </row>
    <row r="349" spans="1:7">
      <c r="A349" s="38" t="s">
        <v>764</v>
      </c>
      <c r="B349" s="39" t="s">
        <v>765</v>
      </c>
      <c r="C349" s="40" t="s">
        <v>95</v>
      </c>
      <c r="D349" s="77"/>
      <c r="E349" s="77">
        <v>13.25</v>
      </c>
      <c r="F349" s="77">
        <v>13.25</v>
      </c>
      <c r="G349" s="26">
        <v>15</v>
      </c>
    </row>
    <row r="350" spans="1:7">
      <c r="A350" s="38" t="s">
        <v>766</v>
      </c>
      <c r="B350" s="39" t="s">
        <v>767</v>
      </c>
      <c r="C350" s="40" t="s">
        <v>95</v>
      </c>
      <c r="D350" s="77"/>
      <c r="E350" s="77">
        <v>25.17</v>
      </c>
      <c r="F350" s="77">
        <v>25.17</v>
      </c>
      <c r="G350" s="26">
        <v>15</v>
      </c>
    </row>
    <row r="351" spans="1:7">
      <c r="A351" s="38" t="s">
        <v>768</v>
      </c>
      <c r="B351" s="39" t="s">
        <v>769</v>
      </c>
      <c r="C351" s="40"/>
      <c r="D351" s="77"/>
      <c r="E351" s="77"/>
      <c r="F351" s="77"/>
      <c r="G351" s="26"/>
    </row>
    <row r="352" spans="1:7">
      <c r="A352" s="38" t="s">
        <v>770</v>
      </c>
      <c r="B352" s="39" t="s">
        <v>771</v>
      </c>
      <c r="C352" s="40" t="s">
        <v>95</v>
      </c>
      <c r="D352" s="77"/>
      <c r="E352" s="77">
        <v>105.51</v>
      </c>
      <c r="F352" s="77">
        <v>105.51</v>
      </c>
      <c r="G352" s="26">
        <v>15</v>
      </c>
    </row>
    <row r="353" spans="1:7">
      <c r="A353" s="38" t="s">
        <v>772</v>
      </c>
      <c r="B353" s="39" t="s">
        <v>773</v>
      </c>
      <c r="C353" s="40" t="s">
        <v>95</v>
      </c>
      <c r="D353" s="77"/>
      <c r="E353" s="77">
        <v>83.75</v>
      </c>
      <c r="F353" s="77">
        <v>83.75</v>
      </c>
      <c r="G353" s="26">
        <v>15</v>
      </c>
    </row>
    <row r="354" spans="1:7">
      <c r="A354" s="38" t="s">
        <v>774</v>
      </c>
      <c r="B354" s="39" t="s">
        <v>775</v>
      </c>
      <c r="C354" s="40"/>
      <c r="D354" s="77"/>
      <c r="E354" s="77"/>
      <c r="F354" s="77"/>
      <c r="G354" s="26"/>
    </row>
    <row r="355" spans="1:7">
      <c r="A355" s="38" t="s">
        <v>776</v>
      </c>
      <c r="B355" s="39" t="s">
        <v>777</v>
      </c>
      <c r="C355" s="40" t="s">
        <v>147</v>
      </c>
      <c r="D355" s="77"/>
      <c r="E355" s="77">
        <v>6.81</v>
      </c>
      <c r="F355" s="77">
        <v>6.81</v>
      </c>
      <c r="G355" s="26">
        <v>15</v>
      </c>
    </row>
    <row r="356" spans="1:7">
      <c r="A356" s="38" t="s">
        <v>778</v>
      </c>
      <c r="B356" s="39" t="s">
        <v>779</v>
      </c>
      <c r="C356" s="40" t="s">
        <v>147</v>
      </c>
      <c r="D356" s="77"/>
      <c r="E356" s="77">
        <v>1.1399999999999999</v>
      </c>
      <c r="F356" s="77">
        <v>1.1399999999999999</v>
      </c>
      <c r="G356" s="26">
        <v>15</v>
      </c>
    </row>
    <row r="357" spans="1:7">
      <c r="A357" s="38" t="s">
        <v>780</v>
      </c>
      <c r="B357" s="39" t="s">
        <v>781</v>
      </c>
      <c r="C357" s="40"/>
      <c r="D357" s="77"/>
      <c r="E357" s="77"/>
      <c r="F357" s="77"/>
      <c r="G357" s="26"/>
    </row>
    <row r="358" spans="1:7">
      <c r="A358" s="38" t="s">
        <v>782</v>
      </c>
      <c r="B358" s="39" t="s">
        <v>783</v>
      </c>
      <c r="C358" s="40" t="s">
        <v>147</v>
      </c>
      <c r="D358" s="77"/>
      <c r="E358" s="77">
        <v>16.559999999999999</v>
      </c>
      <c r="F358" s="77">
        <v>16.559999999999999</v>
      </c>
      <c r="G358" s="26">
        <v>15</v>
      </c>
    </row>
    <row r="359" spans="1:7">
      <c r="A359" s="38" t="s">
        <v>784</v>
      </c>
      <c r="B359" s="39" t="s">
        <v>785</v>
      </c>
      <c r="C359" s="40" t="s">
        <v>147</v>
      </c>
      <c r="D359" s="77"/>
      <c r="E359" s="77">
        <v>50.35</v>
      </c>
      <c r="F359" s="77">
        <v>50.35</v>
      </c>
      <c r="G359" s="26">
        <v>15</v>
      </c>
    </row>
    <row r="360" spans="1:7">
      <c r="A360" s="38" t="s">
        <v>786</v>
      </c>
      <c r="B360" s="39" t="s">
        <v>787</v>
      </c>
      <c r="C360" s="40"/>
      <c r="D360" s="77"/>
      <c r="E360" s="77"/>
      <c r="F360" s="77"/>
      <c r="G360" s="26"/>
    </row>
    <row r="361" spans="1:7">
      <c r="A361" s="38" t="s">
        <v>788</v>
      </c>
      <c r="B361" s="39" t="s">
        <v>789</v>
      </c>
      <c r="C361" s="40" t="s">
        <v>95</v>
      </c>
      <c r="D361" s="77"/>
      <c r="E361" s="77">
        <v>22.33</v>
      </c>
      <c r="F361" s="77">
        <v>22.33</v>
      </c>
      <c r="G361" s="26">
        <v>15</v>
      </c>
    </row>
    <row r="362" spans="1:7">
      <c r="A362" s="38" t="s">
        <v>790</v>
      </c>
      <c r="B362" s="39" t="s">
        <v>791</v>
      </c>
      <c r="C362" s="40" t="s">
        <v>95</v>
      </c>
      <c r="D362" s="77"/>
      <c r="E362" s="77">
        <v>83.75</v>
      </c>
      <c r="F362" s="77">
        <v>83.75</v>
      </c>
      <c r="G362" s="26">
        <v>15</v>
      </c>
    </row>
    <row r="363" spans="1:7">
      <c r="A363" s="38" t="s">
        <v>792</v>
      </c>
      <c r="B363" s="39" t="s">
        <v>793</v>
      </c>
      <c r="C363" s="40" t="s">
        <v>95</v>
      </c>
      <c r="D363" s="77"/>
      <c r="E363" s="77">
        <v>27.92</v>
      </c>
      <c r="F363" s="77">
        <v>27.92</v>
      </c>
      <c r="G363" s="26">
        <v>15</v>
      </c>
    </row>
    <row r="364" spans="1:7">
      <c r="A364" s="38" t="s">
        <v>794</v>
      </c>
      <c r="B364" s="39" t="s">
        <v>795</v>
      </c>
      <c r="C364" s="40" t="s">
        <v>205</v>
      </c>
      <c r="D364" s="77"/>
      <c r="E364" s="77">
        <v>22.33</v>
      </c>
      <c r="F364" s="77">
        <v>22.33</v>
      </c>
      <c r="G364" s="26">
        <v>15</v>
      </c>
    </row>
    <row r="365" spans="1:7">
      <c r="A365" s="38" t="s">
        <v>796</v>
      </c>
      <c r="B365" s="39" t="s">
        <v>797</v>
      </c>
      <c r="C365" s="40" t="s">
        <v>95</v>
      </c>
      <c r="D365" s="77"/>
      <c r="E365" s="77">
        <v>8.3800000000000008</v>
      </c>
      <c r="F365" s="77">
        <v>8.3800000000000008</v>
      </c>
      <c r="G365" s="26">
        <v>15</v>
      </c>
    </row>
    <row r="366" spans="1:7">
      <c r="A366" s="38" t="s">
        <v>798</v>
      </c>
      <c r="B366" s="39" t="s">
        <v>799</v>
      </c>
      <c r="C366" s="40" t="s">
        <v>95</v>
      </c>
      <c r="D366" s="77"/>
      <c r="E366" s="77">
        <v>8.3800000000000008</v>
      </c>
      <c r="F366" s="77">
        <v>8.3800000000000008</v>
      </c>
      <c r="G366" s="26">
        <v>15</v>
      </c>
    </row>
    <row r="367" spans="1:7">
      <c r="A367" s="38" t="s">
        <v>800</v>
      </c>
      <c r="B367" s="39" t="s">
        <v>801</v>
      </c>
      <c r="C367" s="40" t="s">
        <v>95</v>
      </c>
      <c r="D367" s="77"/>
      <c r="E367" s="77">
        <v>55.83</v>
      </c>
      <c r="F367" s="77">
        <v>55.83</v>
      </c>
      <c r="G367" s="26">
        <v>15</v>
      </c>
    </row>
    <row r="368" spans="1:7">
      <c r="A368" s="38" t="s">
        <v>802</v>
      </c>
      <c r="B368" s="39" t="s">
        <v>803</v>
      </c>
      <c r="C368" s="40" t="s">
        <v>95</v>
      </c>
      <c r="D368" s="77"/>
      <c r="E368" s="77">
        <v>27.92</v>
      </c>
      <c r="F368" s="77">
        <v>27.92</v>
      </c>
      <c r="G368" s="26">
        <v>15</v>
      </c>
    </row>
    <row r="369" spans="1:7">
      <c r="A369" s="38" t="s">
        <v>804</v>
      </c>
      <c r="B369" s="39" t="s">
        <v>805</v>
      </c>
      <c r="C369" s="40" t="s">
        <v>95</v>
      </c>
      <c r="D369" s="77"/>
      <c r="E369" s="77">
        <v>25.12</v>
      </c>
      <c r="F369" s="77">
        <v>25.12</v>
      </c>
      <c r="G369" s="26">
        <v>15</v>
      </c>
    </row>
    <row r="370" spans="1:7">
      <c r="A370" s="38" t="s">
        <v>806</v>
      </c>
      <c r="B370" s="39" t="s">
        <v>807</v>
      </c>
      <c r="C370" s="40" t="s">
        <v>95</v>
      </c>
      <c r="D370" s="77"/>
      <c r="E370" s="77">
        <v>22.33</v>
      </c>
      <c r="F370" s="77">
        <v>22.33</v>
      </c>
      <c r="G370" s="26">
        <v>15</v>
      </c>
    </row>
    <row r="371" spans="1:7">
      <c r="A371" s="38" t="s">
        <v>808</v>
      </c>
      <c r="B371" s="39" t="s">
        <v>809</v>
      </c>
      <c r="C371" s="40" t="s">
        <v>95</v>
      </c>
      <c r="D371" s="77"/>
      <c r="E371" s="77">
        <v>22.33</v>
      </c>
      <c r="F371" s="77">
        <v>22.33</v>
      </c>
      <c r="G371" s="26">
        <v>15</v>
      </c>
    </row>
    <row r="372" spans="1:7">
      <c r="A372" s="38" t="s">
        <v>810</v>
      </c>
      <c r="B372" s="39" t="s">
        <v>811</v>
      </c>
      <c r="C372" s="40" t="s">
        <v>95</v>
      </c>
      <c r="D372" s="77"/>
      <c r="E372" s="77">
        <v>16.75</v>
      </c>
      <c r="F372" s="77">
        <v>16.75</v>
      </c>
      <c r="G372" s="26">
        <v>15</v>
      </c>
    </row>
    <row r="373" spans="1:7">
      <c r="A373" s="38" t="s">
        <v>812</v>
      </c>
      <c r="B373" s="39" t="s">
        <v>813</v>
      </c>
      <c r="C373" s="40"/>
      <c r="D373" s="77"/>
      <c r="E373" s="77"/>
      <c r="F373" s="77"/>
      <c r="G373" s="26"/>
    </row>
    <row r="374" spans="1:7">
      <c r="A374" s="38" t="s">
        <v>814</v>
      </c>
      <c r="B374" s="39" t="s">
        <v>815</v>
      </c>
      <c r="C374" s="40" t="s">
        <v>95</v>
      </c>
      <c r="D374" s="77"/>
      <c r="E374" s="77">
        <v>13.96</v>
      </c>
      <c r="F374" s="77">
        <v>13.96</v>
      </c>
      <c r="G374" s="26">
        <v>15</v>
      </c>
    </row>
    <row r="375" spans="1:7">
      <c r="A375" s="38" t="s">
        <v>816</v>
      </c>
      <c r="B375" s="39" t="s">
        <v>817</v>
      </c>
      <c r="C375" s="40" t="s">
        <v>205</v>
      </c>
      <c r="D375" s="77"/>
      <c r="E375" s="77">
        <v>19.54</v>
      </c>
      <c r="F375" s="77">
        <v>19.54</v>
      </c>
      <c r="G375" s="26">
        <v>15</v>
      </c>
    </row>
    <row r="376" spans="1:7">
      <c r="A376" s="38" t="s">
        <v>818</v>
      </c>
      <c r="B376" s="39" t="s">
        <v>819</v>
      </c>
      <c r="C376" s="40" t="s">
        <v>95</v>
      </c>
      <c r="D376" s="77"/>
      <c r="E376" s="77">
        <v>279.14999999999998</v>
      </c>
      <c r="F376" s="77">
        <v>279.14999999999998</v>
      </c>
      <c r="G376" s="26">
        <v>15</v>
      </c>
    </row>
    <row r="377" spans="1:7">
      <c r="A377" s="38" t="s">
        <v>820</v>
      </c>
      <c r="B377" s="39" t="s">
        <v>821</v>
      </c>
      <c r="C377" s="40" t="s">
        <v>95</v>
      </c>
      <c r="D377" s="77"/>
      <c r="E377" s="77">
        <v>223.32</v>
      </c>
      <c r="F377" s="77">
        <v>223.32</v>
      </c>
      <c r="G377" s="26">
        <v>15</v>
      </c>
    </row>
    <row r="378" spans="1:7">
      <c r="A378" s="38" t="s">
        <v>822</v>
      </c>
      <c r="B378" s="39" t="s">
        <v>823</v>
      </c>
      <c r="C378" s="40" t="s">
        <v>95</v>
      </c>
      <c r="D378" s="77"/>
      <c r="E378" s="77">
        <v>111.66</v>
      </c>
      <c r="F378" s="77">
        <v>111.66</v>
      </c>
      <c r="G378" s="26">
        <v>15</v>
      </c>
    </row>
    <row r="379" spans="1:7">
      <c r="A379" s="38" t="s">
        <v>824</v>
      </c>
      <c r="B379" s="39" t="s">
        <v>825</v>
      </c>
      <c r="C379" s="40" t="s">
        <v>95</v>
      </c>
      <c r="D379" s="77"/>
      <c r="E379" s="77">
        <v>61.98</v>
      </c>
      <c r="F379" s="77">
        <v>61.98</v>
      </c>
      <c r="G379" s="26">
        <v>15</v>
      </c>
    </row>
    <row r="380" spans="1:7">
      <c r="A380" s="38" t="s">
        <v>826</v>
      </c>
      <c r="B380" s="39" t="s">
        <v>827</v>
      </c>
      <c r="C380" s="40" t="s">
        <v>95</v>
      </c>
      <c r="D380" s="77"/>
      <c r="E380" s="77">
        <v>8.2799999999999994</v>
      </c>
      <c r="F380" s="77">
        <v>8.2799999999999994</v>
      </c>
      <c r="G380" s="26">
        <v>15</v>
      </c>
    </row>
    <row r="381" spans="1:7">
      <c r="A381" s="38" t="s">
        <v>828</v>
      </c>
      <c r="B381" s="39" t="s">
        <v>829</v>
      </c>
      <c r="C381" s="40" t="s">
        <v>95</v>
      </c>
      <c r="D381" s="77"/>
      <c r="E381" s="77">
        <v>9.94</v>
      </c>
      <c r="F381" s="77">
        <v>9.94</v>
      </c>
      <c r="G381" s="26">
        <v>15</v>
      </c>
    </row>
    <row r="382" spans="1:7">
      <c r="A382" s="38" t="s">
        <v>830</v>
      </c>
      <c r="B382" s="39" t="s">
        <v>831</v>
      </c>
      <c r="C382" s="40" t="s">
        <v>95</v>
      </c>
      <c r="D382" s="77"/>
      <c r="E382" s="77">
        <v>61.98</v>
      </c>
      <c r="F382" s="77">
        <v>61.98</v>
      </c>
      <c r="G382" s="26">
        <v>15</v>
      </c>
    </row>
    <row r="383" spans="1:7">
      <c r="A383" s="38" t="s">
        <v>832</v>
      </c>
      <c r="B383" s="39" t="s">
        <v>833</v>
      </c>
      <c r="C383" s="40" t="s">
        <v>205</v>
      </c>
      <c r="D383" s="77"/>
      <c r="E383" s="77">
        <v>13.96</v>
      </c>
      <c r="F383" s="77">
        <v>13.96</v>
      </c>
      <c r="G383" s="26">
        <v>15</v>
      </c>
    </row>
    <row r="384" spans="1:7">
      <c r="A384" s="38" t="s">
        <v>834</v>
      </c>
      <c r="B384" s="39" t="s">
        <v>835</v>
      </c>
      <c r="C384" s="40" t="s">
        <v>95</v>
      </c>
      <c r="D384" s="77"/>
      <c r="E384" s="77">
        <v>27.92</v>
      </c>
      <c r="F384" s="77">
        <v>27.92</v>
      </c>
      <c r="G384" s="26">
        <v>15</v>
      </c>
    </row>
    <row r="385" spans="1:7">
      <c r="A385" s="38" t="s">
        <v>836</v>
      </c>
      <c r="B385" s="39" t="s">
        <v>837</v>
      </c>
      <c r="C385" s="40" t="s">
        <v>95</v>
      </c>
      <c r="D385" s="77"/>
      <c r="E385" s="77">
        <v>22.33</v>
      </c>
      <c r="F385" s="77">
        <v>22.33</v>
      </c>
      <c r="G385" s="26">
        <v>15</v>
      </c>
    </row>
    <row r="386" spans="1:7">
      <c r="A386" s="38" t="s">
        <v>838</v>
      </c>
      <c r="B386" s="39" t="s">
        <v>839</v>
      </c>
      <c r="C386" s="40" t="s">
        <v>95</v>
      </c>
      <c r="D386" s="77"/>
      <c r="E386" s="77">
        <v>33.5</v>
      </c>
      <c r="F386" s="77">
        <v>33.5</v>
      </c>
      <c r="G386" s="26">
        <v>15</v>
      </c>
    </row>
    <row r="387" spans="1:7">
      <c r="A387" s="38" t="s">
        <v>840</v>
      </c>
      <c r="B387" s="39" t="s">
        <v>841</v>
      </c>
      <c r="C387" s="40" t="s">
        <v>95</v>
      </c>
      <c r="D387" s="77"/>
      <c r="E387" s="77">
        <v>27.92</v>
      </c>
      <c r="F387" s="77">
        <v>27.92</v>
      </c>
      <c r="G387" s="26">
        <v>15</v>
      </c>
    </row>
    <row r="388" spans="1:7">
      <c r="A388" s="38" t="s">
        <v>842</v>
      </c>
      <c r="B388" s="39" t="s">
        <v>843</v>
      </c>
      <c r="C388" s="40" t="s">
        <v>95</v>
      </c>
      <c r="D388" s="77"/>
      <c r="E388" s="77">
        <v>55.83</v>
      </c>
      <c r="F388" s="77">
        <v>55.83</v>
      </c>
      <c r="G388" s="26">
        <v>15</v>
      </c>
    </row>
    <row r="389" spans="1:7">
      <c r="A389" s="38" t="s">
        <v>844</v>
      </c>
      <c r="B389" s="39" t="s">
        <v>845</v>
      </c>
      <c r="C389" s="40" t="s">
        <v>95</v>
      </c>
      <c r="D389" s="77"/>
      <c r="E389" s="77">
        <v>83.75</v>
      </c>
      <c r="F389" s="77">
        <v>83.75</v>
      </c>
      <c r="G389" s="26">
        <v>15</v>
      </c>
    </row>
    <row r="390" spans="1:7">
      <c r="A390" s="38" t="s">
        <v>846</v>
      </c>
      <c r="B390" s="39" t="s">
        <v>847</v>
      </c>
      <c r="C390" s="40" t="s">
        <v>95</v>
      </c>
      <c r="D390" s="77"/>
      <c r="E390" s="77">
        <v>157.08000000000001</v>
      </c>
      <c r="F390" s="77">
        <v>157.08000000000001</v>
      </c>
      <c r="G390" s="26">
        <v>15</v>
      </c>
    </row>
    <row r="391" spans="1:7">
      <c r="A391" s="38" t="s">
        <v>848</v>
      </c>
      <c r="B391" s="39" t="s">
        <v>849</v>
      </c>
      <c r="C391" s="40" t="s">
        <v>95</v>
      </c>
      <c r="D391" s="77"/>
      <c r="E391" s="77">
        <v>41.87</v>
      </c>
      <c r="F391" s="77">
        <v>41.87</v>
      </c>
      <c r="G391" s="26">
        <v>15</v>
      </c>
    </row>
    <row r="392" spans="1:7">
      <c r="A392" s="38" t="s">
        <v>850</v>
      </c>
      <c r="B392" s="39" t="s">
        <v>851</v>
      </c>
      <c r="C392" s="40" t="s">
        <v>95</v>
      </c>
      <c r="D392" s="77"/>
      <c r="E392" s="77">
        <v>11.36</v>
      </c>
      <c r="F392" s="77">
        <v>11.36</v>
      </c>
      <c r="G392" s="26">
        <v>15</v>
      </c>
    </row>
    <row r="393" spans="1:7">
      <c r="A393" s="38" t="s">
        <v>852</v>
      </c>
      <c r="B393" s="39" t="s">
        <v>853</v>
      </c>
      <c r="C393" s="40" t="s">
        <v>95</v>
      </c>
      <c r="D393" s="77"/>
      <c r="E393" s="77">
        <v>22.24</v>
      </c>
      <c r="F393" s="77">
        <v>22.24</v>
      </c>
      <c r="G393" s="26">
        <v>15</v>
      </c>
    </row>
    <row r="394" spans="1:7">
      <c r="A394" s="38" t="s">
        <v>854</v>
      </c>
      <c r="B394" s="39" t="s">
        <v>855</v>
      </c>
      <c r="C394" s="40" t="s">
        <v>205</v>
      </c>
      <c r="D394" s="77"/>
      <c r="E394" s="77">
        <v>6.7</v>
      </c>
      <c r="F394" s="77">
        <v>6.7</v>
      </c>
      <c r="G394" s="26">
        <v>15</v>
      </c>
    </row>
    <row r="395" spans="1:7">
      <c r="A395" s="38" t="s">
        <v>856</v>
      </c>
      <c r="B395" s="39" t="s">
        <v>857</v>
      </c>
      <c r="C395" s="40" t="s">
        <v>205</v>
      </c>
      <c r="D395" s="77"/>
      <c r="E395" s="77">
        <v>3.35</v>
      </c>
      <c r="F395" s="77">
        <v>3.35</v>
      </c>
      <c r="G395" s="26">
        <v>15</v>
      </c>
    </row>
    <row r="396" spans="1:7">
      <c r="A396" s="38" t="s">
        <v>858</v>
      </c>
      <c r="B396" s="39" t="s">
        <v>859</v>
      </c>
      <c r="C396" s="40" t="s">
        <v>205</v>
      </c>
      <c r="D396" s="77"/>
      <c r="E396" s="77">
        <v>5.58</v>
      </c>
      <c r="F396" s="77">
        <v>5.58</v>
      </c>
      <c r="G396" s="26">
        <v>15</v>
      </c>
    </row>
    <row r="397" spans="1:7">
      <c r="A397" s="38" t="s">
        <v>860</v>
      </c>
      <c r="B397" s="39" t="s">
        <v>861</v>
      </c>
      <c r="C397" s="40" t="s">
        <v>205</v>
      </c>
      <c r="D397" s="77"/>
      <c r="E397" s="77">
        <v>2.8</v>
      </c>
      <c r="F397" s="77">
        <v>2.8</v>
      </c>
      <c r="G397" s="26">
        <v>15</v>
      </c>
    </row>
    <row r="398" spans="1:7">
      <c r="A398" s="38" t="s">
        <v>862</v>
      </c>
      <c r="B398" s="39" t="s">
        <v>863</v>
      </c>
      <c r="C398" s="40" t="s">
        <v>205</v>
      </c>
      <c r="D398" s="77"/>
      <c r="E398" s="77">
        <v>39.270000000000003</v>
      </c>
      <c r="F398" s="77">
        <v>39.270000000000003</v>
      </c>
      <c r="G398" s="26">
        <v>15</v>
      </c>
    </row>
    <row r="399" spans="1:7">
      <c r="A399" s="38" t="s">
        <v>864</v>
      </c>
      <c r="B399" s="39" t="s">
        <v>865</v>
      </c>
      <c r="C399" s="40" t="s">
        <v>205</v>
      </c>
      <c r="D399" s="77"/>
      <c r="E399" s="77">
        <v>11.16</v>
      </c>
      <c r="F399" s="77">
        <v>11.16</v>
      </c>
      <c r="G399" s="26">
        <v>15</v>
      </c>
    </row>
    <row r="400" spans="1:7">
      <c r="A400" s="38" t="s">
        <v>866</v>
      </c>
      <c r="B400" s="39" t="s">
        <v>867</v>
      </c>
      <c r="C400" s="40" t="s">
        <v>95</v>
      </c>
      <c r="D400" s="77"/>
      <c r="E400" s="77">
        <v>55.83</v>
      </c>
      <c r="F400" s="77">
        <v>55.83</v>
      </c>
      <c r="G400" s="26">
        <v>15</v>
      </c>
    </row>
    <row r="401" spans="1:7">
      <c r="A401" s="38" t="s">
        <v>868</v>
      </c>
      <c r="B401" s="39" t="s">
        <v>869</v>
      </c>
      <c r="C401" s="40" t="s">
        <v>95</v>
      </c>
      <c r="D401" s="77"/>
      <c r="E401" s="77">
        <v>11.16</v>
      </c>
      <c r="F401" s="77">
        <v>11.16</v>
      </c>
      <c r="G401" s="26">
        <v>15</v>
      </c>
    </row>
    <row r="402" spans="1:7">
      <c r="A402" s="38" t="s">
        <v>870</v>
      </c>
      <c r="B402" s="39" t="s">
        <v>871</v>
      </c>
      <c r="C402" s="40" t="s">
        <v>95</v>
      </c>
      <c r="D402" s="77"/>
      <c r="E402" s="77">
        <v>83.75</v>
      </c>
      <c r="F402" s="77">
        <v>83.75</v>
      </c>
      <c r="G402" s="26">
        <v>15</v>
      </c>
    </row>
    <row r="403" spans="1:7">
      <c r="A403" s="38" t="s">
        <v>872</v>
      </c>
      <c r="B403" s="39" t="s">
        <v>873</v>
      </c>
      <c r="C403" s="40" t="s">
        <v>95</v>
      </c>
      <c r="D403" s="77"/>
      <c r="E403" s="77">
        <v>117.81</v>
      </c>
      <c r="F403" s="77">
        <v>117.81</v>
      </c>
      <c r="G403" s="26">
        <v>15</v>
      </c>
    </row>
    <row r="404" spans="1:7">
      <c r="A404" s="38" t="s">
        <v>874</v>
      </c>
      <c r="B404" s="39" t="s">
        <v>875</v>
      </c>
      <c r="C404" s="40"/>
      <c r="D404" s="77"/>
      <c r="E404" s="77"/>
      <c r="F404" s="77"/>
      <c r="G404" s="26"/>
    </row>
    <row r="405" spans="1:7">
      <c r="A405" s="38" t="s">
        <v>876</v>
      </c>
      <c r="B405" s="39" t="s">
        <v>877</v>
      </c>
      <c r="C405" s="40" t="s">
        <v>95</v>
      </c>
      <c r="D405" s="77"/>
      <c r="E405" s="77">
        <v>229.34</v>
      </c>
      <c r="F405" s="77">
        <v>229.34</v>
      </c>
      <c r="G405" s="26">
        <v>15</v>
      </c>
    </row>
    <row r="406" spans="1:7">
      <c r="A406" s="38" t="s">
        <v>878</v>
      </c>
      <c r="B406" s="39" t="s">
        <v>879</v>
      </c>
      <c r="C406" s="40" t="s">
        <v>95</v>
      </c>
      <c r="D406" s="77"/>
      <c r="E406" s="77">
        <v>55.83</v>
      </c>
      <c r="F406" s="77">
        <v>55.83</v>
      </c>
      <c r="G406" s="26">
        <v>15</v>
      </c>
    </row>
    <row r="407" spans="1:7">
      <c r="A407" s="38" t="s">
        <v>880</v>
      </c>
      <c r="B407" s="39" t="s">
        <v>881</v>
      </c>
      <c r="C407" s="40" t="s">
        <v>95</v>
      </c>
      <c r="D407" s="77"/>
      <c r="E407" s="77">
        <v>13.96</v>
      </c>
      <c r="F407" s="77">
        <v>13.96</v>
      </c>
      <c r="G407" s="26">
        <v>15</v>
      </c>
    </row>
    <row r="408" spans="1:7">
      <c r="A408" s="38" t="s">
        <v>882</v>
      </c>
      <c r="B408" s="39" t="s">
        <v>883</v>
      </c>
      <c r="C408" s="40" t="s">
        <v>147</v>
      </c>
      <c r="D408" s="77"/>
      <c r="E408" s="77">
        <v>55.83</v>
      </c>
      <c r="F408" s="77">
        <v>55.83</v>
      </c>
      <c r="G408" s="26">
        <v>15</v>
      </c>
    </row>
    <row r="409" spans="1:7">
      <c r="A409" s="38" t="s">
        <v>884</v>
      </c>
      <c r="B409" s="39" t="s">
        <v>885</v>
      </c>
      <c r="C409" s="40" t="s">
        <v>95</v>
      </c>
      <c r="D409" s="77"/>
      <c r="E409" s="77">
        <v>11.16</v>
      </c>
      <c r="F409" s="77">
        <v>11.16</v>
      </c>
      <c r="G409" s="26">
        <v>15</v>
      </c>
    </row>
    <row r="410" spans="1:7">
      <c r="A410" s="38" t="s">
        <v>886</v>
      </c>
      <c r="B410" s="39" t="s">
        <v>887</v>
      </c>
      <c r="C410" s="40" t="s">
        <v>95</v>
      </c>
      <c r="D410" s="77"/>
      <c r="E410" s="77">
        <v>22.33</v>
      </c>
      <c r="F410" s="77">
        <v>22.33</v>
      </c>
      <c r="G410" s="26">
        <v>15</v>
      </c>
    </row>
    <row r="411" spans="1:7">
      <c r="A411" s="38" t="s">
        <v>888</v>
      </c>
      <c r="B411" s="39" t="s">
        <v>889</v>
      </c>
      <c r="C411" s="40" t="s">
        <v>95</v>
      </c>
      <c r="D411" s="77"/>
      <c r="E411" s="77">
        <v>5.58</v>
      </c>
      <c r="F411" s="77">
        <v>5.58</v>
      </c>
      <c r="G411" s="26">
        <v>15</v>
      </c>
    </row>
    <row r="412" spans="1:7">
      <c r="A412" s="38" t="s">
        <v>890</v>
      </c>
      <c r="B412" s="39" t="s">
        <v>891</v>
      </c>
      <c r="C412" s="40" t="s">
        <v>95</v>
      </c>
      <c r="D412" s="77"/>
      <c r="E412" s="77">
        <v>8.3800000000000008</v>
      </c>
      <c r="F412" s="77">
        <v>8.3800000000000008</v>
      </c>
      <c r="G412" s="26">
        <v>15</v>
      </c>
    </row>
    <row r="413" spans="1:7">
      <c r="A413" s="38" t="s">
        <v>892</v>
      </c>
      <c r="B413" s="39" t="s">
        <v>893</v>
      </c>
      <c r="C413" s="40" t="s">
        <v>95</v>
      </c>
      <c r="D413" s="77"/>
      <c r="E413" s="77">
        <v>13.96</v>
      </c>
      <c r="F413" s="77">
        <v>13.96</v>
      </c>
      <c r="G413" s="26">
        <v>15</v>
      </c>
    </row>
    <row r="414" spans="1:7">
      <c r="A414" s="38" t="s">
        <v>894</v>
      </c>
      <c r="B414" s="39" t="s">
        <v>895</v>
      </c>
      <c r="C414" s="40" t="s">
        <v>95</v>
      </c>
      <c r="D414" s="77"/>
      <c r="E414" s="77">
        <v>13.96</v>
      </c>
      <c r="F414" s="77">
        <v>13.96</v>
      </c>
      <c r="G414" s="26">
        <v>15</v>
      </c>
    </row>
    <row r="415" spans="1:7">
      <c r="A415" s="38" t="s">
        <v>896</v>
      </c>
      <c r="B415" s="39" t="s">
        <v>897</v>
      </c>
      <c r="C415" s="40"/>
      <c r="D415" s="77"/>
      <c r="E415" s="77"/>
      <c r="F415" s="77"/>
      <c r="G415" s="26"/>
    </row>
    <row r="416" spans="1:7">
      <c r="A416" s="38" t="s">
        <v>898</v>
      </c>
      <c r="B416" s="39" t="s">
        <v>899</v>
      </c>
      <c r="C416" s="40" t="s">
        <v>95</v>
      </c>
      <c r="D416" s="77"/>
      <c r="E416" s="77">
        <v>39.270000000000003</v>
      </c>
      <c r="F416" s="77">
        <v>39.270000000000003</v>
      </c>
      <c r="G416" s="26">
        <v>15</v>
      </c>
    </row>
    <row r="417" spans="1:7">
      <c r="A417" s="38" t="s">
        <v>900</v>
      </c>
      <c r="B417" s="39" t="s">
        <v>901</v>
      </c>
      <c r="C417" s="40" t="s">
        <v>95</v>
      </c>
      <c r="D417" s="77"/>
      <c r="E417" s="77">
        <v>4.54</v>
      </c>
      <c r="F417" s="77">
        <v>4.54</v>
      </c>
      <c r="G417" s="26">
        <v>15</v>
      </c>
    </row>
    <row r="418" spans="1:7">
      <c r="A418" s="38" t="s">
        <v>902</v>
      </c>
      <c r="B418" s="39" t="s">
        <v>903</v>
      </c>
      <c r="C418" s="40" t="s">
        <v>95</v>
      </c>
      <c r="D418" s="77"/>
      <c r="E418" s="77">
        <v>55.83</v>
      </c>
      <c r="F418" s="77">
        <v>55.83</v>
      </c>
      <c r="G418" s="26">
        <v>15</v>
      </c>
    </row>
    <row r="419" spans="1:7">
      <c r="A419" s="38" t="s">
        <v>904</v>
      </c>
      <c r="B419" s="39" t="s">
        <v>905</v>
      </c>
      <c r="C419" s="40" t="s">
        <v>95</v>
      </c>
      <c r="D419" s="77"/>
      <c r="E419" s="77">
        <v>27.92</v>
      </c>
      <c r="F419" s="77">
        <v>27.92</v>
      </c>
      <c r="G419" s="26">
        <v>15</v>
      </c>
    </row>
    <row r="420" spans="1:7">
      <c r="A420" s="38" t="s">
        <v>906</v>
      </c>
      <c r="B420" s="39" t="s">
        <v>907</v>
      </c>
      <c r="C420" s="40" t="s">
        <v>95</v>
      </c>
      <c r="D420" s="77"/>
      <c r="E420" s="77">
        <v>22.71</v>
      </c>
      <c r="F420" s="77">
        <v>22.71</v>
      </c>
      <c r="G420" s="26">
        <v>15</v>
      </c>
    </row>
    <row r="421" spans="1:7">
      <c r="A421" s="38" t="s">
        <v>908</v>
      </c>
      <c r="B421" s="39" t="s">
        <v>909</v>
      </c>
      <c r="C421" s="40" t="s">
        <v>95</v>
      </c>
      <c r="D421" s="77"/>
      <c r="E421" s="77">
        <v>78.540000000000006</v>
      </c>
      <c r="F421" s="77">
        <v>78.540000000000006</v>
      </c>
      <c r="G421" s="26">
        <v>15</v>
      </c>
    </row>
    <row r="422" spans="1:7">
      <c r="A422" s="38" t="s">
        <v>910</v>
      </c>
      <c r="B422" s="39" t="s">
        <v>911</v>
      </c>
      <c r="C422" s="40"/>
      <c r="D422" s="77"/>
      <c r="E422" s="77"/>
      <c r="F422" s="77"/>
      <c r="G422" s="26"/>
    </row>
    <row r="423" spans="1:7">
      <c r="A423" s="38" t="s">
        <v>912</v>
      </c>
      <c r="B423" s="39" t="s">
        <v>913</v>
      </c>
      <c r="C423" s="40" t="s">
        <v>914</v>
      </c>
      <c r="D423" s="77"/>
      <c r="E423" s="77">
        <v>0.91</v>
      </c>
      <c r="F423" s="77">
        <v>0.91</v>
      </c>
      <c r="G423" s="26">
        <v>15</v>
      </c>
    </row>
    <row r="424" spans="1:7">
      <c r="A424" s="38" t="s">
        <v>915</v>
      </c>
      <c r="B424" s="39" t="s">
        <v>916</v>
      </c>
      <c r="C424" s="40" t="s">
        <v>95</v>
      </c>
      <c r="D424" s="77"/>
      <c r="E424" s="77">
        <v>83.75</v>
      </c>
      <c r="F424" s="77">
        <v>83.75</v>
      </c>
      <c r="G424" s="26">
        <v>15</v>
      </c>
    </row>
    <row r="425" spans="1:7">
      <c r="A425" s="38" t="s">
        <v>917</v>
      </c>
      <c r="B425" s="39" t="s">
        <v>918</v>
      </c>
      <c r="C425" s="40" t="s">
        <v>95</v>
      </c>
      <c r="D425" s="77"/>
      <c r="E425" s="77">
        <v>111.66</v>
      </c>
      <c r="F425" s="77">
        <v>111.66</v>
      </c>
      <c r="G425" s="26">
        <v>15</v>
      </c>
    </row>
    <row r="426" spans="1:7">
      <c r="A426" s="38" t="s">
        <v>919</v>
      </c>
      <c r="B426" s="39" t="s">
        <v>920</v>
      </c>
      <c r="C426" s="40" t="s">
        <v>205</v>
      </c>
      <c r="D426" s="77"/>
      <c r="E426" s="77">
        <v>22.33</v>
      </c>
      <c r="F426" s="77">
        <v>22.33</v>
      </c>
      <c r="G426" s="26">
        <v>15</v>
      </c>
    </row>
    <row r="427" spans="1:7">
      <c r="A427" s="38" t="s">
        <v>921</v>
      </c>
      <c r="B427" s="39" t="s">
        <v>922</v>
      </c>
      <c r="C427" s="40" t="s">
        <v>147</v>
      </c>
      <c r="D427" s="77"/>
      <c r="E427" s="77">
        <v>55.83</v>
      </c>
      <c r="F427" s="77">
        <v>55.83</v>
      </c>
      <c r="G427" s="26">
        <v>15</v>
      </c>
    </row>
    <row r="428" spans="1:7">
      <c r="A428" s="38" t="s">
        <v>923</v>
      </c>
      <c r="B428" s="39" t="s">
        <v>924</v>
      </c>
      <c r="C428" s="40" t="s">
        <v>95</v>
      </c>
      <c r="D428" s="77">
        <v>134.47999999999999</v>
      </c>
      <c r="E428" s="77">
        <v>157.08000000000001</v>
      </c>
      <c r="F428" s="77">
        <v>291.56</v>
      </c>
      <c r="G428" s="26">
        <v>15</v>
      </c>
    </row>
    <row r="429" spans="1:7">
      <c r="A429" s="38" t="s">
        <v>925</v>
      </c>
      <c r="B429" s="39" t="s">
        <v>926</v>
      </c>
      <c r="C429" s="40" t="s">
        <v>95</v>
      </c>
      <c r="D429" s="77">
        <v>134.47999999999999</v>
      </c>
      <c r="E429" s="77">
        <v>157.08000000000001</v>
      </c>
      <c r="F429" s="77">
        <v>291.56</v>
      </c>
      <c r="G429" s="26">
        <v>15</v>
      </c>
    </row>
    <row r="430" spans="1:7">
      <c r="A430" s="38" t="s">
        <v>927</v>
      </c>
      <c r="B430" s="39" t="s">
        <v>928</v>
      </c>
      <c r="C430" s="40" t="s">
        <v>95</v>
      </c>
      <c r="D430" s="77"/>
      <c r="E430" s="77">
        <v>175.91</v>
      </c>
      <c r="F430" s="77">
        <v>175.91</v>
      </c>
      <c r="G430" s="26">
        <v>15</v>
      </c>
    </row>
    <row r="431" spans="1:7">
      <c r="A431" s="38" t="s">
        <v>929</v>
      </c>
      <c r="B431" s="39" t="s">
        <v>930</v>
      </c>
      <c r="C431" s="40" t="s">
        <v>147</v>
      </c>
      <c r="D431" s="77"/>
      <c r="E431" s="77">
        <v>111.66</v>
      </c>
      <c r="F431" s="77">
        <v>111.66</v>
      </c>
      <c r="G431" s="26">
        <v>15</v>
      </c>
    </row>
    <row r="432" spans="1:7">
      <c r="A432" s="38" t="s">
        <v>931</v>
      </c>
      <c r="B432" s="39" t="s">
        <v>932</v>
      </c>
      <c r="C432" s="40" t="s">
        <v>95</v>
      </c>
      <c r="D432" s="77"/>
      <c r="E432" s="77">
        <v>19.64</v>
      </c>
      <c r="F432" s="77">
        <v>19.64</v>
      </c>
      <c r="G432" s="26">
        <v>15</v>
      </c>
    </row>
    <row r="433" spans="1:7">
      <c r="A433" s="38" t="s">
        <v>933</v>
      </c>
      <c r="B433" s="39" t="s">
        <v>934</v>
      </c>
      <c r="C433" s="40" t="s">
        <v>95</v>
      </c>
      <c r="D433" s="77"/>
      <c r="E433" s="77">
        <v>111.66</v>
      </c>
      <c r="F433" s="77">
        <v>111.66</v>
      </c>
      <c r="G433" s="26">
        <v>15</v>
      </c>
    </row>
    <row r="434" spans="1:7">
      <c r="A434" s="38" t="s">
        <v>935</v>
      </c>
      <c r="B434" s="39" t="s">
        <v>936</v>
      </c>
      <c r="C434" s="40" t="s">
        <v>95</v>
      </c>
      <c r="D434" s="77"/>
      <c r="E434" s="77">
        <v>26.5</v>
      </c>
      <c r="F434" s="77">
        <v>26.5</v>
      </c>
      <c r="G434" s="26">
        <v>15</v>
      </c>
    </row>
    <row r="435" spans="1:7">
      <c r="A435" s="38" t="s">
        <v>937</v>
      </c>
      <c r="B435" s="39" t="s">
        <v>938</v>
      </c>
      <c r="C435" s="40" t="s">
        <v>95</v>
      </c>
      <c r="D435" s="77"/>
      <c r="E435" s="77">
        <v>4.54</v>
      </c>
      <c r="F435" s="77">
        <v>4.54</v>
      </c>
      <c r="G435" s="26">
        <v>15</v>
      </c>
    </row>
    <row r="436" spans="1:7">
      <c r="A436" s="38" t="s">
        <v>939</v>
      </c>
      <c r="B436" s="39" t="s">
        <v>940</v>
      </c>
      <c r="C436" s="40" t="s">
        <v>95</v>
      </c>
      <c r="D436" s="77"/>
      <c r="E436" s="77">
        <v>4.54</v>
      </c>
      <c r="F436" s="77">
        <v>4.54</v>
      </c>
      <c r="G436" s="26">
        <v>15</v>
      </c>
    </row>
    <row r="437" spans="1:7">
      <c r="A437" s="38" t="s">
        <v>941</v>
      </c>
      <c r="B437" s="39" t="s">
        <v>942</v>
      </c>
      <c r="C437" s="40" t="s">
        <v>95</v>
      </c>
      <c r="D437" s="77"/>
      <c r="E437" s="77">
        <v>36.340000000000003</v>
      </c>
      <c r="F437" s="77">
        <v>36.340000000000003</v>
      </c>
      <c r="G437" s="26">
        <v>15</v>
      </c>
    </row>
    <row r="438" spans="1:7">
      <c r="A438" s="38" t="s">
        <v>943</v>
      </c>
      <c r="B438" s="39" t="s">
        <v>944</v>
      </c>
      <c r="C438" s="40"/>
      <c r="D438" s="77"/>
      <c r="E438" s="77"/>
      <c r="F438" s="77"/>
      <c r="G438" s="26"/>
    </row>
    <row r="439" spans="1:7">
      <c r="A439" s="38" t="s">
        <v>945</v>
      </c>
      <c r="B439" s="39" t="s">
        <v>946</v>
      </c>
      <c r="C439" s="40" t="s">
        <v>95</v>
      </c>
      <c r="D439" s="77"/>
      <c r="E439" s="77">
        <v>5.68</v>
      </c>
      <c r="F439" s="77">
        <v>5.68</v>
      </c>
      <c r="G439" s="26">
        <v>15</v>
      </c>
    </row>
    <row r="440" spans="1:7">
      <c r="A440" s="38" t="s">
        <v>947</v>
      </c>
      <c r="B440" s="39" t="s">
        <v>948</v>
      </c>
      <c r="C440" s="40" t="s">
        <v>95</v>
      </c>
      <c r="D440" s="77"/>
      <c r="E440" s="77">
        <v>386.42</v>
      </c>
      <c r="F440" s="77">
        <v>386.42</v>
      </c>
      <c r="G440" s="26">
        <v>15</v>
      </c>
    </row>
    <row r="441" spans="1:7">
      <c r="A441" s="38" t="s">
        <v>949</v>
      </c>
      <c r="B441" s="39" t="s">
        <v>950</v>
      </c>
      <c r="C441" s="40" t="s">
        <v>95</v>
      </c>
      <c r="D441" s="77"/>
      <c r="E441" s="77">
        <v>36.29</v>
      </c>
      <c r="F441" s="77">
        <v>36.29</v>
      </c>
      <c r="G441" s="26">
        <v>15</v>
      </c>
    </row>
    <row r="442" spans="1:7">
      <c r="A442" s="38" t="s">
        <v>951</v>
      </c>
      <c r="B442" s="39" t="s">
        <v>952</v>
      </c>
      <c r="C442" s="40" t="s">
        <v>95</v>
      </c>
      <c r="D442" s="77">
        <v>268.95999999999998</v>
      </c>
      <c r="E442" s="77">
        <v>446.64</v>
      </c>
      <c r="F442" s="77">
        <v>715.6</v>
      </c>
      <c r="G442" s="26">
        <v>15</v>
      </c>
    </row>
    <row r="443" spans="1:7">
      <c r="A443" s="38" t="s">
        <v>953</v>
      </c>
      <c r="B443" s="39" t="s">
        <v>954</v>
      </c>
      <c r="C443" s="40" t="s">
        <v>205</v>
      </c>
      <c r="D443" s="77"/>
      <c r="E443" s="77">
        <v>27.92</v>
      </c>
      <c r="F443" s="77">
        <v>27.92</v>
      </c>
      <c r="G443" s="26">
        <v>15</v>
      </c>
    </row>
    <row r="444" spans="1:7">
      <c r="A444" s="38" t="s">
        <v>955</v>
      </c>
      <c r="B444" s="39" t="s">
        <v>956</v>
      </c>
      <c r="C444" s="40" t="s">
        <v>205</v>
      </c>
      <c r="D444" s="77"/>
      <c r="E444" s="77">
        <v>13.96</v>
      </c>
      <c r="F444" s="77">
        <v>13.96</v>
      </c>
      <c r="G444" s="26">
        <v>15</v>
      </c>
    </row>
    <row r="445" spans="1:7">
      <c r="A445" s="38" t="s">
        <v>957</v>
      </c>
      <c r="B445" s="39" t="s">
        <v>958</v>
      </c>
      <c r="C445" s="40" t="s">
        <v>205</v>
      </c>
      <c r="D445" s="77"/>
      <c r="E445" s="77">
        <v>55.83</v>
      </c>
      <c r="F445" s="77">
        <v>55.83</v>
      </c>
      <c r="G445" s="26">
        <v>15</v>
      </c>
    </row>
    <row r="446" spans="1:7">
      <c r="A446" s="38" t="s">
        <v>959</v>
      </c>
      <c r="B446" s="39" t="s">
        <v>960</v>
      </c>
      <c r="C446" s="40" t="s">
        <v>205</v>
      </c>
      <c r="D446" s="77"/>
      <c r="E446" s="77">
        <v>27.92</v>
      </c>
      <c r="F446" s="77">
        <v>27.92</v>
      </c>
      <c r="G446" s="26">
        <v>15</v>
      </c>
    </row>
    <row r="447" spans="1:7">
      <c r="A447" s="38" t="s">
        <v>961</v>
      </c>
      <c r="B447" s="39" t="s">
        <v>962</v>
      </c>
      <c r="C447" s="40" t="s">
        <v>205</v>
      </c>
      <c r="D447" s="77"/>
      <c r="E447" s="77">
        <v>11.16</v>
      </c>
      <c r="F447" s="77">
        <v>11.16</v>
      </c>
      <c r="G447" s="26">
        <v>15</v>
      </c>
    </row>
    <row r="448" spans="1:7">
      <c r="A448" s="38" t="s">
        <v>963</v>
      </c>
      <c r="B448" s="39" t="s">
        <v>964</v>
      </c>
      <c r="C448" s="40"/>
      <c r="D448" s="77"/>
      <c r="E448" s="77"/>
      <c r="F448" s="77"/>
      <c r="G448" s="26"/>
    </row>
    <row r="449" spans="1:7">
      <c r="A449" s="38" t="s">
        <v>965</v>
      </c>
      <c r="B449" s="39" t="s">
        <v>966</v>
      </c>
      <c r="C449" s="40" t="s">
        <v>205</v>
      </c>
      <c r="D449" s="77"/>
      <c r="E449" s="77">
        <v>5.22</v>
      </c>
      <c r="F449" s="77">
        <v>5.22</v>
      </c>
      <c r="G449" s="26">
        <v>15</v>
      </c>
    </row>
    <row r="450" spans="1:7">
      <c r="A450" s="38" t="s">
        <v>967</v>
      </c>
      <c r="B450" s="39" t="s">
        <v>968</v>
      </c>
      <c r="C450" s="40" t="s">
        <v>205</v>
      </c>
      <c r="D450" s="77"/>
      <c r="E450" s="77">
        <v>3.41</v>
      </c>
      <c r="F450" s="77">
        <v>3.41</v>
      </c>
      <c r="G450" s="26">
        <v>15</v>
      </c>
    </row>
    <row r="451" spans="1:7">
      <c r="A451" s="38" t="s">
        <v>969</v>
      </c>
      <c r="B451" s="39" t="s">
        <v>970</v>
      </c>
      <c r="C451" s="40" t="s">
        <v>205</v>
      </c>
      <c r="D451" s="77"/>
      <c r="E451" s="77">
        <v>9.08</v>
      </c>
      <c r="F451" s="77">
        <v>9.08</v>
      </c>
      <c r="G451" s="26">
        <v>15</v>
      </c>
    </row>
    <row r="452" spans="1:7">
      <c r="A452" s="38" t="s">
        <v>971</v>
      </c>
      <c r="B452" s="39" t="s">
        <v>972</v>
      </c>
      <c r="C452" s="40" t="s">
        <v>95</v>
      </c>
      <c r="D452" s="77"/>
      <c r="E452" s="77">
        <v>99.36</v>
      </c>
      <c r="F452" s="77">
        <v>99.36</v>
      </c>
      <c r="G452" s="26">
        <v>15</v>
      </c>
    </row>
    <row r="453" spans="1:7">
      <c r="A453" s="38" t="s">
        <v>973</v>
      </c>
      <c r="B453" s="39" t="s">
        <v>974</v>
      </c>
      <c r="C453" s="40" t="s">
        <v>95</v>
      </c>
      <c r="D453" s="77"/>
      <c r="E453" s="77">
        <v>167.49</v>
      </c>
      <c r="F453" s="77">
        <v>167.49</v>
      </c>
      <c r="G453" s="26">
        <v>15</v>
      </c>
    </row>
    <row r="454" spans="1:7">
      <c r="A454" s="38" t="s">
        <v>975</v>
      </c>
      <c r="B454" s="39" t="s">
        <v>976</v>
      </c>
      <c r="C454" s="40"/>
      <c r="D454" s="77"/>
      <c r="E454" s="77"/>
      <c r="F454" s="77"/>
      <c r="G454" s="26"/>
    </row>
    <row r="455" spans="1:7">
      <c r="A455" s="38" t="s">
        <v>977</v>
      </c>
      <c r="B455" s="39" t="s">
        <v>978</v>
      </c>
      <c r="C455" s="40" t="s">
        <v>95</v>
      </c>
      <c r="D455" s="77"/>
      <c r="E455" s="77">
        <v>15.7</v>
      </c>
      <c r="F455" s="77">
        <v>15.7</v>
      </c>
      <c r="G455" s="26">
        <v>15</v>
      </c>
    </row>
    <row r="456" spans="1:7">
      <c r="A456" s="38" t="s">
        <v>979</v>
      </c>
      <c r="B456" s="39" t="s">
        <v>980</v>
      </c>
      <c r="C456" s="40"/>
      <c r="D456" s="77"/>
      <c r="E456" s="77"/>
      <c r="F456" s="77"/>
      <c r="G456" s="26"/>
    </row>
    <row r="457" spans="1:7">
      <c r="A457" s="38" t="s">
        <v>981</v>
      </c>
      <c r="B457" s="39" t="s">
        <v>982</v>
      </c>
      <c r="C457" s="40" t="s">
        <v>95</v>
      </c>
      <c r="D457" s="77"/>
      <c r="E457" s="77">
        <v>25.31</v>
      </c>
      <c r="F457" s="77">
        <v>25.31</v>
      </c>
      <c r="G457" s="26">
        <v>15</v>
      </c>
    </row>
    <row r="458" spans="1:7">
      <c r="A458" s="38" t="s">
        <v>983</v>
      </c>
      <c r="B458" s="39" t="s">
        <v>984</v>
      </c>
      <c r="C458" s="40"/>
      <c r="D458" s="77"/>
      <c r="E458" s="77"/>
      <c r="F458" s="77"/>
      <c r="G458" s="26"/>
    </row>
    <row r="459" spans="1:7" ht="30">
      <c r="A459" s="38" t="s">
        <v>985</v>
      </c>
      <c r="B459" s="39" t="s">
        <v>986</v>
      </c>
      <c r="C459" s="40" t="s">
        <v>205</v>
      </c>
      <c r="D459" s="77">
        <v>0.97</v>
      </c>
      <c r="E459" s="77">
        <v>9.08</v>
      </c>
      <c r="F459" s="77">
        <v>10.050000000000001</v>
      </c>
      <c r="G459" s="26">
        <v>15</v>
      </c>
    </row>
    <row r="460" spans="1:7">
      <c r="A460" s="38" t="s">
        <v>987</v>
      </c>
      <c r="B460" s="39" t="s">
        <v>988</v>
      </c>
      <c r="C460" s="40" t="s">
        <v>205</v>
      </c>
      <c r="D460" s="77"/>
      <c r="E460" s="77">
        <v>4.54</v>
      </c>
      <c r="F460" s="77">
        <v>4.54</v>
      </c>
      <c r="G460" s="26">
        <v>15</v>
      </c>
    </row>
    <row r="461" spans="1:7">
      <c r="A461" s="38" t="s">
        <v>989</v>
      </c>
      <c r="B461" s="39" t="s">
        <v>990</v>
      </c>
      <c r="C461" s="40" t="s">
        <v>205</v>
      </c>
      <c r="D461" s="77"/>
      <c r="E461" s="77">
        <v>9.08</v>
      </c>
      <c r="F461" s="77">
        <v>9.08</v>
      </c>
      <c r="G461" s="26">
        <v>15</v>
      </c>
    </row>
    <row r="462" spans="1:7" ht="30">
      <c r="A462" s="38" t="s">
        <v>991</v>
      </c>
      <c r="B462" s="39" t="s">
        <v>992</v>
      </c>
      <c r="C462" s="40" t="s">
        <v>147</v>
      </c>
      <c r="D462" s="77">
        <v>7.74</v>
      </c>
      <c r="E462" s="77">
        <v>13.63</v>
      </c>
      <c r="F462" s="77">
        <v>21.37</v>
      </c>
      <c r="G462" s="26">
        <v>15</v>
      </c>
    </row>
    <row r="463" spans="1:7">
      <c r="A463" s="38" t="s">
        <v>993</v>
      </c>
      <c r="B463" s="39" t="s">
        <v>994</v>
      </c>
      <c r="C463" s="40" t="s">
        <v>147</v>
      </c>
      <c r="D463" s="77"/>
      <c r="E463" s="77">
        <v>13.63</v>
      </c>
      <c r="F463" s="77">
        <v>13.63</v>
      </c>
      <c r="G463" s="26">
        <v>15</v>
      </c>
    </row>
    <row r="464" spans="1:7">
      <c r="A464" s="38" t="s">
        <v>995</v>
      </c>
      <c r="B464" s="39" t="s">
        <v>996</v>
      </c>
      <c r="C464" s="40"/>
      <c r="D464" s="77"/>
      <c r="E464" s="77"/>
      <c r="F464" s="77"/>
      <c r="G464" s="26"/>
    </row>
    <row r="465" spans="1:7">
      <c r="A465" s="38" t="s">
        <v>997</v>
      </c>
      <c r="B465" s="39" t="s">
        <v>998</v>
      </c>
      <c r="C465" s="40" t="s">
        <v>147</v>
      </c>
      <c r="D465" s="77">
        <v>44.92</v>
      </c>
      <c r="E465" s="77">
        <v>20.14</v>
      </c>
      <c r="F465" s="77">
        <v>65.06</v>
      </c>
      <c r="G465" s="26">
        <v>15</v>
      </c>
    </row>
    <row r="466" spans="1:7" s="46" customFormat="1">
      <c r="A466" s="38" t="s">
        <v>999</v>
      </c>
      <c r="B466" s="39" t="s">
        <v>1000</v>
      </c>
      <c r="C466" s="40"/>
      <c r="D466" s="77"/>
      <c r="E466" s="77"/>
      <c r="F466" s="77"/>
      <c r="G466" s="26"/>
    </row>
    <row r="467" spans="1:7">
      <c r="A467" s="38" t="s">
        <v>1001</v>
      </c>
      <c r="B467" s="39" t="s">
        <v>1002</v>
      </c>
      <c r="C467" s="40"/>
      <c r="D467" s="77"/>
      <c r="E467" s="77"/>
      <c r="F467" s="77"/>
      <c r="G467" s="26"/>
    </row>
    <row r="468" spans="1:7">
      <c r="A468" s="38" t="s">
        <v>61</v>
      </c>
      <c r="B468" s="39" t="s">
        <v>1003</v>
      </c>
      <c r="C468" s="40" t="s">
        <v>230</v>
      </c>
      <c r="D468" s="77">
        <v>26.91</v>
      </c>
      <c r="E468" s="77">
        <v>122.63</v>
      </c>
      <c r="F468" s="77">
        <v>149.54</v>
      </c>
      <c r="G468" s="26">
        <v>15</v>
      </c>
    </row>
    <row r="469" spans="1:7">
      <c r="A469" s="38" t="s">
        <v>1004</v>
      </c>
      <c r="B469" s="39" t="s">
        <v>1005</v>
      </c>
      <c r="C469" s="40"/>
      <c r="D469" s="77"/>
      <c r="E469" s="77"/>
      <c r="F469" s="77"/>
      <c r="G469" s="26"/>
    </row>
    <row r="470" spans="1:7" ht="30">
      <c r="A470" s="38" t="s">
        <v>62</v>
      </c>
      <c r="B470" s="39" t="s">
        <v>1006</v>
      </c>
      <c r="C470" s="40" t="s">
        <v>230</v>
      </c>
      <c r="D470" s="77">
        <v>97.99</v>
      </c>
      <c r="E470" s="77">
        <v>13.63</v>
      </c>
      <c r="F470" s="77">
        <v>111.62</v>
      </c>
      <c r="G470" s="26">
        <v>15</v>
      </c>
    </row>
    <row r="471" spans="1:7" ht="30">
      <c r="A471" s="38" t="s">
        <v>1007</v>
      </c>
      <c r="B471" s="39" t="s">
        <v>1008</v>
      </c>
      <c r="C471" s="40" t="s">
        <v>230</v>
      </c>
      <c r="D471" s="77">
        <v>118.14</v>
      </c>
      <c r="E471" s="77">
        <v>13.63</v>
      </c>
      <c r="F471" s="77">
        <v>131.77000000000001</v>
      </c>
      <c r="G471" s="26">
        <v>15</v>
      </c>
    </row>
    <row r="472" spans="1:7" ht="30">
      <c r="A472" s="38" t="s">
        <v>1009</v>
      </c>
      <c r="B472" s="39" t="s">
        <v>1010</v>
      </c>
      <c r="C472" s="40" t="s">
        <v>230</v>
      </c>
      <c r="D472" s="77">
        <v>121.85</v>
      </c>
      <c r="E472" s="77">
        <v>13.63</v>
      </c>
      <c r="F472" s="77">
        <v>135.47999999999999</v>
      </c>
      <c r="G472" s="26">
        <v>15</v>
      </c>
    </row>
    <row r="473" spans="1:7">
      <c r="A473" s="38" t="s">
        <v>1011</v>
      </c>
      <c r="B473" s="39" t="s">
        <v>1012</v>
      </c>
      <c r="C473" s="40" t="s">
        <v>230</v>
      </c>
      <c r="D473" s="77">
        <v>118.54</v>
      </c>
      <c r="E473" s="77">
        <v>13.63</v>
      </c>
      <c r="F473" s="77">
        <v>132.16999999999999</v>
      </c>
      <c r="G473" s="26">
        <v>15</v>
      </c>
    </row>
    <row r="474" spans="1:7">
      <c r="A474" s="38" t="s">
        <v>1013</v>
      </c>
      <c r="B474" s="39" t="s">
        <v>1014</v>
      </c>
      <c r="C474" s="40" t="s">
        <v>1015</v>
      </c>
      <c r="D474" s="77">
        <v>267.11</v>
      </c>
      <c r="E474" s="77">
        <v>1.1399999999999999</v>
      </c>
      <c r="F474" s="77">
        <v>268.25</v>
      </c>
      <c r="G474" s="26">
        <v>15</v>
      </c>
    </row>
    <row r="475" spans="1:7">
      <c r="A475" s="38" t="s">
        <v>1016</v>
      </c>
      <c r="B475" s="39" t="s">
        <v>1017</v>
      </c>
      <c r="C475" s="40"/>
      <c r="D475" s="77"/>
      <c r="E475" s="77"/>
      <c r="F475" s="77"/>
      <c r="G475" s="26"/>
    </row>
    <row r="476" spans="1:7">
      <c r="A476" s="38" t="s">
        <v>1018</v>
      </c>
      <c r="B476" s="39" t="s">
        <v>1019</v>
      </c>
      <c r="C476" s="40" t="s">
        <v>230</v>
      </c>
      <c r="D476" s="77">
        <v>22.75</v>
      </c>
      <c r="E476" s="77"/>
      <c r="F476" s="77">
        <v>22.75</v>
      </c>
      <c r="G476" s="26">
        <v>15</v>
      </c>
    </row>
    <row r="477" spans="1:7">
      <c r="A477" s="38" t="s">
        <v>1020</v>
      </c>
      <c r="B477" s="39" t="s">
        <v>1021</v>
      </c>
      <c r="C477" s="40" t="s">
        <v>230</v>
      </c>
      <c r="D477" s="77">
        <v>42.65</v>
      </c>
      <c r="E477" s="77"/>
      <c r="F477" s="77">
        <v>42.65</v>
      </c>
      <c r="G477" s="26">
        <v>15</v>
      </c>
    </row>
    <row r="478" spans="1:7">
      <c r="A478" s="38" t="s">
        <v>1022</v>
      </c>
      <c r="B478" s="39" t="s">
        <v>1023</v>
      </c>
      <c r="C478" s="40" t="s">
        <v>230</v>
      </c>
      <c r="D478" s="77">
        <v>52.95</v>
      </c>
      <c r="E478" s="77"/>
      <c r="F478" s="77">
        <v>52.95</v>
      </c>
      <c r="G478" s="26">
        <v>15</v>
      </c>
    </row>
    <row r="479" spans="1:7">
      <c r="A479" s="38" t="s">
        <v>1024</v>
      </c>
      <c r="B479" s="39" t="s">
        <v>1025</v>
      </c>
      <c r="C479" s="40" t="s">
        <v>230</v>
      </c>
      <c r="D479" s="77">
        <v>60.22</v>
      </c>
      <c r="E479" s="77"/>
      <c r="F479" s="77">
        <v>60.22</v>
      </c>
      <c r="G479" s="26">
        <v>15</v>
      </c>
    </row>
    <row r="480" spans="1:7">
      <c r="A480" s="38" t="s">
        <v>63</v>
      </c>
      <c r="B480" s="39" t="s">
        <v>64</v>
      </c>
      <c r="C480" s="40" t="s">
        <v>1026</v>
      </c>
      <c r="D480" s="77">
        <v>3.01</v>
      </c>
      <c r="E480" s="77"/>
      <c r="F480" s="77">
        <v>3.01</v>
      </c>
      <c r="G480" s="26">
        <v>15</v>
      </c>
    </row>
    <row r="481" spans="1:7" ht="30">
      <c r="A481" s="38" t="s">
        <v>1027</v>
      </c>
      <c r="B481" s="39" t="s">
        <v>1028</v>
      </c>
      <c r="C481" s="40" t="s">
        <v>230</v>
      </c>
      <c r="D481" s="77">
        <v>18.899999999999999</v>
      </c>
      <c r="E481" s="77"/>
      <c r="F481" s="77">
        <v>18.899999999999999</v>
      </c>
      <c r="G481" s="26">
        <v>15</v>
      </c>
    </row>
    <row r="482" spans="1:7">
      <c r="A482" s="38" t="s">
        <v>1029</v>
      </c>
      <c r="B482" s="39" t="s">
        <v>1030</v>
      </c>
      <c r="C482" s="40"/>
      <c r="D482" s="77"/>
      <c r="E482" s="77"/>
      <c r="F482" s="77"/>
      <c r="G482" s="26"/>
    </row>
    <row r="483" spans="1:7">
      <c r="A483" s="38" t="s">
        <v>1031</v>
      </c>
      <c r="B483" s="39" t="s">
        <v>1032</v>
      </c>
      <c r="C483" s="40" t="s">
        <v>1015</v>
      </c>
      <c r="D483" s="77">
        <v>47.55</v>
      </c>
      <c r="E483" s="77"/>
      <c r="F483" s="77">
        <v>47.55</v>
      </c>
      <c r="G483" s="26">
        <v>15</v>
      </c>
    </row>
    <row r="484" spans="1:7">
      <c r="A484" s="38" t="s">
        <v>1033</v>
      </c>
      <c r="B484" s="39" t="s">
        <v>1034</v>
      </c>
      <c r="C484" s="40" t="s">
        <v>230</v>
      </c>
      <c r="D484" s="77">
        <v>30.72</v>
      </c>
      <c r="E484" s="77"/>
      <c r="F484" s="77">
        <v>30.72</v>
      </c>
      <c r="G484" s="26">
        <v>15</v>
      </c>
    </row>
    <row r="485" spans="1:7">
      <c r="A485" s="38" t="s">
        <v>1035</v>
      </c>
      <c r="B485" s="39" t="s">
        <v>1036</v>
      </c>
      <c r="C485" s="40" t="s">
        <v>1015</v>
      </c>
      <c r="D485" s="77">
        <v>867.25</v>
      </c>
      <c r="E485" s="77"/>
      <c r="F485" s="77">
        <v>867.25</v>
      </c>
      <c r="G485" s="26">
        <v>15</v>
      </c>
    </row>
    <row r="486" spans="1:7">
      <c r="A486" s="38" t="s">
        <v>1037</v>
      </c>
      <c r="B486" s="39" t="s">
        <v>1038</v>
      </c>
      <c r="C486" s="40"/>
      <c r="D486" s="77"/>
      <c r="E486" s="77"/>
      <c r="F486" s="77"/>
      <c r="G486" s="26"/>
    </row>
    <row r="487" spans="1:7">
      <c r="A487" s="38" t="s">
        <v>1039</v>
      </c>
      <c r="B487" s="39" t="s">
        <v>1040</v>
      </c>
      <c r="C487" s="40" t="s">
        <v>230</v>
      </c>
      <c r="D487" s="77">
        <v>6.49</v>
      </c>
      <c r="E487" s="77"/>
      <c r="F487" s="77">
        <v>6.49</v>
      </c>
      <c r="G487" s="26">
        <v>15</v>
      </c>
    </row>
    <row r="488" spans="1:7">
      <c r="A488" s="38" t="s">
        <v>1041</v>
      </c>
      <c r="B488" s="39" t="s">
        <v>1042</v>
      </c>
      <c r="C488" s="40" t="s">
        <v>230</v>
      </c>
      <c r="D488" s="77">
        <v>9.2899999999999991</v>
      </c>
      <c r="E488" s="77"/>
      <c r="F488" s="77">
        <v>9.2899999999999991</v>
      </c>
      <c r="G488" s="26">
        <v>15</v>
      </c>
    </row>
    <row r="489" spans="1:7">
      <c r="A489" s="38" t="s">
        <v>1043</v>
      </c>
      <c r="B489" s="39" t="s">
        <v>1044</v>
      </c>
      <c r="C489" s="40" t="s">
        <v>230</v>
      </c>
      <c r="D489" s="77">
        <v>13.86</v>
      </c>
      <c r="E489" s="77"/>
      <c r="F489" s="77">
        <v>13.86</v>
      </c>
      <c r="G489" s="26">
        <v>15</v>
      </c>
    </row>
    <row r="490" spans="1:7">
      <c r="A490" s="38" t="s">
        <v>1045</v>
      </c>
      <c r="B490" s="39" t="s">
        <v>1046</v>
      </c>
      <c r="C490" s="40" t="s">
        <v>230</v>
      </c>
      <c r="D490" s="77">
        <v>15.32</v>
      </c>
      <c r="E490" s="77"/>
      <c r="F490" s="77">
        <v>15.32</v>
      </c>
      <c r="G490" s="26">
        <v>15</v>
      </c>
    </row>
    <row r="491" spans="1:7">
      <c r="A491" s="38" t="s">
        <v>1047</v>
      </c>
      <c r="B491" s="39" t="s">
        <v>1048</v>
      </c>
      <c r="C491" s="40" t="s">
        <v>230</v>
      </c>
      <c r="D491" s="77">
        <v>20.48</v>
      </c>
      <c r="E491" s="77"/>
      <c r="F491" s="77">
        <v>20.48</v>
      </c>
      <c r="G491" s="26">
        <v>15</v>
      </c>
    </row>
    <row r="492" spans="1:7">
      <c r="A492" s="38" t="s">
        <v>1049</v>
      </c>
      <c r="B492" s="39" t="s">
        <v>1050</v>
      </c>
      <c r="C492" s="40" t="s">
        <v>230</v>
      </c>
      <c r="D492" s="77">
        <v>30.68</v>
      </c>
      <c r="E492" s="77"/>
      <c r="F492" s="77">
        <v>30.68</v>
      </c>
      <c r="G492" s="26">
        <v>15</v>
      </c>
    </row>
    <row r="493" spans="1:7">
      <c r="A493" s="38" t="s">
        <v>1051</v>
      </c>
      <c r="B493" s="39" t="s">
        <v>1052</v>
      </c>
      <c r="C493" s="40" t="s">
        <v>230</v>
      </c>
      <c r="D493" s="77">
        <v>40.869999999999997</v>
      </c>
      <c r="E493" s="77"/>
      <c r="F493" s="77">
        <v>40.869999999999997</v>
      </c>
      <c r="G493" s="26">
        <v>15</v>
      </c>
    </row>
    <row r="494" spans="1:7">
      <c r="A494" s="38" t="s">
        <v>1053</v>
      </c>
      <c r="B494" s="39" t="s">
        <v>1054</v>
      </c>
      <c r="C494" s="40" t="s">
        <v>1026</v>
      </c>
      <c r="D494" s="77">
        <v>1.97</v>
      </c>
      <c r="E494" s="77"/>
      <c r="F494" s="77">
        <v>1.97</v>
      </c>
      <c r="G494" s="26">
        <v>15</v>
      </c>
    </row>
    <row r="495" spans="1:7">
      <c r="A495" s="38" t="s">
        <v>1055</v>
      </c>
      <c r="B495" s="39" t="s">
        <v>1056</v>
      </c>
      <c r="C495" s="40" t="s">
        <v>230</v>
      </c>
      <c r="D495" s="77">
        <v>15.97</v>
      </c>
      <c r="E495" s="77"/>
      <c r="F495" s="77">
        <v>15.97</v>
      </c>
      <c r="G495" s="26">
        <v>15</v>
      </c>
    </row>
    <row r="496" spans="1:7">
      <c r="A496" s="38" t="s">
        <v>1057</v>
      </c>
      <c r="B496" s="39" t="s">
        <v>1058</v>
      </c>
      <c r="C496" s="40" t="s">
        <v>230</v>
      </c>
      <c r="D496" s="77">
        <v>22.03</v>
      </c>
      <c r="E496" s="77"/>
      <c r="F496" s="77">
        <v>22.03</v>
      </c>
      <c r="G496" s="26">
        <v>15</v>
      </c>
    </row>
    <row r="497" spans="1:7">
      <c r="A497" s="38" t="s">
        <v>1059</v>
      </c>
      <c r="B497" s="39" t="s">
        <v>1060</v>
      </c>
      <c r="C497" s="40" t="s">
        <v>230</v>
      </c>
      <c r="D497" s="77">
        <v>22.99</v>
      </c>
      <c r="E497" s="77"/>
      <c r="F497" s="77">
        <v>22.99</v>
      </c>
      <c r="G497" s="26">
        <v>15</v>
      </c>
    </row>
    <row r="498" spans="1:7">
      <c r="A498" s="38" t="s">
        <v>1061</v>
      </c>
      <c r="B498" s="39" t="s">
        <v>1062</v>
      </c>
      <c r="C498" s="40" t="s">
        <v>230</v>
      </c>
      <c r="D498" s="77">
        <v>29.38</v>
      </c>
      <c r="E498" s="77"/>
      <c r="F498" s="77">
        <v>29.38</v>
      </c>
      <c r="G498" s="26">
        <v>15</v>
      </c>
    </row>
    <row r="499" spans="1:7">
      <c r="A499" s="38" t="s">
        <v>1063</v>
      </c>
      <c r="B499" s="39" t="s">
        <v>1064</v>
      </c>
      <c r="C499" s="40" t="s">
        <v>230</v>
      </c>
      <c r="D499" s="77">
        <v>44.05</v>
      </c>
      <c r="E499" s="77"/>
      <c r="F499" s="77">
        <v>44.05</v>
      </c>
      <c r="G499" s="26">
        <v>15</v>
      </c>
    </row>
    <row r="500" spans="1:7">
      <c r="A500" s="38" t="s">
        <v>1065</v>
      </c>
      <c r="B500" s="39" t="s">
        <v>1066</v>
      </c>
      <c r="C500" s="40" t="s">
        <v>230</v>
      </c>
      <c r="D500" s="77">
        <v>58.72</v>
      </c>
      <c r="E500" s="77"/>
      <c r="F500" s="77">
        <v>58.72</v>
      </c>
      <c r="G500" s="26">
        <v>15</v>
      </c>
    </row>
    <row r="501" spans="1:7">
      <c r="A501" s="38" t="s">
        <v>1067</v>
      </c>
      <c r="B501" s="39" t="s">
        <v>1068</v>
      </c>
      <c r="C501" s="40" t="s">
        <v>1026</v>
      </c>
      <c r="D501" s="77">
        <v>2.85</v>
      </c>
      <c r="E501" s="77"/>
      <c r="F501" s="77">
        <v>2.85</v>
      </c>
      <c r="G501" s="26">
        <v>15</v>
      </c>
    </row>
    <row r="502" spans="1:7">
      <c r="A502" s="38" t="s">
        <v>14491</v>
      </c>
      <c r="B502" s="39" t="s">
        <v>14486</v>
      </c>
      <c r="C502" s="40" t="s">
        <v>1026</v>
      </c>
      <c r="D502" s="77">
        <v>2.83</v>
      </c>
      <c r="E502" s="77"/>
      <c r="F502" s="77">
        <v>2.83</v>
      </c>
      <c r="G502" s="26">
        <v>15</v>
      </c>
    </row>
    <row r="503" spans="1:7" s="46" customFormat="1">
      <c r="A503" s="38" t="s">
        <v>1069</v>
      </c>
      <c r="B503" s="39" t="s">
        <v>1070</v>
      </c>
      <c r="C503" s="40"/>
      <c r="D503" s="77"/>
      <c r="E503" s="77"/>
      <c r="F503" s="77"/>
      <c r="G503" s="26"/>
    </row>
    <row r="504" spans="1:7">
      <c r="A504" s="38" t="s">
        <v>1071</v>
      </c>
      <c r="B504" s="39" t="s">
        <v>1072</v>
      </c>
      <c r="C504" s="40"/>
      <c r="D504" s="77"/>
      <c r="E504" s="77"/>
      <c r="F504" s="77"/>
      <c r="G504" s="26"/>
    </row>
    <row r="505" spans="1:7">
      <c r="A505" s="38" t="s">
        <v>1073</v>
      </c>
      <c r="B505" s="39" t="s">
        <v>1074</v>
      </c>
      <c r="C505" s="40" t="s">
        <v>230</v>
      </c>
      <c r="D505" s="77"/>
      <c r="E505" s="77">
        <v>56.78</v>
      </c>
      <c r="F505" s="77">
        <v>56.78</v>
      </c>
      <c r="G505" s="26">
        <v>15</v>
      </c>
    </row>
    <row r="506" spans="1:7">
      <c r="A506" s="38" t="s">
        <v>1075</v>
      </c>
      <c r="B506" s="39" t="s">
        <v>1076</v>
      </c>
      <c r="C506" s="40" t="s">
        <v>230</v>
      </c>
      <c r="D506" s="77"/>
      <c r="E506" s="77">
        <v>70.86</v>
      </c>
      <c r="F506" s="77">
        <v>70.86</v>
      </c>
      <c r="G506" s="26">
        <v>15</v>
      </c>
    </row>
    <row r="507" spans="1:7">
      <c r="A507" s="38" t="s">
        <v>1077</v>
      </c>
      <c r="B507" s="39" t="s">
        <v>1078</v>
      </c>
      <c r="C507" s="40"/>
      <c r="D507" s="77"/>
      <c r="E507" s="77"/>
      <c r="F507" s="77"/>
      <c r="G507" s="26"/>
    </row>
    <row r="508" spans="1:7">
      <c r="A508" s="38" t="s">
        <v>1079</v>
      </c>
      <c r="B508" s="39" t="s">
        <v>1080</v>
      </c>
      <c r="C508" s="40" t="s">
        <v>230</v>
      </c>
      <c r="D508" s="77"/>
      <c r="E508" s="77">
        <v>68.13</v>
      </c>
      <c r="F508" s="77">
        <v>68.13</v>
      </c>
      <c r="G508" s="26">
        <v>15</v>
      </c>
    </row>
    <row r="509" spans="1:7">
      <c r="A509" s="38" t="s">
        <v>1081</v>
      </c>
      <c r="B509" s="39" t="s">
        <v>1082</v>
      </c>
      <c r="C509" s="40" t="s">
        <v>230</v>
      </c>
      <c r="D509" s="77"/>
      <c r="E509" s="77">
        <v>88.11</v>
      </c>
      <c r="F509" s="77">
        <v>88.11</v>
      </c>
      <c r="G509" s="26">
        <v>15</v>
      </c>
    </row>
    <row r="510" spans="1:7">
      <c r="A510" s="38" t="s">
        <v>1083</v>
      </c>
      <c r="B510" s="39" t="s">
        <v>1084</v>
      </c>
      <c r="C510" s="40"/>
      <c r="D510" s="77"/>
      <c r="E510" s="77"/>
      <c r="F510" s="77"/>
      <c r="G510" s="26"/>
    </row>
    <row r="511" spans="1:7">
      <c r="A511" s="38" t="s">
        <v>1085</v>
      </c>
      <c r="B511" s="39" t="s">
        <v>1086</v>
      </c>
      <c r="C511" s="40" t="s">
        <v>230</v>
      </c>
      <c r="D511" s="77"/>
      <c r="E511" s="77">
        <v>9.77</v>
      </c>
      <c r="F511" s="77">
        <v>9.77</v>
      </c>
      <c r="G511" s="26">
        <v>15</v>
      </c>
    </row>
    <row r="512" spans="1:7">
      <c r="A512" s="38" t="s">
        <v>1087</v>
      </c>
      <c r="B512" s="39" t="s">
        <v>1088</v>
      </c>
      <c r="C512" s="40" t="s">
        <v>230</v>
      </c>
      <c r="D512" s="77"/>
      <c r="E512" s="77">
        <v>21.19</v>
      </c>
      <c r="F512" s="77">
        <v>21.19</v>
      </c>
      <c r="G512" s="26">
        <v>15</v>
      </c>
    </row>
    <row r="513" spans="1:7">
      <c r="A513" s="38" t="s">
        <v>1089</v>
      </c>
      <c r="B513" s="39" t="s">
        <v>1090</v>
      </c>
      <c r="C513" s="40" t="s">
        <v>230</v>
      </c>
      <c r="D513" s="77">
        <v>17.61</v>
      </c>
      <c r="E513" s="77">
        <v>76.31</v>
      </c>
      <c r="F513" s="77">
        <v>93.92</v>
      </c>
      <c r="G513" s="26">
        <v>15</v>
      </c>
    </row>
    <row r="514" spans="1:7">
      <c r="A514" s="38" t="s">
        <v>1091</v>
      </c>
      <c r="B514" s="39" t="s">
        <v>1092</v>
      </c>
      <c r="C514" s="40"/>
      <c r="D514" s="77"/>
      <c r="E514" s="77"/>
      <c r="F514" s="77"/>
      <c r="G514" s="26"/>
    </row>
    <row r="515" spans="1:7">
      <c r="A515" s="38" t="s">
        <v>1093</v>
      </c>
      <c r="B515" s="39" t="s">
        <v>1094</v>
      </c>
      <c r="C515" s="40" t="s">
        <v>230</v>
      </c>
      <c r="D515" s="77"/>
      <c r="E515" s="77">
        <v>70.150000000000006</v>
      </c>
      <c r="F515" s="77">
        <v>70.150000000000006</v>
      </c>
      <c r="G515" s="26">
        <v>15</v>
      </c>
    </row>
    <row r="516" spans="1:7">
      <c r="A516" s="38" t="s">
        <v>1095</v>
      </c>
      <c r="B516" s="39" t="s">
        <v>1096</v>
      </c>
      <c r="C516" s="40"/>
      <c r="D516" s="77"/>
      <c r="E516" s="77"/>
      <c r="F516" s="77"/>
      <c r="G516" s="26"/>
    </row>
    <row r="517" spans="1:7">
      <c r="A517" s="38" t="s">
        <v>1097</v>
      </c>
      <c r="B517" s="39" t="s">
        <v>1098</v>
      </c>
      <c r="C517" s="40" t="s">
        <v>230</v>
      </c>
      <c r="D517" s="77"/>
      <c r="E517" s="77">
        <v>13.63</v>
      </c>
      <c r="F517" s="77">
        <v>13.63</v>
      </c>
      <c r="G517" s="26">
        <v>15</v>
      </c>
    </row>
    <row r="518" spans="1:7" s="46" customFormat="1">
      <c r="A518" s="38" t="s">
        <v>1099</v>
      </c>
      <c r="B518" s="39" t="s">
        <v>1100</v>
      </c>
      <c r="C518" s="40"/>
      <c r="D518" s="77"/>
      <c r="E518" s="77"/>
      <c r="F518" s="77"/>
      <c r="G518" s="26"/>
    </row>
    <row r="519" spans="1:7">
      <c r="A519" s="38" t="s">
        <v>1101</v>
      </c>
      <c r="B519" s="39" t="s">
        <v>1102</v>
      </c>
      <c r="C519" s="40"/>
      <c r="D519" s="77"/>
      <c r="E519" s="77"/>
      <c r="F519" s="77"/>
      <c r="G519" s="26"/>
    </row>
    <row r="520" spans="1:7">
      <c r="A520" s="38" t="s">
        <v>1103</v>
      </c>
      <c r="B520" s="39" t="s">
        <v>1104</v>
      </c>
      <c r="C520" s="40" t="s">
        <v>230</v>
      </c>
      <c r="D520" s="77">
        <v>16.47</v>
      </c>
      <c r="E520" s="77">
        <v>0.32</v>
      </c>
      <c r="F520" s="77">
        <v>16.79</v>
      </c>
      <c r="G520" s="26">
        <v>15</v>
      </c>
    </row>
    <row r="521" spans="1:7">
      <c r="A521" s="38" t="s">
        <v>1105</v>
      </c>
      <c r="B521" s="39" t="s">
        <v>1106</v>
      </c>
      <c r="C521" s="40" t="s">
        <v>230</v>
      </c>
      <c r="D521" s="77">
        <v>16.940000000000001</v>
      </c>
      <c r="E521" s="77">
        <v>0.32</v>
      </c>
      <c r="F521" s="77">
        <v>17.260000000000002</v>
      </c>
      <c r="G521" s="26">
        <v>15</v>
      </c>
    </row>
    <row r="522" spans="1:7">
      <c r="A522" s="38" t="s">
        <v>1107</v>
      </c>
      <c r="B522" s="39" t="s">
        <v>1108</v>
      </c>
      <c r="C522" s="40" t="s">
        <v>230</v>
      </c>
      <c r="D522" s="77">
        <v>35.450000000000003</v>
      </c>
      <c r="E522" s="77">
        <v>1.06</v>
      </c>
      <c r="F522" s="77">
        <v>36.51</v>
      </c>
      <c r="G522" s="26">
        <v>15</v>
      </c>
    </row>
    <row r="523" spans="1:7">
      <c r="A523" s="38" t="s">
        <v>1109</v>
      </c>
      <c r="B523" s="39" t="s">
        <v>1110</v>
      </c>
      <c r="C523" s="40" t="s">
        <v>230</v>
      </c>
      <c r="D523" s="77">
        <v>16.72</v>
      </c>
      <c r="E523" s="77"/>
      <c r="F523" s="77">
        <v>16.72</v>
      </c>
      <c r="G523" s="26">
        <v>15</v>
      </c>
    </row>
    <row r="524" spans="1:7">
      <c r="A524" s="38" t="s">
        <v>1111</v>
      </c>
      <c r="B524" s="39" t="s">
        <v>1112</v>
      </c>
      <c r="C524" s="40"/>
      <c r="D524" s="77"/>
      <c r="E524" s="77"/>
      <c r="F524" s="77"/>
      <c r="G524" s="26"/>
    </row>
    <row r="525" spans="1:7">
      <c r="A525" s="38" t="s">
        <v>1113</v>
      </c>
      <c r="B525" s="39" t="s">
        <v>1114</v>
      </c>
      <c r="C525" s="40" t="s">
        <v>230</v>
      </c>
      <c r="D525" s="77">
        <v>10.54</v>
      </c>
      <c r="E525" s="77">
        <v>1.46</v>
      </c>
      <c r="F525" s="77">
        <v>12</v>
      </c>
      <c r="G525" s="26">
        <v>15</v>
      </c>
    </row>
    <row r="526" spans="1:7">
      <c r="A526" s="38" t="s">
        <v>1115</v>
      </c>
      <c r="B526" s="39" t="s">
        <v>1116</v>
      </c>
      <c r="C526" s="40" t="s">
        <v>230</v>
      </c>
      <c r="D526" s="77">
        <v>11.88</v>
      </c>
      <c r="E526" s="77">
        <v>1.65</v>
      </c>
      <c r="F526" s="77">
        <v>13.53</v>
      </c>
      <c r="G526" s="26">
        <v>15</v>
      </c>
    </row>
    <row r="527" spans="1:7">
      <c r="A527" s="38" t="s">
        <v>1117</v>
      </c>
      <c r="B527" s="39" t="s">
        <v>1118</v>
      </c>
      <c r="C527" s="40" t="s">
        <v>230</v>
      </c>
      <c r="D527" s="77">
        <v>21.44</v>
      </c>
      <c r="E527" s="77">
        <v>0.95</v>
      </c>
      <c r="F527" s="77">
        <v>22.39</v>
      </c>
      <c r="G527" s="26">
        <v>15</v>
      </c>
    </row>
    <row r="528" spans="1:7">
      <c r="A528" s="38" t="s">
        <v>1119</v>
      </c>
      <c r="B528" s="39" t="s">
        <v>1120</v>
      </c>
      <c r="C528" s="40" t="s">
        <v>230</v>
      </c>
      <c r="D528" s="77">
        <v>22.7</v>
      </c>
      <c r="E528" s="77">
        <v>0.9</v>
      </c>
      <c r="F528" s="77">
        <v>23.6</v>
      </c>
      <c r="G528" s="26">
        <v>15</v>
      </c>
    </row>
    <row r="529" spans="1:7">
      <c r="A529" s="38" t="s">
        <v>1121</v>
      </c>
      <c r="B529" s="39" t="s">
        <v>1122</v>
      </c>
      <c r="C529" s="40"/>
      <c r="D529" s="77"/>
      <c r="E529" s="77"/>
      <c r="F529" s="77"/>
      <c r="G529" s="26"/>
    </row>
    <row r="530" spans="1:7">
      <c r="A530" s="38" t="s">
        <v>1123</v>
      </c>
      <c r="B530" s="39" t="s">
        <v>1124</v>
      </c>
      <c r="C530" s="40" t="s">
        <v>230</v>
      </c>
      <c r="D530" s="77">
        <v>32.71</v>
      </c>
      <c r="E530" s="77">
        <v>2.12</v>
      </c>
      <c r="F530" s="77">
        <v>34.83</v>
      </c>
      <c r="G530" s="26">
        <v>15</v>
      </c>
    </row>
    <row r="531" spans="1:7">
      <c r="A531" s="38" t="s">
        <v>1125</v>
      </c>
      <c r="B531" s="39" t="s">
        <v>1126</v>
      </c>
      <c r="C531" s="40" t="s">
        <v>230</v>
      </c>
      <c r="D531" s="77">
        <v>28.45</v>
      </c>
      <c r="E531" s="77">
        <v>1.7</v>
      </c>
      <c r="F531" s="77">
        <v>30.15</v>
      </c>
      <c r="G531" s="26">
        <v>15</v>
      </c>
    </row>
    <row r="532" spans="1:7">
      <c r="A532" s="38" t="s">
        <v>1127</v>
      </c>
      <c r="B532" s="39" t="s">
        <v>1128</v>
      </c>
      <c r="C532" s="40"/>
      <c r="D532" s="77"/>
      <c r="E532" s="77"/>
      <c r="F532" s="77"/>
      <c r="G532" s="26"/>
    </row>
    <row r="533" spans="1:7">
      <c r="A533" s="38" t="s">
        <v>1129</v>
      </c>
      <c r="B533" s="39" t="s">
        <v>1130</v>
      </c>
      <c r="C533" s="40" t="s">
        <v>230</v>
      </c>
      <c r="D533" s="77">
        <v>327.79</v>
      </c>
      <c r="E533" s="77"/>
      <c r="F533" s="77">
        <v>327.79</v>
      </c>
      <c r="G533" s="26">
        <v>15</v>
      </c>
    </row>
    <row r="534" spans="1:7">
      <c r="A534" s="38" t="s">
        <v>1131</v>
      </c>
      <c r="B534" s="39" t="s">
        <v>1132</v>
      </c>
      <c r="C534" s="40"/>
      <c r="D534" s="77"/>
      <c r="E534" s="77"/>
      <c r="F534" s="77"/>
      <c r="G534" s="26"/>
    </row>
    <row r="535" spans="1:7">
      <c r="A535" s="38" t="s">
        <v>1133</v>
      </c>
      <c r="B535" s="39" t="s">
        <v>1134</v>
      </c>
      <c r="C535" s="40" t="s">
        <v>230</v>
      </c>
      <c r="D535" s="77">
        <v>5.66</v>
      </c>
      <c r="E535" s="77">
        <v>0.13</v>
      </c>
      <c r="F535" s="77">
        <v>5.79</v>
      </c>
      <c r="G535" s="26">
        <v>15</v>
      </c>
    </row>
    <row r="536" spans="1:7">
      <c r="A536" s="38" t="s">
        <v>1135</v>
      </c>
      <c r="B536" s="39" t="s">
        <v>1136</v>
      </c>
      <c r="C536" s="40"/>
      <c r="D536" s="77"/>
      <c r="E536" s="77"/>
      <c r="F536" s="77"/>
      <c r="G536" s="26"/>
    </row>
    <row r="537" spans="1:7">
      <c r="A537" s="38" t="s">
        <v>1137</v>
      </c>
      <c r="B537" s="39" t="s">
        <v>1138</v>
      </c>
      <c r="C537" s="40" t="s">
        <v>230</v>
      </c>
      <c r="D537" s="77">
        <v>4.45</v>
      </c>
      <c r="E537" s="77">
        <v>3.17</v>
      </c>
      <c r="F537" s="77">
        <v>7.62</v>
      </c>
      <c r="G537" s="26">
        <v>15</v>
      </c>
    </row>
    <row r="538" spans="1:7">
      <c r="A538" s="38" t="s">
        <v>1139</v>
      </c>
      <c r="B538" s="39" t="s">
        <v>1140</v>
      </c>
      <c r="C538" s="40" t="s">
        <v>230</v>
      </c>
      <c r="D538" s="77">
        <v>21.15</v>
      </c>
      <c r="E538" s="77">
        <v>2.91</v>
      </c>
      <c r="F538" s="77">
        <v>24.06</v>
      </c>
      <c r="G538" s="26">
        <v>15</v>
      </c>
    </row>
    <row r="539" spans="1:7">
      <c r="A539" s="38" t="s">
        <v>1141</v>
      </c>
      <c r="B539" s="39" t="s">
        <v>1142</v>
      </c>
      <c r="C539" s="40"/>
      <c r="D539" s="77"/>
      <c r="E539" s="77"/>
      <c r="F539" s="77"/>
      <c r="G539" s="26"/>
    </row>
    <row r="540" spans="1:7">
      <c r="A540" s="38" t="s">
        <v>1143</v>
      </c>
      <c r="B540" s="39" t="s">
        <v>1144</v>
      </c>
      <c r="C540" s="40" t="s">
        <v>230</v>
      </c>
      <c r="D540" s="77">
        <v>17.600000000000001</v>
      </c>
      <c r="E540" s="77">
        <v>0.48</v>
      </c>
      <c r="F540" s="77">
        <v>18.079999999999998</v>
      </c>
      <c r="G540" s="26">
        <v>15</v>
      </c>
    </row>
    <row r="541" spans="1:7">
      <c r="A541" s="38" t="s">
        <v>1145</v>
      </c>
      <c r="B541" s="39" t="s">
        <v>1146</v>
      </c>
      <c r="C541" s="40" t="s">
        <v>230</v>
      </c>
      <c r="D541" s="77">
        <v>12.51</v>
      </c>
      <c r="E541" s="77">
        <v>0.34</v>
      </c>
      <c r="F541" s="77">
        <v>12.85</v>
      </c>
      <c r="G541" s="26">
        <v>15</v>
      </c>
    </row>
    <row r="542" spans="1:7">
      <c r="A542" s="38" t="s">
        <v>1147</v>
      </c>
      <c r="B542" s="39" t="s">
        <v>1148</v>
      </c>
      <c r="C542" s="40" t="s">
        <v>230</v>
      </c>
      <c r="D542" s="77">
        <v>12.71</v>
      </c>
      <c r="E542" s="77">
        <v>0.15</v>
      </c>
      <c r="F542" s="77">
        <v>12.86</v>
      </c>
      <c r="G542" s="26">
        <v>15</v>
      </c>
    </row>
    <row r="543" spans="1:7">
      <c r="A543" s="38" t="s">
        <v>1149</v>
      </c>
      <c r="B543" s="39" t="s">
        <v>1150</v>
      </c>
      <c r="C543" s="40" t="s">
        <v>230</v>
      </c>
      <c r="D543" s="77">
        <v>21.45</v>
      </c>
      <c r="E543" s="77">
        <v>0.45</v>
      </c>
      <c r="F543" s="77">
        <v>21.9</v>
      </c>
      <c r="G543" s="26">
        <v>15</v>
      </c>
    </row>
    <row r="544" spans="1:7" s="46" customFormat="1">
      <c r="A544" s="38" t="s">
        <v>1151</v>
      </c>
      <c r="B544" s="39" t="s">
        <v>1152</v>
      </c>
      <c r="C544" s="40"/>
      <c r="D544" s="77"/>
      <c r="E544" s="77"/>
      <c r="F544" s="77"/>
      <c r="G544" s="26"/>
    </row>
    <row r="545" spans="1:7">
      <c r="A545" s="38" t="s">
        <v>1153</v>
      </c>
      <c r="B545" s="39" t="s">
        <v>1154</v>
      </c>
      <c r="C545" s="40"/>
      <c r="D545" s="77"/>
      <c r="E545" s="77"/>
      <c r="F545" s="77"/>
      <c r="G545" s="26"/>
    </row>
    <row r="546" spans="1:7">
      <c r="A546" s="38" t="s">
        <v>1155</v>
      </c>
      <c r="B546" s="39" t="s">
        <v>1156</v>
      </c>
      <c r="C546" s="40" t="s">
        <v>147</v>
      </c>
      <c r="D546" s="77">
        <v>36.96</v>
      </c>
      <c r="E546" s="77">
        <v>66.959999999999994</v>
      </c>
      <c r="F546" s="77">
        <v>103.92</v>
      </c>
      <c r="G546" s="26">
        <v>15</v>
      </c>
    </row>
    <row r="547" spans="1:7">
      <c r="A547" s="38" t="s">
        <v>1157</v>
      </c>
      <c r="B547" s="39" t="s">
        <v>1158</v>
      </c>
      <c r="C547" s="40" t="s">
        <v>147</v>
      </c>
      <c r="D547" s="77">
        <v>20.36</v>
      </c>
      <c r="E547" s="77">
        <v>40.28</v>
      </c>
      <c r="F547" s="77">
        <v>60.64</v>
      </c>
      <c r="G547" s="26">
        <v>15</v>
      </c>
    </row>
    <row r="548" spans="1:7">
      <c r="A548" s="38" t="s">
        <v>1159</v>
      </c>
      <c r="B548" s="39" t="s">
        <v>1160</v>
      </c>
      <c r="C548" s="40" t="s">
        <v>147</v>
      </c>
      <c r="D548" s="77">
        <v>13.7</v>
      </c>
      <c r="E548" s="77">
        <v>9.73</v>
      </c>
      <c r="F548" s="77">
        <v>23.43</v>
      </c>
      <c r="G548" s="26">
        <v>15</v>
      </c>
    </row>
    <row r="549" spans="1:7">
      <c r="A549" s="38" t="s">
        <v>1161</v>
      </c>
      <c r="B549" s="39" t="s">
        <v>1162</v>
      </c>
      <c r="C549" s="40" t="s">
        <v>147</v>
      </c>
      <c r="D549" s="77">
        <v>47.59</v>
      </c>
      <c r="E549" s="77">
        <v>77.930000000000007</v>
      </c>
      <c r="F549" s="77">
        <v>125.52</v>
      </c>
      <c r="G549" s="26">
        <v>15</v>
      </c>
    </row>
    <row r="550" spans="1:7">
      <c r="A550" s="38" t="s">
        <v>1163</v>
      </c>
      <c r="B550" s="39" t="s">
        <v>1164</v>
      </c>
      <c r="C550" s="40" t="s">
        <v>147</v>
      </c>
      <c r="D550" s="77">
        <v>386.3</v>
      </c>
      <c r="E550" s="77"/>
      <c r="F550" s="77">
        <v>386.3</v>
      </c>
      <c r="G550" s="26">
        <v>15</v>
      </c>
    </row>
    <row r="551" spans="1:7">
      <c r="A551" s="38" t="s">
        <v>1165</v>
      </c>
      <c r="B551" s="39" t="s">
        <v>1166</v>
      </c>
      <c r="C551" s="40" t="s">
        <v>147</v>
      </c>
      <c r="D551" s="77">
        <v>422.5</v>
      </c>
      <c r="E551" s="77"/>
      <c r="F551" s="77">
        <v>422.5</v>
      </c>
      <c r="G551" s="26">
        <v>15</v>
      </c>
    </row>
    <row r="552" spans="1:7">
      <c r="A552" s="38" t="s">
        <v>1167</v>
      </c>
      <c r="B552" s="39" t="s">
        <v>1168</v>
      </c>
      <c r="C552" s="40" t="s">
        <v>147</v>
      </c>
      <c r="D552" s="77">
        <v>467.83</v>
      </c>
      <c r="E552" s="77"/>
      <c r="F552" s="77">
        <v>467.83</v>
      </c>
      <c r="G552" s="26">
        <v>15</v>
      </c>
    </row>
    <row r="553" spans="1:7">
      <c r="A553" s="38" t="s">
        <v>1169</v>
      </c>
      <c r="B553" s="39" t="s">
        <v>1170</v>
      </c>
      <c r="C553" s="40"/>
      <c r="D553" s="77"/>
      <c r="E553" s="77"/>
      <c r="F553" s="77"/>
      <c r="G553" s="26"/>
    </row>
    <row r="554" spans="1:7">
      <c r="A554" s="38" t="s">
        <v>1171</v>
      </c>
      <c r="B554" s="39" t="s">
        <v>1172</v>
      </c>
      <c r="C554" s="40" t="s">
        <v>230</v>
      </c>
      <c r="D554" s="77">
        <v>22.31</v>
      </c>
      <c r="E554" s="77">
        <v>36.53</v>
      </c>
      <c r="F554" s="77">
        <v>58.84</v>
      </c>
      <c r="G554" s="26">
        <v>15</v>
      </c>
    </row>
    <row r="555" spans="1:7">
      <c r="A555" s="38" t="s">
        <v>1173</v>
      </c>
      <c r="B555" s="39" t="s">
        <v>1174</v>
      </c>
      <c r="C555" s="40" t="s">
        <v>655</v>
      </c>
      <c r="D555" s="77">
        <v>10.029999999999999</v>
      </c>
      <c r="E555" s="77">
        <v>2.52</v>
      </c>
      <c r="F555" s="77">
        <v>12.55</v>
      </c>
      <c r="G555" s="26">
        <v>15</v>
      </c>
    </row>
    <row r="556" spans="1:7">
      <c r="A556" s="38" t="s">
        <v>1175</v>
      </c>
      <c r="B556" s="39" t="s">
        <v>1176</v>
      </c>
      <c r="C556" s="40" t="s">
        <v>1177</v>
      </c>
      <c r="D556" s="77">
        <v>10.09</v>
      </c>
      <c r="E556" s="77">
        <v>2.27</v>
      </c>
      <c r="F556" s="77">
        <v>12.36</v>
      </c>
      <c r="G556" s="26">
        <v>15</v>
      </c>
    </row>
    <row r="557" spans="1:7">
      <c r="A557" s="38" t="s">
        <v>1178</v>
      </c>
      <c r="B557" s="39" t="s">
        <v>1179</v>
      </c>
      <c r="C557" s="40" t="s">
        <v>230</v>
      </c>
      <c r="D557" s="77"/>
      <c r="E557" s="77">
        <v>17.28</v>
      </c>
      <c r="F557" s="77">
        <v>17.28</v>
      </c>
      <c r="G557" s="26">
        <v>15</v>
      </c>
    </row>
    <row r="558" spans="1:7">
      <c r="A558" s="38" t="s">
        <v>1180</v>
      </c>
      <c r="B558" s="39" t="s">
        <v>1181</v>
      </c>
      <c r="C558" s="40"/>
      <c r="D558" s="77"/>
      <c r="E558" s="77"/>
      <c r="F558" s="77"/>
      <c r="G558" s="26"/>
    </row>
    <row r="559" spans="1:7">
      <c r="A559" s="38" t="s">
        <v>1182</v>
      </c>
      <c r="B559" s="39" t="s">
        <v>1183</v>
      </c>
      <c r="C559" s="40" t="s">
        <v>230</v>
      </c>
      <c r="D559" s="77"/>
      <c r="E559" s="77">
        <v>10.07</v>
      </c>
      <c r="F559" s="77">
        <v>10.07</v>
      </c>
      <c r="G559" s="26">
        <v>15</v>
      </c>
    </row>
    <row r="560" spans="1:7">
      <c r="A560" s="38" t="s">
        <v>1184</v>
      </c>
      <c r="B560" s="39" t="s">
        <v>1185</v>
      </c>
      <c r="C560" s="40"/>
      <c r="D560" s="77"/>
      <c r="E560" s="77"/>
      <c r="F560" s="77"/>
      <c r="G560" s="26"/>
    </row>
    <row r="561" spans="1:7">
      <c r="A561" s="38" t="s">
        <v>1186</v>
      </c>
      <c r="B561" s="39" t="s">
        <v>1187</v>
      </c>
      <c r="C561" s="40" t="s">
        <v>147</v>
      </c>
      <c r="D561" s="77">
        <v>32.549999999999997</v>
      </c>
      <c r="E561" s="77">
        <v>0.85</v>
      </c>
      <c r="F561" s="77">
        <v>33.4</v>
      </c>
      <c r="G561" s="26">
        <v>15</v>
      </c>
    </row>
    <row r="562" spans="1:7">
      <c r="A562" s="38" t="s">
        <v>1188</v>
      </c>
      <c r="B562" s="39" t="s">
        <v>1189</v>
      </c>
      <c r="C562" s="40" t="s">
        <v>230</v>
      </c>
      <c r="D562" s="77">
        <v>156.22999999999999</v>
      </c>
      <c r="E562" s="77">
        <v>25.18</v>
      </c>
      <c r="F562" s="77">
        <v>181.41</v>
      </c>
      <c r="G562" s="26">
        <v>15</v>
      </c>
    </row>
    <row r="563" spans="1:7">
      <c r="A563" s="38" t="s">
        <v>1190</v>
      </c>
      <c r="B563" s="39" t="s">
        <v>1191</v>
      </c>
      <c r="C563" s="40" t="s">
        <v>230</v>
      </c>
      <c r="D563" s="77">
        <v>175.01</v>
      </c>
      <c r="E563" s="77">
        <v>15.1</v>
      </c>
      <c r="F563" s="77">
        <v>190.11</v>
      </c>
      <c r="G563" s="26">
        <v>15</v>
      </c>
    </row>
    <row r="564" spans="1:7">
      <c r="A564" s="38" t="s">
        <v>1192</v>
      </c>
      <c r="B564" s="39" t="s">
        <v>1193</v>
      </c>
      <c r="C564" s="40" t="s">
        <v>147</v>
      </c>
      <c r="D564" s="77">
        <v>7.03</v>
      </c>
      <c r="E564" s="77">
        <v>15.1</v>
      </c>
      <c r="F564" s="77">
        <v>22.13</v>
      </c>
      <c r="G564" s="26">
        <v>15</v>
      </c>
    </row>
    <row r="565" spans="1:7">
      <c r="A565" s="38" t="s">
        <v>1194</v>
      </c>
      <c r="B565" s="39" t="s">
        <v>1195</v>
      </c>
      <c r="C565" s="40" t="s">
        <v>147</v>
      </c>
      <c r="D565" s="77">
        <v>9.7200000000000006</v>
      </c>
      <c r="E565" s="77">
        <v>15.1</v>
      </c>
      <c r="F565" s="77">
        <v>24.82</v>
      </c>
      <c r="G565" s="26">
        <v>15</v>
      </c>
    </row>
    <row r="566" spans="1:7">
      <c r="A566" s="38" t="s">
        <v>1196</v>
      </c>
      <c r="B566" s="39" t="s">
        <v>1197</v>
      </c>
      <c r="C566" s="40" t="s">
        <v>147</v>
      </c>
      <c r="D566" s="77">
        <v>19.14</v>
      </c>
      <c r="E566" s="77">
        <v>15.1</v>
      </c>
      <c r="F566" s="77">
        <v>34.24</v>
      </c>
      <c r="G566" s="26">
        <v>15</v>
      </c>
    </row>
    <row r="567" spans="1:7">
      <c r="A567" s="38" t="s">
        <v>1198</v>
      </c>
      <c r="B567" s="39" t="s">
        <v>1199</v>
      </c>
      <c r="C567" s="40"/>
      <c r="D567" s="77"/>
      <c r="E567" s="77"/>
      <c r="F567" s="77"/>
      <c r="G567" s="26"/>
    </row>
    <row r="568" spans="1:7">
      <c r="A568" s="38" t="s">
        <v>1200</v>
      </c>
      <c r="B568" s="39" t="s">
        <v>1201</v>
      </c>
      <c r="C568" s="40" t="s">
        <v>205</v>
      </c>
      <c r="D568" s="77">
        <v>11.83</v>
      </c>
      <c r="E568" s="77">
        <v>17.62</v>
      </c>
      <c r="F568" s="77">
        <v>29.45</v>
      </c>
      <c r="G568" s="26">
        <v>15</v>
      </c>
    </row>
    <row r="569" spans="1:7">
      <c r="A569" s="38" t="s">
        <v>1202</v>
      </c>
      <c r="B569" s="39" t="s">
        <v>1203</v>
      </c>
      <c r="C569" s="40" t="s">
        <v>205</v>
      </c>
      <c r="D569" s="77">
        <v>17.25</v>
      </c>
      <c r="E569" s="77">
        <v>20.14</v>
      </c>
      <c r="F569" s="77">
        <v>37.39</v>
      </c>
      <c r="G569" s="26">
        <v>15</v>
      </c>
    </row>
    <row r="570" spans="1:7">
      <c r="A570" s="38" t="s">
        <v>1204</v>
      </c>
      <c r="B570" s="39" t="s">
        <v>1205</v>
      </c>
      <c r="C570" s="40" t="s">
        <v>205</v>
      </c>
      <c r="D570" s="77">
        <v>16.05</v>
      </c>
      <c r="E570" s="77">
        <v>25.18</v>
      </c>
      <c r="F570" s="77">
        <v>41.23</v>
      </c>
      <c r="G570" s="26">
        <v>15</v>
      </c>
    </row>
    <row r="571" spans="1:7">
      <c r="A571" s="38" t="s">
        <v>1206</v>
      </c>
      <c r="B571" s="39" t="s">
        <v>1207</v>
      </c>
      <c r="C571" s="40"/>
      <c r="D571" s="77"/>
      <c r="E571" s="77"/>
      <c r="F571" s="77"/>
      <c r="G571" s="26"/>
    </row>
    <row r="572" spans="1:7">
      <c r="A572" s="38" t="s">
        <v>1208</v>
      </c>
      <c r="B572" s="39" t="s">
        <v>1209</v>
      </c>
      <c r="C572" s="40" t="s">
        <v>144</v>
      </c>
      <c r="D572" s="77">
        <v>12594.69</v>
      </c>
      <c r="E572" s="77"/>
      <c r="F572" s="77">
        <v>12594.69</v>
      </c>
      <c r="G572" s="26">
        <v>15</v>
      </c>
    </row>
    <row r="573" spans="1:7" ht="30">
      <c r="A573" s="38" t="s">
        <v>1210</v>
      </c>
      <c r="B573" s="39" t="s">
        <v>1211</v>
      </c>
      <c r="C573" s="40" t="s">
        <v>1212</v>
      </c>
      <c r="D573" s="77">
        <v>834.15</v>
      </c>
      <c r="E573" s="77"/>
      <c r="F573" s="77">
        <v>834.15</v>
      </c>
      <c r="G573" s="26">
        <v>15</v>
      </c>
    </row>
    <row r="574" spans="1:7">
      <c r="A574" s="38" t="s">
        <v>1213</v>
      </c>
      <c r="B574" s="39" t="s">
        <v>1214</v>
      </c>
      <c r="C574" s="40" t="s">
        <v>95</v>
      </c>
      <c r="D574" s="77">
        <v>576.29</v>
      </c>
      <c r="E574" s="77"/>
      <c r="F574" s="77">
        <v>576.29</v>
      </c>
      <c r="G574" s="26">
        <v>15</v>
      </c>
    </row>
    <row r="575" spans="1:7">
      <c r="A575" s="38" t="s">
        <v>1215</v>
      </c>
      <c r="B575" s="39" t="s">
        <v>1216</v>
      </c>
      <c r="C575" s="40" t="s">
        <v>1217</v>
      </c>
      <c r="D575" s="77">
        <v>2.58</v>
      </c>
      <c r="E575" s="77">
        <v>4.54</v>
      </c>
      <c r="F575" s="77">
        <v>7.12</v>
      </c>
      <c r="G575" s="26">
        <v>15</v>
      </c>
    </row>
    <row r="576" spans="1:7">
      <c r="A576" s="38" t="s">
        <v>1218</v>
      </c>
      <c r="B576" s="39" t="s">
        <v>1219</v>
      </c>
      <c r="C576" s="40"/>
      <c r="D576" s="77"/>
      <c r="E576" s="77"/>
      <c r="F576" s="77"/>
      <c r="G576" s="26"/>
    </row>
    <row r="577" spans="1:7">
      <c r="A577" s="38" t="s">
        <v>1220</v>
      </c>
      <c r="B577" s="39" t="s">
        <v>1221</v>
      </c>
      <c r="C577" s="40" t="s">
        <v>230</v>
      </c>
      <c r="D577" s="77">
        <v>195.54</v>
      </c>
      <c r="E577" s="77">
        <v>151.05000000000001</v>
      </c>
      <c r="F577" s="77">
        <v>346.59</v>
      </c>
      <c r="G577" s="26">
        <v>15</v>
      </c>
    </row>
    <row r="578" spans="1:7">
      <c r="A578" s="38" t="s">
        <v>1222</v>
      </c>
      <c r="B578" s="39" t="s">
        <v>1223</v>
      </c>
      <c r="C578" s="40" t="s">
        <v>230</v>
      </c>
      <c r="D578" s="77">
        <v>332.65</v>
      </c>
      <c r="E578" s="77">
        <v>292.24</v>
      </c>
      <c r="F578" s="77">
        <v>624.89</v>
      </c>
      <c r="G578" s="26">
        <v>15</v>
      </c>
    </row>
    <row r="579" spans="1:7" ht="30">
      <c r="A579" s="38" t="s">
        <v>1224</v>
      </c>
      <c r="B579" s="39" t="s">
        <v>1225</v>
      </c>
      <c r="C579" s="40" t="s">
        <v>230</v>
      </c>
      <c r="D579" s="77">
        <v>798.91</v>
      </c>
      <c r="E579" s="77">
        <v>135.88999999999999</v>
      </c>
      <c r="F579" s="77">
        <v>934.8</v>
      </c>
      <c r="G579" s="26">
        <v>15</v>
      </c>
    </row>
    <row r="580" spans="1:7" ht="30">
      <c r="A580" s="38" t="s">
        <v>1226</v>
      </c>
      <c r="B580" s="39" t="s">
        <v>1227</v>
      </c>
      <c r="C580" s="40" t="s">
        <v>230</v>
      </c>
      <c r="D580" s="77">
        <v>628.19000000000005</v>
      </c>
      <c r="E580" s="77">
        <v>166.9</v>
      </c>
      <c r="F580" s="77">
        <v>795.09</v>
      </c>
      <c r="G580" s="26">
        <v>15</v>
      </c>
    </row>
    <row r="581" spans="1:7" s="46" customFormat="1">
      <c r="A581" s="38" t="s">
        <v>1228</v>
      </c>
      <c r="B581" s="39" t="s">
        <v>1229</v>
      </c>
      <c r="C581" s="40"/>
      <c r="D581" s="77"/>
      <c r="E581" s="77"/>
      <c r="F581" s="77"/>
      <c r="G581" s="26"/>
    </row>
    <row r="582" spans="1:7">
      <c r="A582" s="38" t="s">
        <v>1230</v>
      </c>
      <c r="B582" s="39" t="s">
        <v>1231</v>
      </c>
      <c r="C582" s="40"/>
      <c r="D582" s="77"/>
      <c r="E582" s="77"/>
      <c r="F582" s="77"/>
      <c r="G582" s="26"/>
    </row>
    <row r="583" spans="1:7">
      <c r="A583" s="38" t="s">
        <v>1232</v>
      </c>
      <c r="B583" s="39" t="s">
        <v>1233</v>
      </c>
      <c r="C583" s="40" t="s">
        <v>147</v>
      </c>
      <c r="D583" s="77">
        <v>44.73</v>
      </c>
      <c r="E583" s="77">
        <v>65.45</v>
      </c>
      <c r="F583" s="77">
        <v>110.18</v>
      </c>
      <c r="G583" s="26">
        <v>15</v>
      </c>
    </row>
    <row r="584" spans="1:7">
      <c r="A584" s="38" t="s">
        <v>1234</v>
      </c>
      <c r="B584" s="39" t="s">
        <v>1235</v>
      </c>
      <c r="C584" s="40" t="s">
        <v>147</v>
      </c>
      <c r="D584" s="77">
        <v>188.98</v>
      </c>
      <c r="E584" s="77">
        <v>75.53</v>
      </c>
      <c r="F584" s="77">
        <v>264.51</v>
      </c>
      <c r="G584" s="26">
        <v>15</v>
      </c>
    </row>
    <row r="585" spans="1:7">
      <c r="A585" s="38" t="s">
        <v>1236</v>
      </c>
      <c r="B585" s="39" t="s">
        <v>1237</v>
      </c>
      <c r="C585" s="40" t="s">
        <v>147</v>
      </c>
      <c r="D585" s="77">
        <v>63.44</v>
      </c>
      <c r="E585" s="77">
        <v>60.42</v>
      </c>
      <c r="F585" s="77">
        <v>123.86</v>
      </c>
      <c r="G585" s="26">
        <v>15</v>
      </c>
    </row>
    <row r="586" spans="1:7">
      <c r="A586" s="38" t="s">
        <v>1238</v>
      </c>
      <c r="B586" s="39" t="s">
        <v>1239</v>
      </c>
      <c r="C586" s="40" t="s">
        <v>147</v>
      </c>
      <c r="D586" s="77"/>
      <c r="E586" s="77">
        <v>7.76</v>
      </c>
      <c r="F586" s="77">
        <v>7.76</v>
      </c>
      <c r="G586" s="26">
        <v>15</v>
      </c>
    </row>
    <row r="587" spans="1:7">
      <c r="A587" s="38" t="s">
        <v>1240</v>
      </c>
      <c r="B587" s="39" t="s">
        <v>1241</v>
      </c>
      <c r="C587" s="40" t="s">
        <v>147</v>
      </c>
      <c r="D587" s="77"/>
      <c r="E587" s="77">
        <v>9.23</v>
      </c>
      <c r="F587" s="77">
        <v>9.23</v>
      </c>
      <c r="G587" s="26">
        <v>15</v>
      </c>
    </row>
    <row r="588" spans="1:7">
      <c r="A588" s="38" t="s">
        <v>1242</v>
      </c>
      <c r="B588" s="39" t="s">
        <v>1243</v>
      </c>
      <c r="C588" s="40"/>
      <c r="D588" s="77"/>
      <c r="E588" s="77"/>
      <c r="F588" s="77"/>
      <c r="G588" s="26"/>
    </row>
    <row r="589" spans="1:7">
      <c r="A589" s="38" t="s">
        <v>1244</v>
      </c>
      <c r="B589" s="39" t="s">
        <v>1245</v>
      </c>
      <c r="C589" s="40" t="s">
        <v>147</v>
      </c>
      <c r="D589" s="77">
        <v>132.1</v>
      </c>
      <c r="E589" s="77">
        <v>70.489999999999995</v>
      </c>
      <c r="F589" s="77">
        <v>202.59</v>
      </c>
      <c r="G589" s="26">
        <v>15</v>
      </c>
    </row>
    <row r="590" spans="1:7">
      <c r="A590" s="38" t="s">
        <v>1246</v>
      </c>
      <c r="B590" s="39" t="s">
        <v>1247</v>
      </c>
      <c r="C590" s="40" t="s">
        <v>147</v>
      </c>
      <c r="D590" s="77">
        <v>136.75</v>
      </c>
      <c r="E590" s="77">
        <v>70.489999999999995</v>
      </c>
      <c r="F590" s="77">
        <v>207.24</v>
      </c>
      <c r="G590" s="26">
        <v>15</v>
      </c>
    </row>
    <row r="591" spans="1:7">
      <c r="A591" s="38" t="s">
        <v>1248</v>
      </c>
      <c r="B591" s="39" t="s">
        <v>1249</v>
      </c>
      <c r="C591" s="40" t="s">
        <v>147</v>
      </c>
      <c r="D591" s="77">
        <v>124.76</v>
      </c>
      <c r="E591" s="77">
        <v>125.88</v>
      </c>
      <c r="F591" s="77">
        <v>250.64</v>
      </c>
      <c r="G591" s="26">
        <v>15</v>
      </c>
    </row>
    <row r="592" spans="1:7">
      <c r="A592" s="38" t="s">
        <v>1250</v>
      </c>
      <c r="B592" s="39" t="s">
        <v>1251</v>
      </c>
      <c r="C592" s="40" t="s">
        <v>147</v>
      </c>
      <c r="D592" s="77">
        <v>78.88</v>
      </c>
      <c r="E592" s="77">
        <v>67.97</v>
      </c>
      <c r="F592" s="77">
        <v>146.85</v>
      </c>
      <c r="G592" s="26">
        <v>15</v>
      </c>
    </row>
    <row r="593" spans="1:7">
      <c r="A593" s="38" t="s">
        <v>1252</v>
      </c>
      <c r="B593" s="39" t="s">
        <v>1253</v>
      </c>
      <c r="C593" s="40" t="s">
        <v>147</v>
      </c>
      <c r="D593" s="77">
        <v>42.23</v>
      </c>
      <c r="E593" s="77">
        <v>55.38</v>
      </c>
      <c r="F593" s="77">
        <v>97.61</v>
      </c>
      <c r="G593" s="26">
        <v>15</v>
      </c>
    </row>
    <row r="594" spans="1:7">
      <c r="A594" s="38" t="s">
        <v>1254</v>
      </c>
      <c r="B594" s="39" t="s">
        <v>1255</v>
      </c>
      <c r="C594" s="40" t="s">
        <v>147</v>
      </c>
      <c r="D594" s="77">
        <v>101.28</v>
      </c>
      <c r="E594" s="77">
        <v>110.17</v>
      </c>
      <c r="F594" s="77">
        <v>211.45</v>
      </c>
      <c r="G594" s="26">
        <v>15</v>
      </c>
    </row>
    <row r="595" spans="1:7">
      <c r="A595" s="38" t="s">
        <v>1256</v>
      </c>
      <c r="B595" s="39" t="s">
        <v>1257</v>
      </c>
      <c r="C595" s="40" t="s">
        <v>147</v>
      </c>
      <c r="D595" s="77">
        <v>110.57</v>
      </c>
      <c r="E595" s="77">
        <v>43.34</v>
      </c>
      <c r="F595" s="77">
        <v>153.91</v>
      </c>
      <c r="G595" s="26">
        <v>15</v>
      </c>
    </row>
    <row r="596" spans="1:7">
      <c r="A596" s="38" t="s">
        <v>1258</v>
      </c>
      <c r="B596" s="39" t="s">
        <v>1259</v>
      </c>
      <c r="C596" s="40" t="s">
        <v>147</v>
      </c>
      <c r="D596" s="77">
        <v>115.22</v>
      </c>
      <c r="E596" s="77">
        <v>77.3</v>
      </c>
      <c r="F596" s="77">
        <v>192.52</v>
      </c>
      <c r="G596" s="26">
        <v>15</v>
      </c>
    </row>
    <row r="597" spans="1:7">
      <c r="A597" s="38" t="s">
        <v>1260</v>
      </c>
      <c r="B597" s="39" t="s">
        <v>1261</v>
      </c>
      <c r="C597" s="40" t="s">
        <v>147</v>
      </c>
      <c r="D597" s="77">
        <v>73.39</v>
      </c>
      <c r="E597" s="77">
        <v>132.69</v>
      </c>
      <c r="F597" s="77">
        <v>206.08</v>
      </c>
      <c r="G597" s="26">
        <v>15</v>
      </c>
    </row>
    <row r="598" spans="1:7">
      <c r="A598" s="38" t="s">
        <v>1262</v>
      </c>
      <c r="B598" s="39" t="s">
        <v>1263</v>
      </c>
      <c r="C598" s="40"/>
      <c r="D598" s="77"/>
      <c r="E598" s="77"/>
      <c r="F598" s="77"/>
      <c r="G598" s="26"/>
    </row>
    <row r="599" spans="1:7">
      <c r="A599" s="38" t="s">
        <v>1264</v>
      </c>
      <c r="B599" s="39" t="s">
        <v>1265</v>
      </c>
      <c r="C599" s="40" t="s">
        <v>205</v>
      </c>
      <c r="D599" s="77">
        <v>100.23</v>
      </c>
      <c r="E599" s="77">
        <v>11.96</v>
      </c>
      <c r="F599" s="77">
        <v>112.19</v>
      </c>
      <c r="G599" s="26">
        <v>15</v>
      </c>
    </row>
    <row r="600" spans="1:7">
      <c r="A600" s="38" t="s">
        <v>1266</v>
      </c>
      <c r="B600" s="39" t="s">
        <v>1267</v>
      </c>
      <c r="C600" s="40" t="s">
        <v>205</v>
      </c>
      <c r="D600" s="77">
        <v>158.77000000000001</v>
      </c>
      <c r="E600" s="77">
        <v>11.96</v>
      </c>
      <c r="F600" s="77">
        <v>170.73</v>
      </c>
      <c r="G600" s="26">
        <v>15</v>
      </c>
    </row>
    <row r="601" spans="1:7">
      <c r="A601" s="38" t="s">
        <v>1268</v>
      </c>
      <c r="B601" s="39" t="s">
        <v>1269</v>
      </c>
      <c r="C601" s="40" t="s">
        <v>205</v>
      </c>
      <c r="D601" s="77">
        <v>190.22</v>
      </c>
      <c r="E601" s="77">
        <v>11.96</v>
      </c>
      <c r="F601" s="77">
        <v>202.18</v>
      </c>
      <c r="G601" s="26">
        <v>15</v>
      </c>
    </row>
    <row r="602" spans="1:7">
      <c r="A602" s="38" t="s">
        <v>1270</v>
      </c>
      <c r="B602" s="39" t="s">
        <v>1271</v>
      </c>
      <c r="C602" s="40" t="s">
        <v>205</v>
      </c>
      <c r="D602" s="77">
        <v>221.61</v>
      </c>
      <c r="E602" s="77">
        <v>11.96</v>
      </c>
      <c r="F602" s="77">
        <v>233.57</v>
      </c>
      <c r="G602" s="26">
        <v>15</v>
      </c>
    </row>
    <row r="603" spans="1:7">
      <c r="A603" s="38" t="s">
        <v>1272</v>
      </c>
      <c r="B603" s="39" t="s">
        <v>1273</v>
      </c>
      <c r="C603" s="40" t="s">
        <v>205</v>
      </c>
      <c r="D603" s="77">
        <v>247.41</v>
      </c>
      <c r="E603" s="77">
        <v>11.96</v>
      </c>
      <c r="F603" s="77">
        <v>259.37</v>
      </c>
      <c r="G603" s="26">
        <v>15</v>
      </c>
    </row>
    <row r="604" spans="1:7">
      <c r="A604" s="38" t="s">
        <v>1274</v>
      </c>
      <c r="B604" s="39" t="s">
        <v>1275</v>
      </c>
      <c r="C604" s="40" t="s">
        <v>205</v>
      </c>
      <c r="D604" s="77">
        <v>223.04</v>
      </c>
      <c r="E604" s="77">
        <v>11.96</v>
      </c>
      <c r="F604" s="77">
        <v>235</v>
      </c>
      <c r="G604" s="26">
        <v>15</v>
      </c>
    </row>
    <row r="605" spans="1:7">
      <c r="A605" s="38" t="s">
        <v>1276</v>
      </c>
      <c r="B605" s="39" t="s">
        <v>1277</v>
      </c>
      <c r="C605" s="40"/>
      <c r="D605" s="77"/>
      <c r="E605" s="77"/>
      <c r="F605" s="77"/>
      <c r="G605" s="26"/>
    </row>
    <row r="606" spans="1:7">
      <c r="A606" s="38" t="s">
        <v>1278</v>
      </c>
      <c r="B606" s="39" t="s">
        <v>1279</v>
      </c>
      <c r="C606" s="40" t="s">
        <v>230</v>
      </c>
      <c r="D606" s="77">
        <v>432.42</v>
      </c>
      <c r="E606" s="77">
        <v>88.13</v>
      </c>
      <c r="F606" s="77">
        <v>520.54999999999995</v>
      </c>
      <c r="G606" s="26">
        <v>15</v>
      </c>
    </row>
    <row r="607" spans="1:7" s="46" customFormat="1">
      <c r="A607" s="38" t="s">
        <v>1280</v>
      </c>
      <c r="B607" s="39" t="s">
        <v>1281</v>
      </c>
      <c r="C607" s="40"/>
      <c r="D607" s="77"/>
      <c r="E607" s="77"/>
      <c r="F607" s="77"/>
      <c r="G607" s="26"/>
    </row>
    <row r="608" spans="1:7">
      <c r="A608" s="38" t="s">
        <v>1282</v>
      </c>
      <c r="B608" s="39" t="s">
        <v>1283</v>
      </c>
      <c r="C608" s="40"/>
      <c r="D608" s="77"/>
      <c r="E608" s="77"/>
      <c r="F608" s="77"/>
      <c r="G608" s="26"/>
    </row>
    <row r="609" spans="1:7">
      <c r="A609" s="38" t="s">
        <v>1284</v>
      </c>
      <c r="B609" s="39" t="s">
        <v>1285</v>
      </c>
      <c r="C609" s="40" t="s">
        <v>655</v>
      </c>
      <c r="D609" s="77">
        <v>8.34</v>
      </c>
      <c r="E609" s="77">
        <v>2.93</v>
      </c>
      <c r="F609" s="77">
        <v>11.27</v>
      </c>
      <c r="G609" s="26">
        <v>15</v>
      </c>
    </row>
    <row r="610" spans="1:7">
      <c r="A610" s="38" t="s">
        <v>1286</v>
      </c>
      <c r="B610" s="39" t="s">
        <v>1287</v>
      </c>
      <c r="C610" s="40" t="s">
        <v>655</v>
      </c>
      <c r="D610" s="77">
        <v>7.23</v>
      </c>
      <c r="E610" s="77">
        <v>2.93</v>
      </c>
      <c r="F610" s="77">
        <v>10.16</v>
      </c>
      <c r="G610" s="26">
        <v>15</v>
      </c>
    </row>
    <row r="611" spans="1:7">
      <c r="A611" s="38" t="s">
        <v>1288</v>
      </c>
      <c r="B611" s="39" t="s">
        <v>1289</v>
      </c>
      <c r="C611" s="40" t="s">
        <v>655</v>
      </c>
      <c r="D611" s="77">
        <v>7.58</v>
      </c>
      <c r="E611" s="77">
        <v>2.93</v>
      </c>
      <c r="F611" s="77">
        <v>10.51</v>
      </c>
      <c r="G611" s="26">
        <v>15</v>
      </c>
    </row>
    <row r="612" spans="1:7">
      <c r="A612" s="38" t="s">
        <v>1290</v>
      </c>
      <c r="B612" s="39" t="s">
        <v>1291</v>
      </c>
      <c r="C612" s="40"/>
      <c r="D612" s="77"/>
      <c r="E612" s="77"/>
      <c r="F612" s="77"/>
      <c r="G612" s="26"/>
    </row>
    <row r="613" spans="1:7">
      <c r="A613" s="38" t="s">
        <v>1292</v>
      </c>
      <c r="B613" s="39" t="s">
        <v>1293</v>
      </c>
      <c r="C613" s="40" t="s">
        <v>655</v>
      </c>
      <c r="D613" s="77">
        <v>8.76</v>
      </c>
      <c r="E613" s="77">
        <v>1.46</v>
      </c>
      <c r="F613" s="77">
        <v>10.220000000000001</v>
      </c>
      <c r="G613" s="26">
        <v>15</v>
      </c>
    </row>
    <row r="614" spans="1:7">
      <c r="A614" s="38" t="s">
        <v>1294</v>
      </c>
      <c r="B614" s="39" t="s">
        <v>1295</v>
      </c>
      <c r="C614" s="40"/>
      <c r="D614" s="77"/>
      <c r="E614" s="77"/>
      <c r="F614" s="77"/>
      <c r="G614" s="26"/>
    </row>
    <row r="615" spans="1:7">
      <c r="A615" s="38" t="s">
        <v>1296</v>
      </c>
      <c r="B615" s="39" t="s">
        <v>1297</v>
      </c>
      <c r="C615" s="40" t="s">
        <v>655</v>
      </c>
      <c r="D615" s="77">
        <v>42.71</v>
      </c>
      <c r="E615" s="77">
        <v>14.67</v>
      </c>
      <c r="F615" s="77">
        <v>57.38</v>
      </c>
      <c r="G615" s="26">
        <v>15</v>
      </c>
    </row>
    <row r="616" spans="1:7" s="46" customFormat="1">
      <c r="A616" s="38" t="s">
        <v>1298</v>
      </c>
      <c r="B616" s="39" t="s">
        <v>1299</v>
      </c>
      <c r="C616" s="40"/>
      <c r="D616" s="77"/>
      <c r="E616" s="77"/>
      <c r="F616" s="77"/>
      <c r="G616" s="26"/>
    </row>
    <row r="617" spans="1:7">
      <c r="A617" s="38" t="s">
        <v>1300</v>
      </c>
      <c r="B617" s="39" t="s">
        <v>1301</v>
      </c>
      <c r="C617" s="40"/>
      <c r="D617" s="77"/>
      <c r="E617" s="77"/>
      <c r="F617" s="77"/>
      <c r="G617" s="26"/>
    </row>
    <row r="618" spans="1:7">
      <c r="A618" s="38" t="s">
        <v>1302</v>
      </c>
      <c r="B618" s="39" t="s">
        <v>1303</v>
      </c>
      <c r="C618" s="40" t="s">
        <v>230</v>
      </c>
      <c r="D618" s="77">
        <v>489.05</v>
      </c>
      <c r="E618" s="77"/>
      <c r="F618" s="77">
        <v>489.05</v>
      </c>
      <c r="G618" s="26">
        <v>15</v>
      </c>
    </row>
    <row r="619" spans="1:7">
      <c r="A619" s="38" t="s">
        <v>1304</v>
      </c>
      <c r="B619" s="39" t="s">
        <v>1305</v>
      </c>
      <c r="C619" s="40" t="s">
        <v>230</v>
      </c>
      <c r="D619" s="77">
        <v>512.70000000000005</v>
      </c>
      <c r="E619" s="77"/>
      <c r="F619" s="77">
        <v>512.70000000000005</v>
      </c>
      <c r="G619" s="26">
        <v>15</v>
      </c>
    </row>
    <row r="620" spans="1:7">
      <c r="A620" s="38" t="s">
        <v>1306</v>
      </c>
      <c r="B620" s="39" t="s">
        <v>1307</v>
      </c>
      <c r="C620" s="40" t="s">
        <v>230</v>
      </c>
      <c r="D620" s="77">
        <v>537.51</v>
      </c>
      <c r="E620" s="77"/>
      <c r="F620" s="77">
        <v>537.51</v>
      </c>
      <c r="G620" s="26">
        <v>15</v>
      </c>
    </row>
    <row r="621" spans="1:7">
      <c r="A621" s="38" t="s">
        <v>1308</v>
      </c>
      <c r="B621" s="39" t="s">
        <v>1309</v>
      </c>
      <c r="C621" s="40" t="s">
        <v>230</v>
      </c>
      <c r="D621" s="77">
        <v>563.51</v>
      </c>
      <c r="E621" s="77"/>
      <c r="F621" s="77">
        <v>563.51</v>
      </c>
      <c r="G621" s="26">
        <v>15</v>
      </c>
    </row>
    <row r="622" spans="1:7">
      <c r="A622" s="38" t="s">
        <v>1310</v>
      </c>
      <c r="B622" s="39" t="s">
        <v>1311</v>
      </c>
      <c r="C622" s="40" t="s">
        <v>230</v>
      </c>
      <c r="D622" s="77">
        <v>590.77</v>
      </c>
      <c r="E622" s="77"/>
      <c r="F622" s="77">
        <v>590.77</v>
      </c>
      <c r="G622" s="26">
        <v>15</v>
      </c>
    </row>
    <row r="623" spans="1:7">
      <c r="A623" s="38" t="s">
        <v>1312</v>
      </c>
      <c r="B623" s="39" t="s">
        <v>1313</v>
      </c>
      <c r="C623" s="40" t="s">
        <v>230</v>
      </c>
      <c r="D623" s="77">
        <v>547.67999999999995</v>
      </c>
      <c r="E623" s="77"/>
      <c r="F623" s="77">
        <v>547.67999999999995</v>
      </c>
      <c r="G623" s="26">
        <v>15</v>
      </c>
    </row>
    <row r="624" spans="1:7">
      <c r="A624" s="38" t="s">
        <v>1314</v>
      </c>
      <c r="B624" s="39" t="s">
        <v>1315</v>
      </c>
      <c r="C624" s="40" t="s">
        <v>230</v>
      </c>
      <c r="D624" s="77">
        <v>568.59</v>
      </c>
      <c r="E624" s="77"/>
      <c r="F624" s="77">
        <v>568.59</v>
      </c>
      <c r="G624" s="26">
        <v>15</v>
      </c>
    </row>
    <row r="625" spans="1:7">
      <c r="A625" s="38" t="s">
        <v>1316</v>
      </c>
      <c r="B625" s="39" t="s">
        <v>1317</v>
      </c>
      <c r="C625" s="40" t="s">
        <v>230</v>
      </c>
      <c r="D625" s="77">
        <v>593.02</v>
      </c>
      <c r="E625" s="77"/>
      <c r="F625" s="77">
        <v>593.02</v>
      </c>
      <c r="G625" s="26">
        <v>15</v>
      </c>
    </row>
    <row r="626" spans="1:7">
      <c r="A626" s="38" t="s">
        <v>1318</v>
      </c>
      <c r="B626" s="39" t="s">
        <v>1319</v>
      </c>
      <c r="C626" s="40" t="s">
        <v>230</v>
      </c>
      <c r="D626" s="77">
        <v>618.63</v>
      </c>
      <c r="E626" s="77"/>
      <c r="F626" s="77">
        <v>618.63</v>
      </c>
      <c r="G626" s="26">
        <v>15</v>
      </c>
    </row>
    <row r="627" spans="1:7">
      <c r="A627" s="38" t="s">
        <v>1320</v>
      </c>
      <c r="B627" s="39" t="s">
        <v>1321</v>
      </c>
      <c r="C627" s="40" t="s">
        <v>230</v>
      </c>
      <c r="D627" s="77">
        <v>648.34</v>
      </c>
      <c r="E627" s="77"/>
      <c r="F627" s="77">
        <v>648.34</v>
      </c>
      <c r="G627" s="26">
        <v>15</v>
      </c>
    </row>
    <row r="628" spans="1:7">
      <c r="A628" s="38" t="s">
        <v>1322</v>
      </c>
      <c r="B628" s="39" t="s">
        <v>1323</v>
      </c>
      <c r="C628" s="40" t="s">
        <v>230</v>
      </c>
      <c r="D628" s="77">
        <v>632.66999999999996</v>
      </c>
      <c r="E628" s="77"/>
      <c r="F628" s="77">
        <v>632.66999999999996</v>
      </c>
      <c r="G628" s="26">
        <v>15</v>
      </c>
    </row>
    <row r="629" spans="1:7">
      <c r="A629" s="38" t="s">
        <v>1324</v>
      </c>
      <c r="B629" s="39" t="s">
        <v>1325</v>
      </c>
      <c r="C629" s="40" t="s">
        <v>230</v>
      </c>
      <c r="D629" s="77">
        <v>551.41</v>
      </c>
      <c r="E629" s="77"/>
      <c r="F629" s="77">
        <v>551.41</v>
      </c>
      <c r="G629" s="26">
        <v>15</v>
      </c>
    </row>
    <row r="630" spans="1:7">
      <c r="A630" s="38" t="s">
        <v>1326</v>
      </c>
      <c r="B630" s="39" t="s">
        <v>1327</v>
      </c>
      <c r="C630" s="40" t="s">
        <v>230</v>
      </c>
      <c r="D630" s="77">
        <v>616.13</v>
      </c>
      <c r="E630" s="77"/>
      <c r="F630" s="77">
        <v>616.13</v>
      </c>
      <c r="G630" s="26">
        <v>15</v>
      </c>
    </row>
    <row r="631" spans="1:7">
      <c r="A631" s="38" t="s">
        <v>1328</v>
      </c>
      <c r="B631" s="39" t="s">
        <v>1329</v>
      </c>
      <c r="C631" s="40"/>
      <c r="D631" s="77"/>
      <c r="E631" s="77"/>
      <c r="F631" s="77"/>
      <c r="G631" s="26"/>
    </row>
    <row r="632" spans="1:7">
      <c r="A632" s="38" t="s">
        <v>1330</v>
      </c>
      <c r="B632" s="39" t="s">
        <v>1331</v>
      </c>
      <c r="C632" s="40" t="s">
        <v>230</v>
      </c>
      <c r="D632" s="77">
        <v>611.1</v>
      </c>
      <c r="E632" s="77"/>
      <c r="F632" s="77">
        <v>611.1</v>
      </c>
      <c r="G632" s="26">
        <v>15</v>
      </c>
    </row>
    <row r="633" spans="1:7">
      <c r="A633" s="38" t="s">
        <v>1332</v>
      </c>
      <c r="B633" s="39" t="s">
        <v>1333</v>
      </c>
      <c r="C633" s="40" t="s">
        <v>230</v>
      </c>
      <c r="D633" s="77">
        <v>634.20000000000005</v>
      </c>
      <c r="E633" s="77"/>
      <c r="F633" s="77">
        <v>634.20000000000005</v>
      </c>
      <c r="G633" s="26">
        <v>15</v>
      </c>
    </row>
    <row r="634" spans="1:7">
      <c r="A634" s="38" t="s">
        <v>1334</v>
      </c>
      <c r="B634" s="39" t="s">
        <v>1335</v>
      </c>
      <c r="C634" s="40" t="s">
        <v>230</v>
      </c>
      <c r="D634" s="77">
        <v>606.17999999999995</v>
      </c>
      <c r="E634" s="77"/>
      <c r="F634" s="77">
        <v>606.17999999999995</v>
      </c>
      <c r="G634" s="26">
        <v>15</v>
      </c>
    </row>
    <row r="635" spans="1:7">
      <c r="A635" s="38" t="s">
        <v>1336</v>
      </c>
      <c r="B635" s="39" t="s">
        <v>1337</v>
      </c>
      <c r="C635" s="40"/>
      <c r="D635" s="77"/>
      <c r="E635" s="77"/>
      <c r="F635" s="77"/>
      <c r="G635" s="26"/>
    </row>
    <row r="636" spans="1:7">
      <c r="A636" s="38" t="s">
        <v>1338</v>
      </c>
      <c r="B636" s="39" t="s">
        <v>1339</v>
      </c>
      <c r="C636" s="40" t="s">
        <v>230</v>
      </c>
      <c r="D636" s="77">
        <v>413.9</v>
      </c>
      <c r="E636" s="77">
        <v>136.26</v>
      </c>
      <c r="F636" s="77">
        <v>550.16</v>
      </c>
      <c r="G636" s="26">
        <v>15</v>
      </c>
    </row>
    <row r="637" spans="1:7">
      <c r="A637" s="38" t="s">
        <v>1340</v>
      </c>
      <c r="B637" s="39" t="s">
        <v>1341</v>
      </c>
      <c r="C637" s="40"/>
      <c r="D637" s="77"/>
      <c r="E637" s="77"/>
      <c r="F637" s="77"/>
      <c r="G637" s="26"/>
    </row>
    <row r="638" spans="1:7">
      <c r="A638" s="38" t="s">
        <v>1342</v>
      </c>
      <c r="B638" s="39" t="s">
        <v>1343</v>
      </c>
      <c r="C638" s="40" t="s">
        <v>230</v>
      </c>
      <c r="D638" s="77">
        <v>345.53</v>
      </c>
      <c r="E638" s="77">
        <v>56.78</v>
      </c>
      <c r="F638" s="77">
        <v>402.31</v>
      </c>
      <c r="G638" s="26">
        <v>15</v>
      </c>
    </row>
    <row r="639" spans="1:7">
      <c r="A639" s="38" t="s">
        <v>1344</v>
      </c>
      <c r="B639" s="39" t="s">
        <v>1345</v>
      </c>
      <c r="C639" s="40" t="s">
        <v>230</v>
      </c>
      <c r="D639" s="77">
        <v>376.53</v>
      </c>
      <c r="E639" s="77">
        <v>56.78</v>
      </c>
      <c r="F639" s="77">
        <v>433.31</v>
      </c>
      <c r="G639" s="26">
        <v>15</v>
      </c>
    </row>
    <row r="640" spans="1:7">
      <c r="A640" s="38" t="s">
        <v>1346</v>
      </c>
      <c r="B640" s="39" t="s">
        <v>1347</v>
      </c>
      <c r="C640" s="40" t="s">
        <v>230</v>
      </c>
      <c r="D640" s="77">
        <v>442.54</v>
      </c>
      <c r="E640" s="77">
        <v>56.78</v>
      </c>
      <c r="F640" s="77">
        <v>499.32</v>
      </c>
      <c r="G640" s="26">
        <v>15</v>
      </c>
    </row>
    <row r="641" spans="1:7">
      <c r="A641" s="38" t="s">
        <v>1348</v>
      </c>
      <c r="B641" s="39" t="s">
        <v>1349</v>
      </c>
      <c r="C641" s="40"/>
      <c r="D641" s="77"/>
      <c r="E641" s="77"/>
      <c r="F641" s="77"/>
      <c r="G641" s="26"/>
    </row>
    <row r="642" spans="1:7">
      <c r="A642" s="38" t="s">
        <v>1350</v>
      </c>
      <c r="B642" s="39" t="s">
        <v>1351</v>
      </c>
      <c r="C642" s="40" t="s">
        <v>230</v>
      </c>
      <c r="D642" s="77">
        <v>78.17</v>
      </c>
      <c r="E642" s="77">
        <v>56.78</v>
      </c>
      <c r="F642" s="77">
        <v>134.94999999999999</v>
      </c>
      <c r="G642" s="26">
        <v>15</v>
      </c>
    </row>
    <row r="643" spans="1:7">
      <c r="A643" s="38" t="s">
        <v>1352</v>
      </c>
      <c r="B643" s="39" t="s">
        <v>14492</v>
      </c>
      <c r="C643" s="40" t="s">
        <v>230</v>
      </c>
      <c r="D643" s="77">
        <v>3898.07</v>
      </c>
      <c r="E643" s="77">
        <v>63.69</v>
      </c>
      <c r="F643" s="77">
        <v>3961.76</v>
      </c>
      <c r="G643" s="26">
        <v>15</v>
      </c>
    </row>
    <row r="644" spans="1:7">
      <c r="A644" s="38" t="s">
        <v>1353</v>
      </c>
      <c r="B644" s="39" t="s">
        <v>1354</v>
      </c>
      <c r="C644" s="40" t="s">
        <v>230</v>
      </c>
      <c r="D644" s="77">
        <v>378.97</v>
      </c>
      <c r="E644" s="77">
        <v>63.69</v>
      </c>
      <c r="F644" s="77">
        <v>442.66</v>
      </c>
      <c r="G644" s="26">
        <v>15</v>
      </c>
    </row>
    <row r="645" spans="1:7">
      <c r="A645" s="38" t="s">
        <v>1355</v>
      </c>
      <c r="B645" s="39" t="s">
        <v>1356</v>
      </c>
      <c r="C645" s="40" t="s">
        <v>230</v>
      </c>
      <c r="D645" s="77">
        <v>402</v>
      </c>
      <c r="E645" s="77">
        <v>418.64</v>
      </c>
      <c r="F645" s="77">
        <v>820.64</v>
      </c>
      <c r="G645" s="26">
        <v>15</v>
      </c>
    </row>
    <row r="646" spans="1:7">
      <c r="A646" s="38" t="s">
        <v>1357</v>
      </c>
      <c r="B646" s="39" t="s">
        <v>1358</v>
      </c>
      <c r="C646" s="40" t="s">
        <v>230</v>
      </c>
      <c r="D646" s="77">
        <v>2362.0500000000002</v>
      </c>
      <c r="E646" s="77">
        <v>766.16</v>
      </c>
      <c r="F646" s="77">
        <v>3128.21</v>
      </c>
      <c r="G646" s="26">
        <v>15</v>
      </c>
    </row>
    <row r="647" spans="1:7">
      <c r="A647" s="38" t="s">
        <v>1359</v>
      </c>
      <c r="B647" s="39" t="s">
        <v>1360</v>
      </c>
      <c r="C647" s="40"/>
      <c r="D647" s="77"/>
      <c r="E647" s="77"/>
      <c r="F647" s="77"/>
      <c r="G647" s="26"/>
    </row>
    <row r="648" spans="1:7" ht="30">
      <c r="A648" s="38" t="s">
        <v>1361</v>
      </c>
      <c r="B648" s="39" t="s">
        <v>1362</v>
      </c>
      <c r="C648" s="40" t="s">
        <v>230</v>
      </c>
      <c r="D648" s="77">
        <v>521.58000000000004</v>
      </c>
      <c r="E648" s="77">
        <v>56.78</v>
      </c>
      <c r="F648" s="77">
        <v>578.36</v>
      </c>
      <c r="G648" s="26">
        <v>15</v>
      </c>
    </row>
    <row r="649" spans="1:7">
      <c r="A649" s="38" t="s">
        <v>1363</v>
      </c>
      <c r="B649" s="39" t="s">
        <v>1364</v>
      </c>
      <c r="C649" s="40"/>
      <c r="D649" s="77"/>
      <c r="E649" s="77"/>
      <c r="F649" s="77"/>
      <c r="G649" s="26"/>
    </row>
    <row r="650" spans="1:7">
      <c r="A650" s="38" t="s">
        <v>1365</v>
      </c>
      <c r="B650" s="39" t="s">
        <v>1366</v>
      </c>
      <c r="C650" s="40" t="s">
        <v>230</v>
      </c>
      <c r="D650" s="77"/>
      <c r="E650" s="77">
        <v>95.77</v>
      </c>
      <c r="F650" s="77">
        <v>95.77</v>
      </c>
      <c r="G650" s="26">
        <v>15</v>
      </c>
    </row>
    <row r="651" spans="1:7">
      <c r="A651" s="38" t="s">
        <v>1367</v>
      </c>
      <c r="B651" s="39" t="s">
        <v>1368</v>
      </c>
      <c r="C651" s="40" t="s">
        <v>230</v>
      </c>
      <c r="D651" s="77"/>
      <c r="E651" s="77">
        <v>191.54</v>
      </c>
      <c r="F651" s="77">
        <v>191.54</v>
      </c>
      <c r="G651" s="26">
        <v>15</v>
      </c>
    </row>
    <row r="652" spans="1:7">
      <c r="A652" s="38" t="s">
        <v>1369</v>
      </c>
      <c r="B652" s="39" t="s">
        <v>1370</v>
      </c>
      <c r="C652" s="40" t="s">
        <v>230</v>
      </c>
      <c r="D652" s="77"/>
      <c r="E652" s="77">
        <v>132.30000000000001</v>
      </c>
      <c r="F652" s="77">
        <v>132.30000000000001</v>
      </c>
      <c r="G652" s="26">
        <v>15</v>
      </c>
    </row>
    <row r="653" spans="1:7">
      <c r="A653" s="38" t="s">
        <v>1371</v>
      </c>
      <c r="B653" s="39" t="s">
        <v>1372</v>
      </c>
      <c r="C653" s="40" t="s">
        <v>230</v>
      </c>
      <c r="D653" s="77">
        <v>61.85</v>
      </c>
      <c r="E653" s="77">
        <v>73.06</v>
      </c>
      <c r="F653" s="77">
        <v>134.91</v>
      </c>
      <c r="G653" s="26">
        <v>15</v>
      </c>
    </row>
    <row r="654" spans="1:7">
      <c r="A654" s="38" t="s">
        <v>1373</v>
      </c>
      <c r="B654" s="39" t="s">
        <v>1374</v>
      </c>
      <c r="C654" s="40" t="s">
        <v>147</v>
      </c>
      <c r="D654" s="77">
        <v>15.98</v>
      </c>
      <c r="E654" s="77"/>
      <c r="F654" s="77">
        <v>15.98</v>
      </c>
      <c r="G654" s="26">
        <v>15</v>
      </c>
    </row>
    <row r="655" spans="1:7">
      <c r="A655" s="38" t="s">
        <v>1375</v>
      </c>
      <c r="B655" s="39" t="s">
        <v>1376</v>
      </c>
      <c r="C655" s="40"/>
      <c r="D655" s="77"/>
      <c r="E655" s="77"/>
      <c r="F655" s="77"/>
      <c r="G655" s="26"/>
    </row>
    <row r="656" spans="1:7">
      <c r="A656" s="38" t="s">
        <v>1377</v>
      </c>
      <c r="B656" s="39" t="s">
        <v>1378</v>
      </c>
      <c r="C656" s="40" t="s">
        <v>230</v>
      </c>
      <c r="D656" s="77">
        <v>196.06</v>
      </c>
      <c r="E656" s="77">
        <v>79.489999999999995</v>
      </c>
      <c r="F656" s="77">
        <v>275.55</v>
      </c>
      <c r="G656" s="26">
        <v>15</v>
      </c>
    </row>
    <row r="657" spans="1:7">
      <c r="A657" s="38" t="s">
        <v>1379</v>
      </c>
      <c r="B657" s="39" t="s">
        <v>1380</v>
      </c>
      <c r="C657" s="40" t="s">
        <v>230</v>
      </c>
      <c r="D657" s="77">
        <v>187.48</v>
      </c>
      <c r="E657" s="77">
        <v>34.07</v>
      </c>
      <c r="F657" s="77">
        <v>221.55</v>
      </c>
      <c r="G657" s="26">
        <v>15</v>
      </c>
    </row>
    <row r="658" spans="1:7">
      <c r="A658" s="38" t="s">
        <v>1381</v>
      </c>
      <c r="B658" s="39" t="s">
        <v>1382</v>
      </c>
      <c r="C658" s="40" t="s">
        <v>147</v>
      </c>
      <c r="D658" s="77">
        <v>1.41</v>
      </c>
      <c r="E658" s="77">
        <v>0.68</v>
      </c>
      <c r="F658" s="77">
        <v>2.09</v>
      </c>
      <c r="G658" s="26">
        <v>15</v>
      </c>
    </row>
    <row r="659" spans="1:7">
      <c r="A659" s="38" t="s">
        <v>1383</v>
      </c>
      <c r="B659" s="39" t="s">
        <v>1384</v>
      </c>
      <c r="C659" s="40" t="s">
        <v>230</v>
      </c>
      <c r="D659" s="77">
        <v>1199.7</v>
      </c>
      <c r="E659" s="77">
        <v>104.66</v>
      </c>
      <c r="F659" s="77">
        <v>1304.3599999999999</v>
      </c>
      <c r="G659" s="26">
        <v>15</v>
      </c>
    </row>
    <row r="660" spans="1:7">
      <c r="A660" s="38" t="s">
        <v>1385</v>
      </c>
      <c r="B660" s="39" t="s">
        <v>1386</v>
      </c>
      <c r="C660" s="40" t="s">
        <v>230</v>
      </c>
      <c r="D660" s="77">
        <v>346.5</v>
      </c>
      <c r="E660" s="77">
        <v>45.42</v>
      </c>
      <c r="F660" s="77">
        <v>391.92</v>
      </c>
      <c r="G660" s="26">
        <v>15</v>
      </c>
    </row>
    <row r="661" spans="1:7">
      <c r="A661" s="38" t="s">
        <v>1387</v>
      </c>
      <c r="B661" s="39" t="s">
        <v>1388</v>
      </c>
      <c r="C661" s="40" t="s">
        <v>230</v>
      </c>
      <c r="D661" s="77"/>
      <c r="E661" s="77">
        <v>45.42</v>
      </c>
      <c r="F661" s="77">
        <v>45.42</v>
      </c>
      <c r="G661" s="26">
        <v>15</v>
      </c>
    </row>
    <row r="662" spans="1:7">
      <c r="A662" s="38" t="s">
        <v>1389</v>
      </c>
      <c r="B662" s="39" t="s">
        <v>1390</v>
      </c>
      <c r="C662" s="40" t="s">
        <v>230</v>
      </c>
      <c r="D662" s="77">
        <v>245.17</v>
      </c>
      <c r="E662" s="77">
        <v>22.71</v>
      </c>
      <c r="F662" s="77">
        <v>267.88</v>
      </c>
      <c r="G662" s="26">
        <v>15</v>
      </c>
    </row>
    <row r="663" spans="1:7">
      <c r="A663" s="38" t="s">
        <v>1391</v>
      </c>
      <c r="B663" s="39" t="s">
        <v>1392</v>
      </c>
      <c r="C663" s="40" t="s">
        <v>230</v>
      </c>
      <c r="D663" s="77">
        <v>210.16</v>
      </c>
      <c r="E663" s="77">
        <v>68.13</v>
      </c>
      <c r="F663" s="77">
        <v>278.29000000000002</v>
      </c>
      <c r="G663" s="26">
        <v>15</v>
      </c>
    </row>
    <row r="664" spans="1:7">
      <c r="A664" s="38" t="s">
        <v>1393</v>
      </c>
      <c r="B664" s="39" t="s">
        <v>1394</v>
      </c>
      <c r="C664" s="40" t="s">
        <v>230</v>
      </c>
      <c r="D664" s="77">
        <v>196.06</v>
      </c>
      <c r="E664" s="77">
        <v>107.13</v>
      </c>
      <c r="F664" s="77">
        <v>303.19</v>
      </c>
      <c r="G664" s="26">
        <v>15</v>
      </c>
    </row>
    <row r="665" spans="1:7">
      <c r="A665" s="38" t="s">
        <v>1395</v>
      </c>
      <c r="B665" s="39" t="s">
        <v>1396</v>
      </c>
      <c r="C665" s="40" t="s">
        <v>230</v>
      </c>
      <c r="D665" s="77">
        <v>215.3</v>
      </c>
      <c r="E665" s="77">
        <v>0.23</v>
      </c>
      <c r="F665" s="77">
        <v>215.53</v>
      </c>
      <c r="G665" s="26">
        <v>15</v>
      </c>
    </row>
    <row r="666" spans="1:7">
      <c r="A666" s="38" t="s">
        <v>1397</v>
      </c>
      <c r="B666" s="39" t="s">
        <v>1398</v>
      </c>
      <c r="C666" s="40" t="s">
        <v>230</v>
      </c>
      <c r="D666" s="77">
        <v>403.09</v>
      </c>
      <c r="E666" s="77">
        <v>18.170000000000002</v>
      </c>
      <c r="F666" s="77">
        <v>421.26</v>
      </c>
      <c r="G666" s="26">
        <v>15</v>
      </c>
    </row>
    <row r="667" spans="1:7">
      <c r="A667" s="38" t="s">
        <v>1399</v>
      </c>
      <c r="B667" s="39" t="s">
        <v>1400</v>
      </c>
      <c r="C667" s="40" t="s">
        <v>230</v>
      </c>
      <c r="D667" s="77">
        <v>1185.94</v>
      </c>
      <c r="E667" s="77">
        <v>18.170000000000002</v>
      </c>
      <c r="F667" s="77">
        <v>1204.1099999999999</v>
      </c>
      <c r="G667" s="26">
        <v>15</v>
      </c>
    </row>
    <row r="668" spans="1:7">
      <c r="A668" s="38" t="s">
        <v>1401</v>
      </c>
      <c r="B668" s="39" t="s">
        <v>1402</v>
      </c>
      <c r="C668" s="40"/>
      <c r="D668" s="77"/>
      <c r="E668" s="77"/>
      <c r="F668" s="77"/>
      <c r="G668" s="26"/>
    </row>
    <row r="669" spans="1:7">
      <c r="A669" s="38" t="s">
        <v>1403</v>
      </c>
      <c r="B669" s="39" t="s">
        <v>1404</v>
      </c>
      <c r="C669" s="40" t="s">
        <v>147</v>
      </c>
      <c r="D669" s="77">
        <v>2.72</v>
      </c>
      <c r="E669" s="77">
        <v>5.68</v>
      </c>
      <c r="F669" s="77">
        <v>8.4</v>
      </c>
      <c r="G669" s="26">
        <v>15</v>
      </c>
    </row>
    <row r="670" spans="1:7">
      <c r="A670" s="38" t="s">
        <v>1405</v>
      </c>
      <c r="B670" s="39" t="s">
        <v>1406</v>
      </c>
      <c r="C670" s="40" t="s">
        <v>205</v>
      </c>
      <c r="D670" s="77">
        <v>11.72</v>
      </c>
      <c r="E670" s="77"/>
      <c r="F670" s="77">
        <v>11.72</v>
      </c>
      <c r="G670" s="26">
        <v>15</v>
      </c>
    </row>
    <row r="671" spans="1:7">
      <c r="A671" s="38" t="s">
        <v>1407</v>
      </c>
      <c r="B671" s="39" t="s">
        <v>1408</v>
      </c>
      <c r="C671" s="40" t="s">
        <v>147</v>
      </c>
      <c r="D671" s="77">
        <v>3.87</v>
      </c>
      <c r="E671" s="77">
        <v>5.68</v>
      </c>
      <c r="F671" s="77">
        <v>9.5500000000000007</v>
      </c>
      <c r="G671" s="26">
        <v>15</v>
      </c>
    </row>
    <row r="672" spans="1:7">
      <c r="A672" s="38" t="s">
        <v>1409</v>
      </c>
      <c r="B672" s="39" t="s">
        <v>1410</v>
      </c>
      <c r="C672" s="40" t="s">
        <v>230</v>
      </c>
      <c r="D672" s="77">
        <v>9435</v>
      </c>
      <c r="E672" s="77">
        <v>1972.46</v>
      </c>
      <c r="F672" s="77">
        <v>11407.46</v>
      </c>
      <c r="G672" s="26">
        <v>15</v>
      </c>
    </row>
    <row r="673" spans="1:7">
      <c r="A673" s="38" t="s">
        <v>1411</v>
      </c>
      <c r="B673" s="39" t="s">
        <v>1412</v>
      </c>
      <c r="C673" s="40" t="s">
        <v>205</v>
      </c>
      <c r="D673" s="77">
        <v>180.35</v>
      </c>
      <c r="E673" s="77">
        <v>151.05000000000001</v>
      </c>
      <c r="F673" s="77">
        <v>331.4</v>
      </c>
      <c r="G673" s="26">
        <v>15</v>
      </c>
    </row>
    <row r="674" spans="1:7">
      <c r="A674" s="38" t="s">
        <v>1413</v>
      </c>
      <c r="B674" s="39" t="s">
        <v>1414</v>
      </c>
      <c r="C674" s="40" t="s">
        <v>655</v>
      </c>
      <c r="D674" s="77">
        <v>7.37</v>
      </c>
      <c r="E674" s="77">
        <v>0.38</v>
      </c>
      <c r="F674" s="77">
        <v>7.75</v>
      </c>
      <c r="G674" s="26">
        <v>15</v>
      </c>
    </row>
    <row r="675" spans="1:7" s="46" customFormat="1">
      <c r="A675" s="38" t="s">
        <v>1415</v>
      </c>
      <c r="B675" s="39" t="s">
        <v>1416</v>
      </c>
      <c r="C675" s="40"/>
      <c r="D675" s="77"/>
      <c r="E675" s="77"/>
      <c r="F675" s="77"/>
      <c r="G675" s="26"/>
    </row>
    <row r="676" spans="1:7">
      <c r="A676" s="38" t="s">
        <v>1417</v>
      </c>
      <c r="B676" s="39" t="s">
        <v>1418</v>
      </c>
      <c r="C676" s="40"/>
      <c r="D676" s="77"/>
      <c r="E676" s="77"/>
      <c r="F676" s="77"/>
      <c r="G676" s="26"/>
    </row>
    <row r="677" spans="1:7">
      <c r="A677" s="38" t="s">
        <v>1419</v>
      </c>
      <c r="B677" s="39" t="s">
        <v>1420</v>
      </c>
      <c r="C677" s="40" t="s">
        <v>205</v>
      </c>
      <c r="D677" s="77">
        <v>18.66</v>
      </c>
      <c r="E677" s="77">
        <v>53.01</v>
      </c>
      <c r="F677" s="77">
        <v>71.67</v>
      </c>
      <c r="G677" s="26">
        <v>15</v>
      </c>
    </row>
    <row r="678" spans="1:7">
      <c r="A678" s="38" t="s">
        <v>1421</v>
      </c>
      <c r="B678" s="39" t="s">
        <v>1422</v>
      </c>
      <c r="C678" s="40" t="s">
        <v>205</v>
      </c>
      <c r="D678" s="77">
        <v>30.22</v>
      </c>
      <c r="E678" s="77">
        <v>55.12</v>
      </c>
      <c r="F678" s="77">
        <v>85.34</v>
      </c>
      <c r="G678" s="26">
        <v>15</v>
      </c>
    </row>
    <row r="679" spans="1:7">
      <c r="A679" s="38" t="s">
        <v>1423</v>
      </c>
      <c r="B679" s="39" t="s">
        <v>1424</v>
      </c>
      <c r="C679" s="40" t="s">
        <v>205</v>
      </c>
      <c r="D679" s="77">
        <v>45.28</v>
      </c>
      <c r="E679" s="77">
        <v>87.75</v>
      </c>
      <c r="F679" s="77">
        <v>133.03</v>
      </c>
      <c r="G679" s="26">
        <v>15</v>
      </c>
    </row>
    <row r="680" spans="1:7">
      <c r="A680" s="38" t="s">
        <v>1425</v>
      </c>
      <c r="B680" s="39" t="s">
        <v>1426</v>
      </c>
      <c r="C680" s="40"/>
      <c r="D680" s="77"/>
      <c r="E680" s="77"/>
      <c r="F680" s="77"/>
      <c r="G680" s="26"/>
    </row>
    <row r="681" spans="1:7">
      <c r="A681" s="38" t="s">
        <v>1427</v>
      </c>
      <c r="B681" s="39" t="s">
        <v>1428</v>
      </c>
      <c r="C681" s="40" t="s">
        <v>144</v>
      </c>
      <c r="D681" s="77">
        <v>28045.1</v>
      </c>
      <c r="E681" s="77"/>
      <c r="F681" s="77">
        <v>28045.1</v>
      </c>
      <c r="G681" s="26">
        <v>15</v>
      </c>
    </row>
    <row r="682" spans="1:7">
      <c r="A682" s="38" t="s">
        <v>1429</v>
      </c>
      <c r="B682" s="39" t="s">
        <v>1430</v>
      </c>
      <c r="C682" s="40" t="s">
        <v>205</v>
      </c>
      <c r="D682" s="77">
        <v>177.93</v>
      </c>
      <c r="E682" s="77">
        <v>2.27</v>
      </c>
      <c r="F682" s="77">
        <v>180.2</v>
      </c>
      <c r="G682" s="26">
        <v>15</v>
      </c>
    </row>
    <row r="683" spans="1:7">
      <c r="A683" s="38" t="s">
        <v>1431</v>
      </c>
      <c r="B683" s="39" t="s">
        <v>1432</v>
      </c>
      <c r="C683" s="40" t="s">
        <v>205</v>
      </c>
      <c r="D683" s="77">
        <v>189.87</v>
      </c>
      <c r="E683" s="77">
        <v>2.27</v>
      </c>
      <c r="F683" s="77">
        <v>192.14</v>
      </c>
      <c r="G683" s="26">
        <v>15</v>
      </c>
    </row>
    <row r="684" spans="1:7">
      <c r="A684" s="38" t="s">
        <v>1433</v>
      </c>
      <c r="B684" s="39" t="s">
        <v>1434</v>
      </c>
      <c r="C684" s="40" t="s">
        <v>205</v>
      </c>
      <c r="D684" s="77">
        <v>201.8</v>
      </c>
      <c r="E684" s="77">
        <v>2.27</v>
      </c>
      <c r="F684" s="77">
        <v>204.07</v>
      </c>
      <c r="G684" s="26">
        <v>15</v>
      </c>
    </row>
    <row r="685" spans="1:7">
      <c r="A685" s="38" t="s">
        <v>1435</v>
      </c>
      <c r="B685" s="39" t="s">
        <v>1436</v>
      </c>
      <c r="C685" s="40" t="s">
        <v>205</v>
      </c>
      <c r="D685" s="77">
        <v>210.9</v>
      </c>
      <c r="E685" s="77">
        <v>2.27</v>
      </c>
      <c r="F685" s="77">
        <v>213.17</v>
      </c>
      <c r="G685" s="26">
        <v>15</v>
      </c>
    </row>
    <row r="686" spans="1:7">
      <c r="A686" s="38" t="s">
        <v>1437</v>
      </c>
      <c r="B686" s="39" t="s">
        <v>1438</v>
      </c>
      <c r="C686" s="40" t="s">
        <v>205</v>
      </c>
      <c r="D686" s="77">
        <v>245.22</v>
      </c>
      <c r="E686" s="77">
        <v>2.27</v>
      </c>
      <c r="F686" s="77">
        <v>247.49</v>
      </c>
      <c r="G686" s="26">
        <v>15</v>
      </c>
    </row>
    <row r="687" spans="1:7">
      <c r="A687" s="38" t="s">
        <v>1439</v>
      </c>
      <c r="B687" s="39" t="s">
        <v>1440</v>
      </c>
      <c r="C687" s="40"/>
      <c r="D687" s="77"/>
      <c r="E687" s="77"/>
      <c r="F687" s="77"/>
      <c r="G687" s="26"/>
    </row>
    <row r="688" spans="1:7">
      <c r="A688" s="38" t="s">
        <v>1441</v>
      </c>
      <c r="B688" s="39" t="s">
        <v>1442</v>
      </c>
      <c r="C688" s="40" t="s">
        <v>144</v>
      </c>
      <c r="D688" s="77">
        <v>2437.6799999999998</v>
      </c>
      <c r="E688" s="77"/>
      <c r="F688" s="77">
        <v>2437.6799999999998</v>
      </c>
      <c r="G688" s="26">
        <v>15</v>
      </c>
    </row>
    <row r="689" spans="1:7">
      <c r="A689" s="38" t="s">
        <v>1443</v>
      </c>
      <c r="B689" s="39" t="s">
        <v>1444</v>
      </c>
      <c r="C689" s="40" t="s">
        <v>205</v>
      </c>
      <c r="D689" s="77">
        <v>42.72</v>
      </c>
      <c r="E689" s="77">
        <v>16.79</v>
      </c>
      <c r="F689" s="77">
        <v>59.51</v>
      </c>
      <c r="G689" s="26">
        <v>15</v>
      </c>
    </row>
    <row r="690" spans="1:7">
      <c r="A690" s="38" t="s">
        <v>1445</v>
      </c>
      <c r="B690" s="39" t="s">
        <v>1446</v>
      </c>
      <c r="C690" s="40" t="s">
        <v>205</v>
      </c>
      <c r="D690" s="77">
        <v>58.01</v>
      </c>
      <c r="E690" s="77">
        <v>24.25</v>
      </c>
      <c r="F690" s="77">
        <v>82.26</v>
      </c>
      <c r="G690" s="26">
        <v>15</v>
      </c>
    </row>
    <row r="691" spans="1:7">
      <c r="A691" s="38" t="s">
        <v>1447</v>
      </c>
      <c r="B691" s="39" t="s">
        <v>1448</v>
      </c>
      <c r="C691" s="40" t="s">
        <v>205</v>
      </c>
      <c r="D691" s="77">
        <v>76.25</v>
      </c>
      <c r="E691" s="77">
        <v>33.229999999999997</v>
      </c>
      <c r="F691" s="77">
        <v>109.48</v>
      </c>
      <c r="G691" s="26">
        <v>15</v>
      </c>
    </row>
    <row r="692" spans="1:7">
      <c r="A692" s="38" t="s">
        <v>1449</v>
      </c>
      <c r="B692" s="39" t="s">
        <v>1450</v>
      </c>
      <c r="C692" s="40" t="s">
        <v>205</v>
      </c>
      <c r="D692" s="77">
        <v>98.96</v>
      </c>
      <c r="E692" s="77">
        <v>43.97</v>
      </c>
      <c r="F692" s="77">
        <v>142.93</v>
      </c>
      <c r="G692" s="26">
        <v>15</v>
      </c>
    </row>
    <row r="693" spans="1:7">
      <c r="A693" s="38" t="s">
        <v>1451</v>
      </c>
      <c r="B693" s="39" t="s">
        <v>1452</v>
      </c>
      <c r="C693" s="40"/>
      <c r="D693" s="77"/>
      <c r="E693" s="77"/>
      <c r="F693" s="77"/>
      <c r="G693" s="26"/>
    </row>
    <row r="694" spans="1:7">
      <c r="A694" s="38" t="s">
        <v>1453</v>
      </c>
      <c r="B694" s="39" t="s">
        <v>1454</v>
      </c>
      <c r="C694" s="40" t="s">
        <v>144</v>
      </c>
      <c r="D694" s="77">
        <v>3004.83</v>
      </c>
      <c r="E694" s="77"/>
      <c r="F694" s="77">
        <v>3004.83</v>
      </c>
      <c r="G694" s="26">
        <v>15</v>
      </c>
    </row>
    <row r="695" spans="1:7">
      <c r="A695" s="38" t="s">
        <v>1455</v>
      </c>
      <c r="B695" s="39" t="s">
        <v>1456</v>
      </c>
      <c r="C695" s="40" t="s">
        <v>205</v>
      </c>
      <c r="D695" s="77">
        <v>66.040000000000006</v>
      </c>
      <c r="E695" s="77">
        <v>14.13</v>
      </c>
      <c r="F695" s="77">
        <v>80.17</v>
      </c>
      <c r="G695" s="26">
        <v>15</v>
      </c>
    </row>
    <row r="696" spans="1:7">
      <c r="A696" s="38" t="s">
        <v>1457</v>
      </c>
      <c r="B696" s="39" t="s">
        <v>1458</v>
      </c>
      <c r="C696" s="40" t="s">
        <v>205</v>
      </c>
      <c r="D696" s="77">
        <v>84.6</v>
      </c>
      <c r="E696" s="77">
        <v>20.39</v>
      </c>
      <c r="F696" s="77">
        <v>104.99</v>
      </c>
      <c r="G696" s="26">
        <v>15</v>
      </c>
    </row>
    <row r="697" spans="1:7">
      <c r="A697" s="38" t="s">
        <v>1459</v>
      </c>
      <c r="B697" s="39" t="s">
        <v>1460</v>
      </c>
      <c r="C697" s="40" t="s">
        <v>205</v>
      </c>
      <c r="D697" s="77">
        <v>106.5</v>
      </c>
      <c r="E697" s="77">
        <v>27.81</v>
      </c>
      <c r="F697" s="77">
        <v>134.31</v>
      </c>
      <c r="G697" s="26">
        <v>15</v>
      </c>
    </row>
    <row r="698" spans="1:7">
      <c r="A698" s="38" t="s">
        <v>1461</v>
      </c>
      <c r="B698" s="39" t="s">
        <v>1462</v>
      </c>
      <c r="C698" s="40" t="s">
        <v>205</v>
      </c>
      <c r="D698" s="77">
        <v>163.84</v>
      </c>
      <c r="E698" s="77">
        <v>36.26</v>
      </c>
      <c r="F698" s="77">
        <v>200.1</v>
      </c>
      <c r="G698" s="26">
        <v>15</v>
      </c>
    </row>
    <row r="699" spans="1:7">
      <c r="A699" s="38" t="s">
        <v>1463</v>
      </c>
      <c r="B699" s="39" t="s">
        <v>1464</v>
      </c>
      <c r="C699" s="40"/>
      <c r="D699" s="77"/>
      <c r="E699" s="77"/>
      <c r="F699" s="77"/>
      <c r="G699" s="26"/>
    </row>
    <row r="700" spans="1:7">
      <c r="A700" s="38" t="s">
        <v>1465</v>
      </c>
      <c r="B700" s="39" t="s">
        <v>1466</v>
      </c>
      <c r="C700" s="40" t="s">
        <v>144</v>
      </c>
      <c r="D700" s="77">
        <v>30819.64</v>
      </c>
      <c r="E700" s="77"/>
      <c r="F700" s="77">
        <v>30819.64</v>
      </c>
      <c r="G700" s="26">
        <v>15</v>
      </c>
    </row>
    <row r="701" spans="1:7">
      <c r="A701" s="38" t="s">
        <v>1467</v>
      </c>
      <c r="B701" s="39" t="s">
        <v>1468</v>
      </c>
      <c r="C701" s="40" t="s">
        <v>205</v>
      </c>
      <c r="D701" s="77">
        <v>232.46</v>
      </c>
      <c r="E701" s="77">
        <v>10.28</v>
      </c>
      <c r="F701" s="77">
        <v>242.74</v>
      </c>
      <c r="G701" s="26">
        <v>15</v>
      </c>
    </row>
    <row r="702" spans="1:7">
      <c r="A702" s="38" t="s">
        <v>1469</v>
      </c>
      <c r="B702" s="39" t="s">
        <v>1470</v>
      </c>
      <c r="C702" s="40" t="s">
        <v>205</v>
      </c>
      <c r="D702" s="77">
        <v>255.17</v>
      </c>
      <c r="E702" s="77">
        <v>12.89</v>
      </c>
      <c r="F702" s="77">
        <v>268.06</v>
      </c>
      <c r="G702" s="26">
        <v>15</v>
      </c>
    </row>
    <row r="703" spans="1:7">
      <c r="A703" s="38" t="s">
        <v>1471</v>
      </c>
      <c r="B703" s="39" t="s">
        <v>1472</v>
      </c>
      <c r="C703" s="40" t="s">
        <v>205</v>
      </c>
      <c r="D703" s="77">
        <v>319.38</v>
      </c>
      <c r="E703" s="77">
        <v>19.510000000000002</v>
      </c>
      <c r="F703" s="77">
        <v>338.89</v>
      </c>
      <c r="G703" s="26">
        <v>15</v>
      </c>
    </row>
    <row r="704" spans="1:7">
      <c r="A704" s="38" t="s">
        <v>1473</v>
      </c>
      <c r="B704" s="39" t="s">
        <v>1474</v>
      </c>
      <c r="C704" s="40" t="s">
        <v>205</v>
      </c>
      <c r="D704" s="77">
        <v>347.74</v>
      </c>
      <c r="E704" s="77">
        <v>27.3</v>
      </c>
      <c r="F704" s="77">
        <v>375.04</v>
      </c>
      <c r="G704" s="26">
        <v>15</v>
      </c>
    </row>
    <row r="705" spans="1:7">
      <c r="A705" s="38" t="s">
        <v>1475</v>
      </c>
      <c r="B705" s="39" t="s">
        <v>1476</v>
      </c>
      <c r="C705" s="40" t="s">
        <v>205</v>
      </c>
      <c r="D705" s="77">
        <v>411.53</v>
      </c>
      <c r="E705" s="77">
        <v>41.71</v>
      </c>
      <c r="F705" s="77">
        <v>453.24</v>
      </c>
      <c r="G705" s="26">
        <v>15</v>
      </c>
    </row>
    <row r="706" spans="1:7">
      <c r="A706" s="38" t="s">
        <v>1477</v>
      </c>
      <c r="B706" s="39" t="s">
        <v>1478</v>
      </c>
      <c r="C706" s="40" t="s">
        <v>205</v>
      </c>
      <c r="D706" s="77">
        <v>470.83</v>
      </c>
      <c r="E706" s="77">
        <v>48.91</v>
      </c>
      <c r="F706" s="77">
        <v>519.74</v>
      </c>
      <c r="G706" s="26">
        <v>15</v>
      </c>
    </row>
    <row r="707" spans="1:7">
      <c r="A707" s="38" t="s">
        <v>1479</v>
      </c>
      <c r="B707" s="39" t="s">
        <v>1480</v>
      </c>
      <c r="C707" s="40" t="s">
        <v>205</v>
      </c>
      <c r="D707" s="77">
        <v>579.80999999999995</v>
      </c>
      <c r="E707" s="77">
        <v>57.84</v>
      </c>
      <c r="F707" s="77">
        <v>637.65</v>
      </c>
      <c r="G707" s="26">
        <v>15</v>
      </c>
    </row>
    <row r="708" spans="1:7">
      <c r="A708" s="38" t="s">
        <v>1481</v>
      </c>
      <c r="B708" s="39" t="s">
        <v>1482</v>
      </c>
      <c r="C708" s="40" t="s">
        <v>205</v>
      </c>
      <c r="D708" s="77">
        <v>684.3</v>
      </c>
      <c r="E708" s="77">
        <v>48.91</v>
      </c>
      <c r="F708" s="77">
        <v>733.21</v>
      </c>
      <c r="G708" s="26">
        <v>15</v>
      </c>
    </row>
    <row r="709" spans="1:7">
      <c r="A709" s="38" t="s">
        <v>1483</v>
      </c>
      <c r="B709" s="39" t="s">
        <v>1484</v>
      </c>
      <c r="C709" s="40" t="s">
        <v>205</v>
      </c>
      <c r="D709" s="77">
        <v>387.35</v>
      </c>
      <c r="E709" s="77"/>
      <c r="F709" s="77">
        <v>387.35</v>
      </c>
      <c r="G709" s="26">
        <v>15</v>
      </c>
    </row>
    <row r="710" spans="1:7">
      <c r="A710" s="38" t="s">
        <v>1485</v>
      </c>
      <c r="B710" s="39" t="s">
        <v>1486</v>
      </c>
      <c r="C710" s="40" t="s">
        <v>205</v>
      </c>
      <c r="D710" s="77">
        <v>522.16999999999996</v>
      </c>
      <c r="E710" s="77"/>
      <c r="F710" s="77">
        <v>522.16999999999996</v>
      </c>
      <c r="G710" s="26">
        <v>15</v>
      </c>
    </row>
    <row r="711" spans="1:7">
      <c r="A711" s="38" t="s">
        <v>1487</v>
      </c>
      <c r="B711" s="39" t="s">
        <v>1488</v>
      </c>
      <c r="C711" s="40" t="s">
        <v>144</v>
      </c>
      <c r="D711" s="77">
        <v>30819.64</v>
      </c>
      <c r="E711" s="77"/>
      <c r="F711" s="77">
        <v>30819.64</v>
      </c>
      <c r="G711" s="26">
        <v>15</v>
      </c>
    </row>
    <row r="712" spans="1:7">
      <c r="A712" s="38" t="s">
        <v>1489</v>
      </c>
      <c r="B712" s="39" t="s">
        <v>1490</v>
      </c>
      <c r="C712" s="40" t="s">
        <v>205</v>
      </c>
      <c r="D712" s="77">
        <v>1193.19</v>
      </c>
      <c r="E712" s="77"/>
      <c r="F712" s="77">
        <v>1193.19</v>
      </c>
      <c r="G712" s="26">
        <v>15</v>
      </c>
    </row>
    <row r="713" spans="1:7">
      <c r="A713" s="38" t="s">
        <v>1491</v>
      </c>
      <c r="B713" s="39" t="s">
        <v>1492</v>
      </c>
      <c r="C713" s="40" t="s">
        <v>205</v>
      </c>
      <c r="D713" s="77">
        <v>1386.49</v>
      </c>
      <c r="E713" s="77"/>
      <c r="F713" s="77">
        <v>1386.49</v>
      </c>
      <c r="G713" s="26">
        <v>15</v>
      </c>
    </row>
    <row r="714" spans="1:7">
      <c r="A714" s="38" t="s">
        <v>1493</v>
      </c>
      <c r="B714" s="39" t="s">
        <v>1494</v>
      </c>
      <c r="C714" s="40" t="s">
        <v>205</v>
      </c>
      <c r="D714" s="77">
        <v>1611.16</v>
      </c>
      <c r="E714" s="77"/>
      <c r="F714" s="77">
        <v>1611.16</v>
      </c>
      <c r="G714" s="26">
        <v>15</v>
      </c>
    </row>
    <row r="715" spans="1:7">
      <c r="A715" s="38" t="s">
        <v>1495</v>
      </c>
      <c r="B715" s="39" t="s">
        <v>1496</v>
      </c>
      <c r="C715" s="40" t="s">
        <v>205</v>
      </c>
      <c r="D715" s="77">
        <v>757.38</v>
      </c>
      <c r="E715" s="77"/>
      <c r="F715" s="77">
        <v>757.38</v>
      </c>
      <c r="G715" s="26">
        <v>15</v>
      </c>
    </row>
    <row r="716" spans="1:7">
      <c r="A716" s="38" t="s">
        <v>1497</v>
      </c>
      <c r="B716" s="39" t="s">
        <v>1498</v>
      </c>
      <c r="C716" s="40" t="s">
        <v>205</v>
      </c>
      <c r="D716" s="77">
        <v>870.67</v>
      </c>
      <c r="E716" s="77"/>
      <c r="F716" s="77">
        <v>870.67</v>
      </c>
      <c r="G716" s="26">
        <v>15</v>
      </c>
    </row>
    <row r="717" spans="1:7">
      <c r="A717" s="38" t="s">
        <v>1499</v>
      </c>
      <c r="B717" s="39" t="s">
        <v>1500</v>
      </c>
      <c r="C717" s="40" t="s">
        <v>230</v>
      </c>
      <c r="D717" s="77">
        <v>681.16</v>
      </c>
      <c r="E717" s="77"/>
      <c r="F717" s="77">
        <v>681.16</v>
      </c>
      <c r="G717" s="26">
        <v>15</v>
      </c>
    </row>
    <row r="718" spans="1:7">
      <c r="A718" s="38" t="s">
        <v>1501</v>
      </c>
      <c r="B718" s="39" t="s">
        <v>1502</v>
      </c>
      <c r="C718" s="40"/>
      <c r="D718" s="77"/>
      <c r="E718" s="77"/>
      <c r="F718" s="77"/>
      <c r="G718" s="26"/>
    </row>
    <row r="719" spans="1:7">
      <c r="A719" s="38" t="s">
        <v>1503</v>
      </c>
      <c r="B719" s="39" t="s">
        <v>1504</v>
      </c>
      <c r="C719" s="40" t="s">
        <v>144</v>
      </c>
      <c r="D719" s="77">
        <v>2081.44</v>
      </c>
      <c r="E719" s="77"/>
      <c r="F719" s="77">
        <v>2081.44</v>
      </c>
      <c r="G719" s="26">
        <v>15</v>
      </c>
    </row>
    <row r="720" spans="1:7">
      <c r="A720" s="38" t="s">
        <v>1505</v>
      </c>
      <c r="B720" s="39" t="s">
        <v>1506</v>
      </c>
      <c r="C720" s="40" t="s">
        <v>205</v>
      </c>
      <c r="D720" s="77">
        <v>38.43</v>
      </c>
      <c r="E720" s="77"/>
      <c r="F720" s="77">
        <v>38.43</v>
      </c>
      <c r="G720" s="26">
        <v>15</v>
      </c>
    </row>
    <row r="721" spans="1:7">
      <c r="A721" s="38" t="s">
        <v>1507</v>
      </c>
      <c r="B721" s="39" t="s">
        <v>1508</v>
      </c>
      <c r="C721" s="40" t="s">
        <v>205</v>
      </c>
      <c r="D721" s="77">
        <v>45.73</v>
      </c>
      <c r="E721" s="77"/>
      <c r="F721" s="77">
        <v>45.73</v>
      </c>
      <c r="G721" s="26">
        <v>15</v>
      </c>
    </row>
    <row r="722" spans="1:7">
      <c r="A722" s="38" t="s">
        <v>1509</v>
      </c>
      <c r="B722" s="39" t="s">
        <v>1510</v>
      </c>
      <c r="C722" s="40" t="s">
        <v>205</v>
      </c>
      <c r="D722" s="77">
        <v>72.45</v>
      </c>
      <c r="E722" s="77"/>
      <c r="F722" s="77">
        <v>72.45</v>
      </c>
      <c r="G722" s="26">
        <v>15</v>
      </c>
    </row>
    <row r="723" spans="1:7">
      <c r="A723" s="38" t="s">
        <v>1511</v>
      </c>
      <c r="B723" s="39" t="s">
        <v>1512</v>
      </c>
      <c r="C723" s="40" t="s">
        <v>230</v>
      </c>
      <c r="D723" s="77"/>
      <c r="E723" s="77">
        <v>558.29999999999995</v>
      </c>
      <c r="F723" s="77">
        <v>558.29999999999995</v>
      </c>
      <c r="G723" s="26">
        <v>15</v>
      </c>
    </row>
    <row r="724" spans="1:7">
      <c r="A724" s="38" t="s">
        <v>1513</v>
      </c>
      <c r="B724" s="39" t="s">
        <v>1514</v>
      </c>
      <c r="C724" s="40"/>
      <c r="D724" s="77"/>
      <c r="E724" s="77"/>
      <c r="F724" s="77"/>
      <c r="G724" s="26"/>
    </row>
    <row r="725" spans="1:7">
      <c r="A725" s="38" t="s">
        <v>1515</v>
      </c>
      <c r="B725" s="39" t="s">
        <v>1516</v>
      </c>
      <c r="C725" s="40" t="s">
        <v>144</v>
      </c>
      <c r="D725" s="77">
        <v>41812.92</v>
      </c>
      <c r="E725" s="77"/>
      <c r="F725" s="77">
        <v>41812.92</v>
      </c>
      <c r="G725" s="26">
        <v>15</v>
      </c>
    </row>
    <row r="726" spans="1:7">
      <c r="A726" s="38" t="s">
        <v>1517</v>
      </c>
      <c r="B726" s="39" t="s">
        <v>1518</v>
      </c>
      <c r="C726" s="40" t="s">
        <v>205</v>
      </c>
      <c r="D726" s="77">
        <v>42.3</v>
      </c>
      <c r="E726" s="77">
        <v>6.06</v>
      </c>
      <c r="F726" s="77">
        <v>48.36</v>
      </c>
      <c r="G726" s="26">
        <v>15</v>
      </c>
    </row>
    <row r="727" spans="1:7">
      <c r="A727" s="38" t="s">
        <v>1519</v>
      </c>
      <c r="B727" s="39" t="s">
        <v>1520</v>
      </c>
      <c r="C727" s="40" t="s">
        <v>205</v>
      </c>
      <c r="D727" s="77">
        <v>54.03</v>
      </c>
      <c r="E727" s="77">
        <v>6.06</v>
      </c>
      <c r="F727" s="77">
        <v>60.09</v>
      </c>
      <c r="G727" s="26">
        <v>15</v>
      </c>
    </row>
    <row r="728" spans="1:7">
      <c r="A728" s="38" t="s">
        <v>1521</v>
      </c>
      <c r="B728" s="39" t="s">
        <v>1522</v>
      </c>
      <c r="C728" s="40" t="s">
        <v>205</v>
      </c>
      <c r="D728" s="77">
        <v>66.39</v>
      </c>
      <c r="E728" s="77">
        <v>6.06</v>
      </c>
      <c r="F728" s="77">
        <v>72.45</v>
      </c>
      <c r="G728" s="26">
        <v>15</v>
      </c>
    </row>
    <row r="729" spans="1:7">
      <c r="A729" s="38" t="s">
        <v>1523</v>
      </c>
      <c r="B729" s="39" t="s">
        <v>1524</v>
      </c>
      <c r="C729" s="40" t="s">
        <v>205</v>
      </c>
      <c r="D729" s="77">
        <v>77.260000000000005</v>
      </c>
      <c r="E729" s="77">
        <v>6.06</v>
      </c>
      <c r="F729" s="77">
        <v>83.32</v>
      </c>
      <c r="G729" s="26">
        <v>15</v>
      </c>
    </row>
    <row r="730" spans="1:7">
      <c r="A730" s="38" t="s">
        <v>1525</v>
      </c>
      <c r="B730" s="39" t="s">
        <v>1526</v>
      </c>
      <c r="C730" s="40" t="s">
        <v>205</v>
      </c>
      <c r="D730" s="77">
        <v>95.73</v>
      </c>
      <c r="E730" s="77">
        <v>6.06</v>
      </c>
      <c r="F730" s="77">
        <v>101.79</v>
      </c>
      <c r="G730" s="26">
        <v>15</v>
      </c>
    </row>
    <row r="731" spans="1:7">
      <c r="A731" s="38" t="s">
        <v>1527</v>
      </c>
      <c r="B731" s="39" t="s">
        <v>1528</v>
      </c>
      <c r="C731" s="40" t="s">
        <v>205</v>
      </c>
      <c r="D731" s="77">
        <v>113.49</v>
      </c>
      <c r="E731" s="77">
        <v>6.06</v>
      </c>
      <c r="F731" s="77">
        <v>119.55</v>
      </c>
      <c r="G731" s="26">
        <v>15</v>
      </c>
    </row>
    <row r="732" spans="1:7">
      <c r="A732" s="38" t="s">
        <v>1529</v>
      </c>
      <c r="B732" s="39" t="s">
        <v>1530</v>
      </c>
      <c r="C732" s="40" t="s">
        <v>205</v>
      </c>
      <c r="D732" s="77">
        <v>151.43</v>
      </c>
      <c r="E732" s="77">
        <v>6.06</v>
      </c>
      <c r="F732" s="77">
        <v>157.49</v>
      </c>
      <c r="G732" s="26">
        <v>15</v>
      </c>
    </row>
    <row r="733" spans="1:7">
      <c r="A733" s="38" t="s">
        <v>1531</v>
      </c>
      <c r="B733" s="39" t="s">
        <v>1532</v>
      </c>
      <c r="C733" s="40" t="s">
        <v>205</v>
      </c>
      <c r="D733" s="77">
        <v>186.78</v>
      </c>
      <c r="E733" s="77">
        <v>6.06</v>
      </c>
      <c r="F733" s="77">
        <v>192.84</v>
      </c>
      <c r="G733" s="26">
        <v>15</v>
      </c>
    </row>
    <row r="734" spans="1:7">
      <c r="A734" s="38" t="s">
        <v>1533</v>
      </c>
      <c r="B734" s="39" t="s">
        <v>1534</v>
      </c>
      <c r="C734" s="40"/>
      <c r="D734" s="77"/>
      <c r="E734" s="77"/>
      <c r="F734" s="77"/>
      <c r="G734" s="26"/>
    </row>
    <row r="735" spans="1:7" ht="30">
      <c r="A735" s="38" t="s">
        <v>1535</v>
      </c>
      <c r="B735" s="39" t="s">
        <v>1536</v>
      </c>
      <c r="C735" s="40" t="s">
        <v>144</v>
      </c>
      <c r="D735" s="77">
        <v>29125.54</v>
      </c>
      <c r="E735" s="77"/>
      <c r="F735" s="77">
        <v>29125.54</v>
      </c>
      <c r="G735" s="26">
        <v>15</v>
      </c>
    </row>
    <row r="736" spans="1:7">
      <c r="A736" s="38" t="s">
        <v>1537</v>
      </c>
      <c r="B736" s="39" t="s">
        <v>1538</v>
      </c>
      <c r="C736" s="40" t="s">
        <v>205</v>
      </c>
      <c r="D736" s="77">
        <v>345.64</v>
      </c>
      <c r="E736" s="77">
        <v>27.3</v>
      </c>
      <c r="F736" s="77">
        <v>372.94</v>
      </c>
      <c r="G736" s="26">
        <v>15</v>
      </c>
    </row>
    <row r="737" spans="1:7">
      <c r="A737" s="38" t="s">
        <v>1539</v>
      </c>
      <c r="B737" s="39" t="s">
        <v>1540</v>
      </c>
      <c r="C737" s="40" t="s">
        <v>205</v>
      </c>
      <c r="D737" s="77">
        <v>413.28</v>
      </c>
      <c r="E737" s="77">
        <v>41.71</v>
      </c>
      <c r="F737" s="77">
        <v>454.99</v>
      </c>
      <c r="G737" s="26">
        <v>15</v>
      </c>
    </row>
    <row r="738" spans="1:7">
      <c r="A738" s="38" t="s">
        <v>1541</v>
      </c>
      <c r="B738" s="39" t="s">
        <v>1542</v>
      </c>
      <c r="C738" s="40" t="s">
        <v>205</v>
      </c>
      <c r="D738" s="77">
        <v>469.77</v>
      </c>
      <c r="E738" s="77">
        <v>48.91</v>
      </c>
      <c r="F738" s="77">
        <v>518.67999999999995</v>
      </c>
      <c r="G738" s="26">
        <v>15</v>
      </c>
    </row>
    <row r="739" spans="1:7" s="46" customFormat="1">
      <c r="A739" s="38" t="s">
        <v>1543</v>
      </c>
      <c r="B739" s="39" t="s">
        <v>1544</v>
      </c>
      <c r="C739" s="40"/>
      <c r="D739" s="77"/>
      <c r="E739" s="77"/>
      <c r="F739" s="77"/>
      <c r="G739" s="26"/>
    </row>
    <row r="740" spans="1:7">
      <c r="A740" s="38" t="s">
        <v>1545</v>
      </c>
      <c r="B740" s="39" t="s">
        <v>1546</v>
      </c>
      <c r="C740" s="40"/>
      <c r="D740" s="77"/>
      <c r="E740" s="77"/>
      <c r="F740" s="77"/>
      <c r="G740" s="26"/>
    </row>
    <row r="741" spans="1:7">
      <c r="A741" s="38" t="s">
        <v>1547</v>
      </c>
      <c r="B741" s="39" t="s">
        <v>1548</v>
      </c>
      <c r="C741" s="40" t="s">
        <v>147</v>
      </c>
      <c r="D741" s="77">
        <v>121.48</v>
      </c>
      <c r="E741" s="77">
        <v>36.65</v>
      </c>
      <c r="F741" s="77">
        <v>158.13</v>
      </c>
      <c r="G741" s="26">
        <v>15</v>
      </c>
    </row>
    <row r="742" spans="1:7">
      <c r="A742" s="38" t="s">
        <v>1549</v>
      </c>
      <c r="B742" s="39" t="s">
        <v>1550</v>
      </c>
      <c r="C742" s="40" t="s">
        <v>147</v>
      </c>
      <c r="D742" s="77">
        <v>127.88</v>
      </c>
      <c r="E742" s="77">
        <v>40.31</v>
      </c>
      <c r="F742" s="77">
        <v>168.19</v>
      </c>
      <c r="G742" s="26">
        <v>15</v>
      </c>
    </row>
    <row r="743" spans="1:7">
      <c r="A743" s="38" t="s">
        <v>1551</v>
      </c>
      <c r="B743" s="39" t="s">
        <v>1552</v>
      </c>
      <c r="C743" s="40" t="s">
        <v>147</v>
      </c>
      <c r="D743" s="77">
        <v>155.85</v>
      </c>
      <c r="E743" s="77">
        <v>43.96</v>
      </c>
      <c r="F743" s="77">
        <v>199.81</v>
      </c>
      <c r="G743" s="26">
        <v>15</v>
      </c>
    </row>
    <row r="744" spans="1:7">
      <c r="A744" s="38" t="s">
        <v>1553</v>
      </c>
      <c r="B744" s="39" t="s">
        <v>1554</v>
      </c>
      <c r="C744" s="40" t="s">
        <v>147</v>
      </c>
      <c r="D744" s="77">
        <v>164.6</v>
      </c>
      <c r="E744" s="77">
        <v>47.61</v>
      </c>
      <c r="F744" s="77">
        <v>212.21</v>
      </c>
      <c r="G744" s="26">
        <v>15</v>
      </c>
    </row>
    <row r="745" spans="1:7">
      <c r="A745" s="38" t="s">
        <v>1555</v>
      </c>
      <c r="B745" s="39" t="s">
        <v>1556</v>
      </c>
      <c r="C745" s="40" t="s">
        <v>147</v>
      </c>
      <c r="D745" s="77">
        <v>202.68</v>
      </c>
      <c r="E745" s="77">
        <v>52.26</v>
      </c>
      <c r="F745" s="77">
        <v>254.94</v>
      </c>
      <c r="G745" s="26">
        <v>15</v>
      </c>
    </row>
    <row r="746" spans="1:7">
      <c r="A746" s="38" t="s">
        <v>1557</v>
      </c>
      <c r="B746" s="39" t="s">
        <v>1558</v>
      </c>
      <c r="C746" s="40" t="s">
        <v>147</v>
      </c>
      <c r="D746" s="77">
        <v>143.84</v>
      </c>
      <c r="E746" s="77">
        <v>40.31</v>
      </c>
      <c r="F746" s="77">
        <v>184.15</v>
      </c>
      <c r="G746" s="26">
        <v>15</v>
      </c>
    </row>
    <row r="747" spans="1:7" ht="30">
      <c r="A747" s="38" t="s">
        <v>1559</v>
      </c>
      <c r="B747" s="39" t="s">
        <v>1560</v>
      </c>
      <c r="C747" s="40" t="s">
        <v>147</v>
      </c>
      <c r="D747" s="77">
        <v>167.06</v>
      </c>
      <c r="E747" s="77">
        <v>40.31</v>
      </c>
      <c r="F747" s="77">
        <v>207.37</v>
      </c>
      <c r="G747" s="26">
        <v>15</v>
      </c>
    </row>
    <row r="748" spans="1:7" ht="30">
      <c r="A748" s="38" t="s">
        <v>1561</v>
      </c>
      <c r="B748" s="39" t="s">
        <v>1562</v>
      </c>
      <c r="C748" s="40" t="s">
        <v>147</v>
      </c>
      <c r="D748" s="77">
        <v>204.7</v>
      </c>
      <c r="E748" s="77">
        <v>43.96</v>
      </c>
      <c r="F748" s="77">
        <v>248.66</v>
      </c>
      <c r="G748" s="26">
        <v>15</v>
      </c>
    </row>
    <row r="749" spans="1:7" ht="30">
      <c r="A749" s="38" t="s">
        <v>1563</v>
      </c>
      <c r="B749" s="39" t="s">
        <v>1564</v>
      </c>
      <c r="C749" s="40" t="s">
        <v>147</v>
      </c>
      <c r="D749" s="77">
        <v>227.48</v>
      </c>
      <c r="E749" s="77">
        <v>47.61</v>
      </c>
      <c r="F749" s="77">
        <v>275.08999999999997</v>
      </c>
      <c r="G749" s="26">
        <v>15</v>
      </c>
    </row>
    <row r="750" spans="1:7" ht="30">
      <c r="A750" s="38" t="s">
        <v>1565</v>
      </c>
      <c r="B750" s="39" t="s">
        <v>1566</v>
      </c>
      <c r="C750" s="40" t="s">
        <v>147</v>
      </c>
      <c r="D750" s="77">
        <v>245.11</v>
      </c>
      <c r="E750" s="77">
        <v>52.26</v>
      </c>
      <c r="F750" s="77">
        <v>297.37</v>
      </c>
      <c r="G750" s="26">
        <v>15</v>
      </c>
    </row>
    <row r="751" spans="1:7">
      <c r="A751" s="38" t="s">
        <v>1567</v>
      </c>
      <c r="B751" s="39" t="s">
        <v>1568</v>
      </c>
      <c r="C751" s="40"/>
      <c r="D751" s="77"/>
      <c r="E751" s="77"/>
      <c r="F751" s="77"/>
      <c r="G751" s="26"/>
    </row>
    <row r="752" spans="1:7">
      <c r="A752" s="38" t="s">
        <v>1569</v>
      </c>
      <c r="B752" s="39" t="s">
        <v>1570</v>
      </c>
      <c r="C752" s="40" t="s">
        <v>147</v>
      </c>
      <c r="D752" s="77">
        <v>164.28</v>
      </c>
      <c r="E752" s="77">
        <v>40.31</v>
      </c>
      <c r="F752" s="77">
        <v>204.59</v>
      </c>
      <c r="G752" s="26">
        <v>15</v>
      </c>
    </row>
    <row r="753" spans="1:7">
      <c r="A753" s="38" t="s">
        <v>1571</v>
      </c>
      <c r="B753" s="39" t="s">
        <v>1572</v>
      </c>
      <c r="C753" s="40" t="s">
        <v>147</v>
      </c>
      <c r="D753" s="77">
        <v>186.5</v>
      </c>
      <c r="E753" s="77">
        <v>43.96</v>
      </c>
      <c r="F753" s="77">
        <v>230.46</v>
      </c>
      <c r="G753" s="26">
        <v>15</v>
      </c>
    </row>
    <row r="754" spans="1:7">
      <c r="A754" s="38" t="s">
        <v>1573</v>
      </c>
      <c r="B754" s="39" t="s">
        <v>1574</v>
      </c>
      <c r="C754" s="40" t="s">
        <v>147</v>
      </c>
      <c r="D754" s="77">
        <v>200.07</v>
      </c>
      <c r="E754" s="77">
        <v>47.61</v>
      </c>
      <c r="F754" s="77">
        <v>247.68</v>
      </c>
      <c r="G754" s="26">
        <v>15</v>
      </c>
    </row>
    <row r="755" spans="1:7">
      <c r="A755" s="38" t="s">
        <v>1575</v>
      </c>
      <c r="B755" s="39" t="s">
        <v>1576</v>
      </c>
      <c r="C755" s="40" t="s">
        <v>147</v>
      </c>
      <c r="D755" s="77">
        <v>210.54</v>
      </c>
      <c r="E755" s="77">
        <v>52.26</v>
      </c>
      <c r="F755" s="77">
        <v>262.8</v>
      </c>
      <c r="G755" s="26">
        <v>15</v>
      </c>
    </row>
    <row r="756" spans="1:7">
      <c r="A756" s="38" t="s">
        <v>1577</v>
      </c>
      <c r="B756" s="39" t="s">
        <v>1578</v>
      </c>
      <c r="C756" s="40"/>
      <c r="D756" s="77"/>
      <c r="E756" s="77"/>
      <c r="F756" s="77"/>
      <c r="G756" s="26"/>
    </row>
    <row r="757" spans="1:7">
      <c r="A757" s="38" t="s">
        <v>1579</v>
      </c>
      <c r="B757" s="39" t="s">
        <v>1580</v>
      </c>
      <c r="C757" s="40" t="s">
        <v>147</v>
      </c>
      <c r="D757" s="77">
        <v>153.93</v>
      </c>
      <c r="E757" s="77">
        <v>12.29</v>
      </c>
      <c r="F757" s="77">
        <v>166.22</v>
      </c>
      <c r="G757" s="26">
        <v>15</v>
      </c>
    </row>
    <row r="758" spans="1:7">
      <c r="A758" s="38" t="s">
        <v>1581</v>
      </c>
      <c r="B758" s="39" t="s">
        <v>1582</v>
      </c>
      <c r="C758" s="40" t="s">
        <v>147</v>
      </c>
      <c r="D758" s="77">
        <v>172.55</v>
      </c>
      <c r="E758" s="77">
        <v>12.92</v>
      </c>
      <c r="F758" s="77">
        <v>185.47</v>
      </c>
      <c r="G758" s="26">
        <v>15</v>
      </c>
    </row>
    <row r="759" spans="1:7">
      <c r="A759" s="38" t="s">
        <v>1583</v>
      </c>
      <c r="B759" s="39" t="s">
        <v>1584</v>
      </c>
      <c r="C759" s="40" t="s">
        <v>147</v>
      </c>
      <c r="D759" s="77">
        <v>187.59</v>
      </c>
      <c r="E759" s="77">
        <v>13.56</v>
      </c>
      <c r="F759" s="77">
        <v>201.15</v>
      </c>
      <c r="G759" s="26">
        <v>15</v>
      </c>
    </row>
    <row r="760" spans="1:7">
      <c r="A760" s="38" t="s">
        <v>1585</v>
      </c>
      <c r="B760" s="39" t="s">
        <v>1586</v>
      </c>
      <c r="C760" s="40" t="s">
        <v>147</v>
      </c>
      <c r="D760" s="77">
        <v>255.96</v>
      </c>
      <c r="E760" s="77">
        <v>13.81</v>
      </c>
      <c r="F760" s="77">
        <v>269.77</v>
      </c>
      <c r="G760" s="26">
        <v>15</v>
      </c>
    </row>
    <row r="761" spans="1:7">
      <c r="A761" s="38" t="s">
        <v>1587</v>
      </c>
      <c r="B761" s="39" t="s">
        <v>1588</v>
      </c>
      <c r="C761" s="40" t="s">
        <v>147</v>
      </c>
      <c r="D761" s="77">
        <v>154.4</v>
      </c>
      <c r="E761" s="77">
        <v>12.29</v>
      </c>
      <c r="F761" s="77">
        <v>166.69</v>
      </c>
      <c r="G761" s="26">
        <v>15</v>
      </c>
    </row>
    <row r="762" spans="1:7">
      <c r="A762" s="38" t="s">
        <v>1589</v>
      </c>
      <c r="B762" s="39" t="s">
        <v>1590</v>
      </c>
      <c r="C762" s="40" t="s">
        <v>147</v>
      </c>
      <c r="D762" s="77">
        <v>160.33000000000001</v>
      </c>
      <c r="E762" s="77">
        <v>12.92</v>
      </c>
      <c r="F762" s="77">
        <v>173.25</v>
      </c>
      <c r="G762" s="26">
        <v>15</v>
      </c>
    </row>
    <row r="763" spans="1:7" s="46" customFormat="1">
      <c r="A763" s="38" t="s">
        <v>1591</v>
      </c>
      <c r="B763" s="39" t="s">
        <v>1592</v>
      </c>
      <c r="C763" s="40"/>
      <c r="D763" s="77"/>
      <c r="E763" s="77"/>
      <c r="F763" s="77"/>
      <c r="G763" s="26"/>
    </row>
    <row r="764" spans="1:7">
      <c r="A764" s="38" t="s">
        <v>1593</v>
      </c>
      <c r="B764" s="39" t="s">
        <v>1594</v>
      </c>
      <c r="C764" s="40"/>
      <c r="D764" s="77"/>
      <c r="E764" s="77"/>
      <c r="F764" s="77"/>
      <c r="G764" s="26"/>
    </row>
    <row r="765" spans="1:7">
      <c r="A765" s="38" t="s">
        <v>1595</v>
      </c>
      <c r="B765" s="39" t="s">
        <v>1596</v>
      </c>
      <c r="C765" s="40" t="s">
        <v>230</v>
      </c>
      <c r="D765" s="77">
        <v>670.13</v>
      </c>
      <c r="E765" s="77">
        <v>417.17</v>
      </c>
      <c r="F765" s="77">
        <v>1087.3</v>
      </c>
      <c r="G765" s="26">
        <v>15</v>
      </c>
    </row>
    <row r="766" spans="1:7">
      <c r="A766" s="38" t="s">
        <v>1597</v>
      </c>
      <c r="B766" s="39" t="s">
        <v>1598</v>
      </c>
      <c r="C766" s="40" t="s">
        <v>147</v>
      </c>
      <c r="D766" s="77">
        <v>76.64</v>
      </c>
      <c r="E766" s="77">
        <v>40.03</v>
      </c>
      <c r="F766" s="77">
        <v>116.67</v>
      </c>
      <c r="G766" s="26">
        <v>15</v>
      </c>
    </row>
    <row r="767" spans="1:7">
      <c r="A767" s="38" t="s">
        <v>1599</v>
      </c>
      <c r="B767" s="39" t="s">
        <v>1600</v>
      </c>
      <c r="C767" s="40" t="s">
        <v>147</v>
      </c>
      <c r="D767" s="77">
        <v>102.58</v>
      </c>
      <c r="E767" s="77">
        <v>40.94</v>
      </c>
      <c r="F767" s="77">
        <v>143.52000000000001</v>
      </c>
      <c r="G767" s="26">
        <v>15</v>
      </c>
    </row>
    <row r="768" spans="1:7">
      <c r="A768" s="38" t="s">
        <v>1601</v>
      </c>
      <c r="B768" s="39" t="s">
        <v>1602</v>
      </c>
      <c r="C768" s="40"/>
      <c r="D768" s="77"/>
      <c r="E768" s="77"/>
      <c r="F768" s="77"/>
      <c r="G768" s="26"/>
    </row>
    <row r="769" spans="1:7">
      <c r="A769" s="38" t="s">
        <v>1603</v>
      </c>
      <c r="B769" s="39" t="s">
        <v>1604</v>
      </c>
      <c r="C769" s="40" t="s">
        <v>147</v>
      </c>
      <c r="D769" s="77">
        <v>41.54</v>
      </c>
      <c r="E769" s="77">
        <v>51.51</v>
      </c>
      <c r="F769" s="77">
        <v>93.05</v>
      </c>
      <c r="G769" s="26">
        <v>15</v>
      </c>
    </row>
    <row r="770" spans="1:7">
      <c r="A770" s="38" t="s">
        <v>1605</v>
      </c>
      <c r="B770" s="39" t="s">
        <v>1606</v>
      </c>
      <c r="C770" s="40" t="s">
        <v>147</v>
      </c>
      <c r="D770" s="77">
        <v>56.91</v>
      </c>
      <c r="E770" s="77">
        <v>81.53</v>
      </c>
      <c r="F770" s="77">
        <v>138.44</v>
      </c>
      <c r="G770" s="26">
        <v>15</v>
      </c>
    </row>
    <row r="771" spans="1:7">
      <c r="A771" s="38" t="s">
        <v>1607</v>
      </c>
      <c r="B771" s="39" t="s">
        <v>1608</v>
      </c>
      <c r="C771" s="40" t="s">
        <v>147</v>
      </c>
      <c r="D771" s="77">
        <v>126.07</v>
      </c>
      <c r="E771" s="77">
        <v>132.29</v>
      </c>
      <c r="F771" s="77">
        <v>258.36</v>
      </c>
      <c r="G771" s="26">
        <v>15</v>
      </c>
    </row>
    <row r="772" spans="1:7">
      <c r="A772" s="38" t="s">
        <v>1609</v>
      </c>
      <c r="B772" s="39" t="s">
        <v>1610</v>
      </c>
      <c r="C772" s="40" t="s">
        <v>147</v>
      </c>
      <c r="D772" s="77">
        <v>182.08</v>
      </c>
      <c r="E772" s="77">
        <v>163.15</v>
      </c>
      <c r="F772" s="77">
        <v>345.23</v>
      </c>
      <c r="G772" s="26">
        <v>15</v>
      </c>
    </row>
    <row r="773" spans="1:7">
      <c r="A773" s="38" t="s">
        <v>1611</v>
      </c>
      <c r="B773" s="39" t="s">
        <v>1612</v>
      </c>
      <c r="C773" s="40" t="s">
        <v>147</v>
      </c>
      <c r="D773" s="77">
        <v>118.55</v>
      </c>
      <c r="E773" s="77">
        <v>81.53</v>
      </c>
      <c r="F773" s="77">
        <v>200.08</v>
      </c>
      <c r="G773" s="26">
        <v>15</v>
      </c>
    </row>
    <row r="774" spans="1:7">
      <c r="A774" s="38" t="s">
        <v>1613</v>
      </c>
      <c r="B774" s="39" t="s">
        <v>1614</v>
      </c>
      <c r="C774" s="40" t="s">
        <v>147</v>
      </c>
      <c r="D774" s="77">
        <v>267.75</v>
      </c>
      <c r="E774" s="77">
        <v>132.29</v>
      </c>
      <c r="F774" s="77">
        <v>400.04</v>
      </c>
      <c r="G774" s="26">
        <v>15</v>
      </c>
    </row>
    <row r="775" spans="1:7">
      <c r="A775" s="38" t="s">
        <v>1615</v>
      </c>
      <c r="B775" s="39" t="s">
        <v>1616</v>
      </c>
      <c r="C775" s="40"/>
      <c r="D775" s="77"/>
      <c r="E775" s="77"/>
      <c r="F775" s="77"/>
      <c r="G775" s="26"/>
    </row>
    <row r="776" spans="1:7">
      <c r="A776" s="38" t="s">
        <v>1617</v>
      </c>
      <c r="B776" s="39" t="s">
        <v>1618</v>
      </c>
      <c r="C776" s="40" t="s">
        <v>147</v>
      </c>
      <c r="D776" s="77">
        <v>146.93</v>
      </c>
      <c r="E776" s="77">
        <v>72.66</v>
      </c>
      <c r="F776" s="77">
        <v>219.59</v>
      </c>
      <c r="G776" s="26">
        <v>15</v>
      </c>
    </row>
    <row r="777" spans="1:7">
      <c r="A777" s="38" t="s">
        <v>1619</v>
      </c>
      <c r="B777" s="39" t="s">
        <v>1620</v>
      </c>
      <c r="C777" s="40" t="s">
        <v>147</v>
      </c>
      <c r="D777" s="77">
        <v>277.23</v>
      </c>
      <c r="E777" s="77">
        <v>137.04</v>
      </c>
      <c r="F777" s="77">
        <v>414.27</v>
      </c>
      <c r="G777" s="26">
        <v>15</v>
      </c>
    </row>
    <row r="778" spans="1:7">
      <c r="A778" s="38" t="s">
        <v>1621</v>
      </c>
      <c r="B778" s="39" t="s">
        <v>1622</v>
      </c>
      <c r="C778" s="40" t="s">
        <v>147</v>
      </c>
      <c r="D778" s="77">
        <v>573.17999999999995</v>
      </c>
      <c r="E778" s="77">
        <v>191.67</v>
      </c>
      <c r="F778" s="77">
        <v>764.85</v>
      </c>
      <c r="G778" s="26">
        <v>15</v>
      </c>
    </row>
    <row r="779" spans="1:7">
      <c r="A779" s="38" t="s">
        <v>1623</v>
      </c>
      <c r="B779" s="39" t="s">
        <v>1624</v>
      </c>
      <c r="C779" s="40"/>
      <c r="D779" s="77"/>
      <c r="E779" s="77"/>
      <c r="F779" s="77"/>
      <c r="G779" s="26"/>
    </row>
    <row r="780" spans="1:7">
      <c r="A780" s="38" t="s">
        <v>1625</v>
      </c>
      <c r="B780" s="39" t="s">
        <v>1626</v>
      </c>
      <c r="C780" s="40" t="s">
        <v>147</v>
      </c>
      <c r="D780" s="77">
        <v>39.770000000000003</v>
      </c>
      <c r="E780" s="77">
        <v>36.880000000000003</v>
      </c>
      <c r="F780" s="77">
        <v>76.650000000000006</v>
      </c>
      <c r="G780" s="26">
        <v>15</v>
      </c>
    </row>
    <row r="781" spans="1:7">
      <c r="A781" s="38" t="s">
        <v>1627</v>
      </c>
      <c r="B781" s="39" t="s">
        <v>1628</v>
      </c>
      <c r="C781" s="40" t="s">
        <v>147</v>
      </c>
      <c r="D781" s="77">
        <v>47.39</v>
      </c>
      <c r="E781" s="77">
        <v>40.03</v>
      </c>
      <c r="F781" s="77">
        <v>87.42</v>
      </c>
      <c r="G781" s="26">
        <v>15</v>
      </c>
    </row>
    <row r="782" spans="1:7">
      <c r="A782" s="38" t="s">
        <v>1629</v>
      </c>
      <c r="B782" s="39" t="s">
        <v>1630</v>
      </c>
      <c r="C782" s="40" t="s">
        <v>147</v>
      </c>
      <c r="D782" s="77">
        <v>58.9</v>
      </c>
      <c r="E782" s="77">
        <v>42.96</v>
      </c>
      <c r="F782" s="77">
        <v>101.86</v>
      </c>
      <c r="G782" s="26">
        <v>15</v>
      </c>
    </row>
    <row r="783" spans="1:7">
      <c r="A783" s="38" t="s">
        <v>1631</v>
      </c>
      <c r="B783" s="39" t="s">
        <v>1632</v>
      </c>
      <c r="C783" s="40"/>
      <c r="D783" s="77"/>
      <c r="E783" s="77"/>
      <c r="F783" s="77"/>
      <c r="G783" s="26"/>
    </row>
    <row r="784" spans="1:7">
      <c r="A784" s="38" t="s">
        <v>1633</v>
      </c>
      <c r="B784" s="39" t="s">
        <v>1634</v>
      </c>
      <c r="C784" s="40" t="s">
        <v>147</v>
      </c>
      <c r="D784" s="77">
        <v>46.98</v>
      </c>
      <c r="E784" s="77">
        <v>40.03</v>
      </c>
      <c r="F784" s="77">
        <v>87.01</v>
      </c>
      <c r="G784" s="26">
        <v>15</v>
      </c>
    </row>
    <row r="785" spans="1:7">
      <c r="A785" s="38" t="s">
        <v>1635</v>
      </c>
      <c r="B785" s="39" t="s">
        <v>1636</v>
      </c>
      <c r="C785" s="40" t="s">
        <v>147</v>
      </c>
      <c r="D785" s="77">
        <v>62.03</v>
      </c>
      <c r="E785" s="77">
        <v>42.96</v>
      </c>
      <c r="F785" s="77">
        <v>104.99</v>
      </c>
      <c r="G785" s="26">
        <v>15</v>
      </c>
    </row>
    <row r="786" spans="1:7">
      <c r="A786" s="38" t="s">
        <v>1637</v>
      </c>
      <c r="B786" s="39" t="s">
        <v>1638</v>
      </c>
      <c r="C786" s="40"/>
      <c r="D786" s="77"/>
      <c r="E786" s="77"/>
      <c r="F786" s="77"/>
      <c r="G786" s="26"/>
    </row>
    <row r="787" spans="1:7">
      <c r="A787" s="38" t="s">
        <v>1639</v>
      </c>
      <c r="B787" s="39" t="s">
        <v>1640</v>
      </c>
      <c r="C787" s="40" t="s">
        <v>147</v>
      </c>
      <c r="D787" s="77">
        <v>45.99</v>
      </c>
      <c r="E787" s="77">
        <v>36.880000000000003</v>
      </c>
      <c r="F787" s="77">
        <v>82.87</v>
      </c>
      <c r="G787" s="26">
        <v>15</v>
      </c>
    </row>
    <row r="788" spans="1:7">
      <c r="A788" s="38" t="s">
        <v>1641</v>
      </c>
      <c r="B788" s="39" t="s">
        <v>1642</v>
      </c>
      <c r="C788" s="40" t="s">
        <v>147</v>
      </c>
      <c r="D788" s="77">
        <v>59.21</v>
      </c>
      <c r="E788" s="77">
        <v>40.03</v>
      </c>
      <c r="F788" s="77">
        <v>99.24</v>
      </c>
      <c r="G788" s="26">
        <v>15</v>
      </c>
    </row>
    <row r="789" spans="1:7">
      <c r="A789" s="38" t="s">
        <v>1643</v>
      </c>
      <c r="B789" s="39" t="s">
        <v>1644</v>
      </c>
      <c r="C789" s="40" t="s">
        <v>147</v>
      </c>
      <c r="D789" s="77">
        <v>77.61</v>
      </c>
      <c r="E789" s="77">
        <v>40.94</v>
      </c>
      <c r="F789" s="77">
        <v>118.55</v>
      </c>
      <c r="G789" s="26">
        <v>15</v>
      </c>
    </row>
    <row r="790" spans="1:7">
      <c r="A790" s="38" t="s">
        <v>1645</v>
      </c>
      <c r="B790" s="39" t="s">
        <v>1646</v>
      </c>
      <c r="C790" s="40"/>
      <c r="D790" s="77"/>
      <c r="E790" s="77"/>
      <c r="F790" s="77"/>
      <c r="G790" s="26"/>
    </row>
    <row r="791" spans="1:7">
      <c r="A791" s="38" t="s">
        <v>1647</v>
      </c>
      <c r="B791" s="39" t="s">
        <v>1648</v>
      </c>
      <c r="C791" s="40" t="s">
        <v>147</v>
      </c>
      <c r="D791" s="77">
        <v>73.16</v>
      </c>
      <c r="E791" s="77">
        <v>45.06</v>
      </c>
      <c r="F791" s="77">
        <v>118.22</v>
      </c>
      <c r="G791" s="26">
        <v>15</v>
      </c>
    </row>
    <row r="792" spans="1:7">
      <c r="A792" s="38" t="s">
        <v>1649</v>
      </c>
      <c r="B792" s="39" t="s">
        <v>1650</v>
      </c>
      <c r="C792" s="40" t="s">
        <v>147</v>
      </c>
      <c r="D792" s="77">
        <v>86.08</v>
      </c>
      <c r="E792" s="77">
        <v>46.2</v>
      </c>
      <c r="F792" s="77">
        <v>132.28</v>
      </c>
      <c r="G792" s="26">
        <v>15</v>
      </c>
    </row>
    <row r="793" spans="1:7">
      <c r="A793" s="38" t="s">
        <v>1651</v>
      </c>
      <c r="B793" s="39" t="s">
        <v>1652</v>
      </c>
      <c r="C793" s="40" t="s">
        <v>147</v>
      </c>
      <c r="D793" s="77">
        <v>77.45</v>
      </c>
      <c r="E793" s="77">
        <v>59.67</v>
      </c>
      <c r="F793" s="77">
        <v>137.12</v>
      </c>
      <c r="G793" s="26">
        <v>15</v>
      </c>
    </row>
    <row r="794" spans="1:7">
      <c r="A794" s="38" t="s">
        <v>1653</v>
      </c>
      <c r="B794" s="39" t="s">
        <v>1654</v>
      </c>
      <c r="C794" s="40" t="s">
        <v>147</v>
      </c>
      <c r="D794" s="77">
        <v>103.76</v>
      </c>
      <c r="E794" s="77">
        <v>63.6</v>
      </c>
      <c r="F794" s="77">
        <v>167.36</v>
      </c>
      <c r="G794" s="26">
        <v>15</v>
      </c>
    </row>
    <row r="795" spans="1:7">
      <c r="A795" s="38" t="s">
        <v>1655</v>
      </c>
      <c r="B795" s="39" t="s">
        <v>1656</v>
      </c>
      <c r="C795" s="40"/>
      <c r="D795" s="77"/>
      <c r="E795" s="77"/>
      <c r="F795" s="77"/>
      <c r="G795" s="26"/>
    </row>
    <row r="796" spans="1:7">
      <c r="A796" s="38" t="s">
        <v>1657</v>
      </c>
      <c r="B796" s="39" t="s">
        <v>1658</v>
      </c>
      <c r="C796" s="40" t="s">
        <v>147</v>
      </c>
      <c r="D796" s="77">
        <v>99.29</v>
      </c>
      <c r="E796" s="77">
        <v>17.47</v>
      </c>
      <c r="F796" s="77">
        <v>116.76</v>
      </c>
      <c r="G796" s="26">
        <v>15</v>
      </c>
    </row>
    <row r="797" spans="1:7">
      <c r="A797" s="38" t="s">
        <v>1659</v>
      </c>
      <c r="B797" s="39" t="s">
        <v>1660</v>
      </c>
      <c r="C797" s="40" t="s">
        <v>147</v>
      </c>
      <c r="D797" s="77">
        <v>115.81</v>
      </c>
      <c r="E797" s="77">
        <v>17.920000000000002</v>
      </c>
      <c r="F797" s="77">
        <v>133.72999999999999</v>
      </c>
      <c r="G797" s="26">
        <v>15</v>
      </c>
    </row>
    <row r="798" spans="1:7">
      <c r="A798" s="38" t="s">
        <v>1661</v>
      </c>
      <c r="B798" s="39" t="s">
        <v>1662</v>
      </c>
      <c r="C798" s="40" t="s">
        <v>147</v>
      </c>
      <c r="D798" s="77">
        <v>143.32</v>
      </c>
      <c r="E798" s="77">
        <v>18.149999999999999</v>
      </c>
      <c r="F798" s="77">
        <v>161.47</v>
      </c>
      <c r="G798" s="26">
        <v>15</v>
      </c>
    </row>
    <row r="799" spans="1:7">
      <c r="A799" s="38" t="s">
        <v>1663</v>
      </c>
      <c r="B799" s="39" t="s">
        <v>1664</v>
      </c>
      <c r="C799" s="40" t="s">
        <v>147</v>
      </c>
      <c r="D799" s="77">
        <v>179.37</v>
      </c>
      <c r="E799" s="77">
        <v>18.829999999999998</v>
      </c>
      <c r="F799" s="77">
        <v>198.2</v>
      </c>
      <c r="G799" s="26">
        <v>15</v>
      </c>
    </row>
    <row r="800" spans="1:7">
      <c r="A800" s="38" t="s">
        <v>1665</v>
      </c>
      <c r="B800" s="39" t="s">
        <v>1666</v>
      </c>
      <c r="C800" s="40"/>
      <c r="D800" s="77"/>
      <c r="E800" s="77"/>
      <c r="F800" s="77"/>
      <c r="G800" s="26"/>
    </row>
    <row r="801" spans="1:7">
      <c r="A801" s="38" t="s">
        <v>1667</v>
      </c>
      <c r="B801" s="39" t="s">
        <v>1668</v>
      </c>
      <c r="C801" s="40" t="s">
        <v>230</v>
      </c>
      <c r="D801" s="77">
        <v>936.02</v>
      </c>
      <c r="E801" s="77">
        <v>952.14</v>
      </c>
      <c r="F801" s="77">
        <v>1888.16</v>
      </c>
      <c r="G801" s="26">
        <v>15</v>
      </c>
    </row>
    <row r="802" spans="1:7">
      <c r="A802" s="38" t="s">
        <v>1669</v>
      </c>
      <c r="B802" s="39" t="s">
        <v>1670</v>
      </c>
      <c r="C802" s="40" t="s">
        <v>205</v>
      </c>
      <c r="D802" s="77">
        <v>4.22</v>
      </c>
      <c r="E802" s="77">
        <v>8.61</v>
      </c>
      <c r="F802" s="77">
        <v>12.83</v>
      </c>
      <c r="G802" s="26">
        <v>15</v>
      </c>
    </row>
    <row r="803" spans="1:7">
      <c r="A803" s="38" t="s">
        <v>1671</v>
      </c>
      <c r="B803" s="39" t="s">
        <v>1672</v>
      </c>
      <c r="C803" s="40"/>
      <c r="D803" s="77"/>
      <c r="E803" s="77"/>
      <c r="F803" s="77"/>
      <c r="G803" s="26"/>
    </row>
    <row r="804" spans="1:7">
      <c r="A804" s="38" t="s">
        <v>1673</v>
      </c>
      <c r="B804" s="39" t="s">
        <v>1674</v>
      </c>
      <c r="C804" s="40" t="s">
        <v>147</v>
      </c>
      <c r="D804" s="77">
        <v>164.32</v>
      </c>
      <c r="E804" s="77">
        <v>90.58</v>
      </c>
      <c r="F804" s="77">
        <v>254.9</v>
      </c>
      <c r="G804" s="26">
        <v>15</v>
      </c>
    </row>
    <row r="805" spans="1:7">
      <c r="A805" s="38" t="s">
        <v>1675</v>
      </c>
      <c r="B805" s="39" t="s">
        <v>1676</v>
      </c>
      <c r="C805" s="40" t="s">
        <v>147</v>
      </c>
      <c r="D805" s="77">
        <v>156.13999999999999</v>
      </c>
      <c r="E805" s="77">
        <v>75.17</v>
      </c>
      <c r="F805" s="77">
        <v>231.31</v>
      </c>
      <c r="G805" s="26">
        <v>15</v>
      </c>
    </row>
    <row r="806" spans="1:7">
      <c r="A806" s="38" t="s">
        <v>1677</v>
      </c>
      <c r="B806" s="39" t="s">
        <v>1678</v>
      </c>
      <c r="C806" s="40" t="s">
        <v>147</v>
      </c>
      <c r="D806" s="77">
        <v>153.76</v>
      </c>
      <c r="E806" s="77">
        <v>75.17</v>
      </c>
      <c r="F806" s="77">
        <v>228.93</v>
      </c>
      <c r="G806" s="26">
        <v>15</v>
      </c>
    </row>
    <row r="807" spans="1:7">
      <c r="A807" s="38" t="s">
        <v>1679</v>
      </c>
      <c r="B807" s="39" t="s">
        <v>1680</v>
      </c>
      <c r="C807" s="40" t="s">
        <v>147</v>
      </c>
      <c r="D807" s="77">
        <v>1940.72</v>
      </c>
      <c r="E807" s="77">
        <v>203.91</v>
      </c>
      <c r="F807" s="77">
        <v>2144.63</v>
      </c>
      <c r="G807" s="26">
        <v>15</v>
      </c>
    </row>
    <row r="808" spans="1:7">
      <c r="A808" s="38" t="s">
        <v>1681</v>
      </c>
      <c r="B808" s="39" t="s">
        <v>1682</v>
      </c>
      <c r="C808" s="40" t="s">
        <v>147</v>
      </c>
      <c r="D808" s="77">
        <v>929.93</v>
      </c>
      <c r="E808" s="77">
        <v>135.38999999999999</v>
      </c>
      <c r="F808" s="77">
        <v>1065.32</v>
      </c>
      <c r="G808" s="26">
        <v>15</v>
      </c>
    </row>
    <row r="809" spans="1:7">
      <c r="A809" s="38" t="s">
        <v>1683</v>
      </c>
      <c r="B809" s="39" t="s">
        <v>1684</v>
      </c>
      <c r="C809" s="40"/>
      <c r="D809" s="77"/>
      <c r="E809" s="77"/>
      <c r="F809" s="77"/>
      <c r="G809" s="26"/>
    </row>
    <row r="810" spans="1:7">
      <c r="A810" s="38" t="s">
        <v>1685</v>
      </c>
      <c r="B810" s="39" t="s">
        <v>1686</v>
      </c>
      <c r="C810" s="40" t="s">
        <v>147</v>
      </c>
      <c r="D810" s="77">
        <v>1169.22</v>
      </c>
      <c r="E810" s="77">
        <v>87.67</v>
      </c>
      <c r="F810" s="77">
        <v>1256.8900000000001</v>
      </c>
      <c r="G810" s="26">
        <v>15</v>
      </c>
    </row>
    <row r="811" spans="1:7">
      <c r="A811" s="38" t="s">
        <v>1687</v>
      </c>
      <c r="B811" s="39" t="s">
        <v>1688</v>
      </c>
      <c r="C811" s="40" t="s">
        <v>147</v>
      </c>
      <c r="D811" s="77">
        <v>261.45</v>
      </c>
      <c r="E811" s="77"/>
      <c r="F811" s="77">
        <v>261.45</v>
      </c>
      <c r="G811" s="26">
        <v>15</v>
      </c>
    </row>
    <row r="812" spans="1:7" ht="30">
      <c r="A812" s="38" t="s">
        <v>1689</v>
      </c>
      <c r="B812" s="39" t="s">
        <v>1690</v>
      </c>
      <c r="C812" s="40" t="s">
        <v>147</v>
      </c>
      <c r="D812" s="77">
        <v>828.13</v>
      </c>
      <c r="E812" s="77"/>
      <c r="F812" s="77">
        <v>828.13</v>
      </c>
      <c r="G812" s="26">
        <v>15</v>
      </c>
    </row>
    <row r="813" spans="1:7">
      <c r="A813" s="38" t="s">
        <v>1691</v>
      </c>
      <c r="B813" s="39" t="s">
        <v>1692</v>
      </c>
      <c r="C813" s="40" t="s">
        <v>147</v>
      </c>
      <c r="D813" s="77">
        <v>1120.96</v>
      </c>
      <c r="E813" s="77">
        <v>87.67</v>
      </c>
      <c r="F813" s="77">
        <v>1208.6300000000001</v>
      </c>
      <c r="G813" s="26">
        <v>15</v>
      </c>
    </row>
    <row r="814" spans="1:7">
      <c r="A814" s="38" t="s">
        <v>1693</v>
      </c>
      <c r="B814" s="39" t="s">
        <v>1694</v>
      </c>
      <c r="C814" s="40" t="s">
        <v>147</v>
      </c>
      <c r="D814" s="77">
        <v>192.11</v>
      </c>
      <c r="E814" s="77"/>
      <c r="F814" s="77">
        <v>192.11</v>
      </c>
      <c r="G814" s="26">
        <v>15</v>
      </c>
    </row>
    <row r="815" spans="1:7">
      <c r="A815" s="38" t="s">
        <v>1695</v>
      </c>
      <c r="B815" s="39" t="s">
        <v>1696</v>
      </c>
      <c r="C815" s="40" t="s">
        <v>147</v>
      </c>
      <c r="D815" s="77">
        <v>215.71</v>
      </c>
      <c r="E815" s="77"/>
      <c r="F815" s="77">
        <v>215.71</v>
      </c>
      <c r="G815" s="26">
        <v>15</v>
      </c>
    </row>
    <row r="816" spans="1:7">
      <c r="A816" s="38" t="s">
        <v>1697</v>
      </c>
      <c r="B816" s="39" t="s">
        <v>1698</v>
      </c>
      <c r="C816" s="40" t="s">
        <v>147</v>
      </c>
      <c r="D816" s="77">
        <v>209.79</v>
      </c>
      <c r="E816" s="77"/>
      <c r="F816" s="77">
        <v>209.79</v>
      </c>
      <c r="G816" s="26">
        <v>15</v>
      </c>
    </row>
    <row r="817" spans="1:7" ht="30">
      <c r="A817" s="38" t="s">
        <v>1699</v>
      </c>
      <c r="B817" s="39" t="s">
        <v>1700</v>
      </c>
      <c r="C817" s="40" t="s">
        <v>147</v>
      </c>
      <c r="D817" s="77">
        <v>192.59</v>
      </c>
      <c r="E817" s="77"/>
      <c r="F817" s="77">
        <v>192.59</v>
      </c>
      <c r="G817" s="26">
        <v>15</v>
      </c>
    </row>
    <row r="818" spans="1:7">
      <c r="A818" s="38" t="s">
        <v>1701</v>
      </c>
      <c r="B818" s="39" t="s">
        <v>1702</v>
      </c>
      <c r="C818" s="40" t="s">
        <v>147</v>
      </c>
      <c r="D818" s="77">
        <v>164.82</v>
      </c>
      <c r="E818" s="77"/>
      <c r="F818" s="77">
        <v>164.82</v>
      </c>
      <c r="G818" s="26">
        <v>15</v>
      </c>
    </row>
    <row r="819" spans="1:7">
      <c r="A819" s="38" t="s">
        <v>1703</v>
      </c>
      <c r="B819" s="39" t="s">
        <v>1704</v>
      </c>
      <c r="C819" s="40" t="s">
        <v>147</v>
      </c>
      <c r="D819" s="77">
        <v>170.41</v>
      </c>
      <c r="E819" s="77"/>
      <c r="F819" s="77">
        <v>170.41</v>
      </c>
      <c r="G819" s="26">
        <v>15</v>
      </c>
    </row>
    <row r="820" spans="1:7">
      <c r="A820" s="38" t="s">
        <v>1705</v>
      </c>
      <c r="B820" s="39" t="s">
        <v>1706</v>
      </c>
      <c r="C820" s="40" t="s">
        <v>147</v>
      </c>
      <c r="D820" s="77">
        <v>211.59</v>
      </c>
      <c r="E820" s="77"/>
      <c r="F820" s="77">
        <v>211.59</v>
      </c>
      <c r="G820" s="26">
        <v>15</v>
      </c>
    </row>
    <row r="821" spans="1:7">
      <c r="A821" s="38" t="s">
        <v>1707</v>
      </c>
      <c r="B821" s="39" t="s">
        <v>1708</v>
      </c>
      <c r="C821" s="40" t="s">
        <v>147</v>
      </c>
      <c r="D821" s="77">
        <v>166.05</v>
      </c>
      <c r="E821" s="77"/>
      <c r="F821" s="77">
        <v>166.05</v>
      </c>
      <c r="G821" s="26">
        <v>15</v>
      </c>
    </row>
    <row r="822" spans="1:7">
      <c r="A822" s="38" t="s">
        <v>1709</v>
      </c>
      <c r="B822" s="39" t="s">
        <v>1710</v>
      </c>
      <c r="C822" s="40" t="s">
        <v>147</v>
      </c>
      <c r="D822" s="77">
        <v>245.21</v>
      </c>
      <c r="E822" s="77"/>
      <c r="F822" s="77">
        <v>245.21</v>
      </c>
      <c r="G822" s="26">
        <v>15</v>
      </c>
    </row>
    <row r="823" spans="1:7" ht="30">
      <c r="A823" s="38" t="s">
        <v>1711</v>
      </c>
      <c r="B823" s="39" t="s">
        <v>1712</v>
      </c>
      <c r="C823" s="40" t="s">
        <v>147</v>
      </c>
      <c r="D823" s="77">
        <v>259.12</v>
      </c>
      <c r="E823" s="77"/>
      <c r="F823" s="77">
        <v>259.12</v>
      </c>
      <c r="G823" s="26">
        <v>15</v>
      </c>
    </row>
    <row r="824" spans="1:7" ht="30">
      <c r="A824" s="38" t="s">
        <v>1713</v>
      </c>
      <c r="B824" s="39" t="s">
        <v>1714</v>
      </c>
      <c r="C824" s="40" t="s">
        <v>147</v>
      </c>
      <c r="D824" s="77">
        <v>1670.53</v>
      </c>
      <c r="E824" s="77"/>
      <c r="F824" s="77">
        <v>1670.53</v>
      </c>
      <c r="G824" s="26">
        <v>15</v>
      </c>
    </row>
    <row r="825" spans="1:7">
      <c r="A825" s="38" t="s">
        <v>1715</v>
      </c>
      <c r="B825" s="39" t="s">
        <v>1716</v>
      </c>
      <c r="C825" s="40" t="s">
        <v>147</v>
      </c>
      <c r="D825" s="77">
        <v>910.05</v>
      </c>
      <c r="E825" s="77"/>
      <c r="F825" s="77">
        <v>910.05</v>
      </c>
      <c r="G825" s="26">
        <v>15</v>
      </c>
    </row>
    <row r="826" spans="1:7" ht="30">
      <c r="A826" s="38" t="s">
        <v>1717</v>
      </c>
      <c r="B826" s="39" t="s">
        <v>1718</v>
      </c>
      <c r="C826" s="40" t="s">
        <v>147</v>
      </c>
      <c r="D826" s="77">
        <v>1434.61</v>
      </c>
      <c r="E826" s="77"/>
      <c r="F826" s="77">
        <v>1434.61</v>
      </c>
      <c r="G826" s="26">
        <v>15</v>
      </c>
    </row>
    <row r="827" spans="1:7">
      <c r="A827" s="38" t="s">
        <v>1719</v>
      </c>
      <c r="B827" s="39" t="s">
        <v>1720</v>
      </c>
      <c r="C827" s="40" t="s">
        <v>147</v>
      </c>
      <c r="D827" s="77">
        <v>298.13</v>
      </c>
      <c r="E827" s="77">
        <v>81.349999999999994</v>
      </c>
      <c r="F827" s="77">
        <v>379.48</v>
      </c>
      <c r="G827" s="26">
        <v>15</v>
      </c>
    </row>
    <row r="828" spans="1:7" ht="30">
      <c r="A828" s="38" t="s">
        <v>1721</v>
      </c>
      <c r="B828" s="39" t="s">
        <v>1722</v>
      </c>
      <c r="C828" s="40" t="s">
        <v>147</v>
      </c>
      <c r="D828" s="77">
        <v>280.91000000000003</v>
      </c>
      <c r="E828" s="77"/>
      <c r="F828" s="77">
        <v>280.91000000000003</v>
      </c>
      <c r="G828" s="26">
        <v>15</v>
      </c>
    </row>
    <row r="829" spans="1:7" ht="30">
      <c r="A829" s="38" t="s">
        <v>1723</v>
      </c>
      <c r="B829" s="39" t="s">
        <v>1724</v>
      </c>
      <c r="C829" s="40" t="s">
        <v>147</v>
      </c>
      <c r="D829" s="77">
        <v>298.76</v>
      </c>
      <c r="E829" s="77"/>
      <c r="F829" s="77">
        <v>298.76</v>
      </c>
      <c r="G829" s="26">
        <v>15</v>
      </c>
    </row>
    <row r="830" spans="1:7" ht="30">
      <c r="A830" s="38" t="s">
        <v>1725</v>
      </c>
      <c r="B830" s="39" t="s">
        <v>1726</v>
      </c>
      <c r="C830" s="40" t="s">
        <v>147</v>
      </c>
      <c r="D830" s="77">
        <v>291.33999999999997</v>
      </c>
      <c r="E830" s="77"/>
      <c r="F830" s="77">
        <v>291.33999999999997</v>
      </c>
      <c r="G830" s="26">
        <v>15</v>
      </c>
    </row>
    <row r="831" spans="1:7" ht="30">
      <c r="A831" s="38" t="s">
        <v>1727</v>
      </c>
      <c r="B831" s="39" t="s">
        <v>1728</v>
      </c>
      <c r="C831" s="40" t="s">
        <v>147</v>
      </c>
      <c r="D831" s="77">
        <v>246.26</v>
      </c>
      <c r="E831" s="77"/>
      <c r="F831" s="77">
        <v>246.26</v>
      </c>
      <c r="G831" s="26">
        <v>15</v>
      </c>
    </row>
    <row r="832" spans="1:7" ht="30">
      <c r="A832" s="38" t="s">
        <v>1729</v>
      </c>
      <c r="B832" s="39" t="s">
        <v>1730</v>
      </c>
      <c r="C832" s="40" t="s">
        <v>147</v>
      </c>
      <c r="D832" s="77">
        <v>288.33999999999997</v>
      </c>
      <c r="E832" s="77"/>
      <c r="F832" s="77">
        <v>288.33999999999997</v>
      </c>
      <c r="G832" s="26">
        <v>15</v>
      </c>
    </row>
    <row r="833" spans="1:7" ht="30">
      <c r="A833" s="38" t="s">
        <v>1731</v>
      </c>
      <c r="B833" s="39" t="s">
        <v>1732</v>
      </c>
      <c r="C833" s="40" t="s">
        <v>147</v>
      </c>
      <c r="D833" s="77">
        <v>261.76</v>
      </c>
      <c r="E833" s="77"/>
      <c r="F833" s="77">
        <v>261.76</v>
      </c>
      <c r="G833" s="26">
        <v>15</v>
      </c>
    </row>
    <row r="834" spans="1:7">
      <c r="A834" s="38" t="s">
        <v>1733</v>
      </c>
      <c r="B834" s="39" t="s">
        <v>1734</v>
      </c>
      <c r="C834" s="40"/>
      <c r="D834" s="77"/>
      <c r="E834" s="77"/>
      <c r="F834" s="77"/>
      <c r="G834" s="26"/>
    </row>
    <row r="835" spans="1:7">
      <c r="A835" s="38" t="s">
        <v>1735</v>
      </c>
      <c r="B835" s="39" t="s">
        <v>1736</v>
      </c>
      <c r="C835" s="40" t="s">
        <v>147</v>
      </c>
      <c r="D835" s="77">
        <v>98.42</v>
      </c>
      <c r="E835" s="77">
        <v>145.18</v>
      </c>
      <c r="F835" s="77">
        <v>243.6</v>
      </c>
      <c r="G835" s="26">
        <v>15</v>
      </c>
    </row>
    <row r="836" spans="1:7">
      <c r="A836" s="38" t="s">
        <v>1737</v>
      </c>
      <c r="B836" s="39" t="s">
        <v>1738</v>
      </c>
      <c r="C836" s="40"/>
      <c r="D836" s="77"/>
      <c r="E836" s="77"/>
      <c r="F836" s="77"/>
      <c r="G836" s="26"/>
    </row>
    <row r="837" spans="1:7">
      <c r="A837" s="38" t="s">
        <v>1739</v>
      </c>
      <c r="B837" s="39" t="s">
        <v>1740</v>
      </c>
      <c r="C837" s="40" t="s">
        <v>147</v>
      </c>
      <c r="D837" s="77"/>
      <c r="E837" s="77">
        <v>50.35</v>
      </c>
      <c r="F837" s="77">
        <v>50.35</v>
      </c>
      <c r="G837" s="26">
        <v>15</v>
      </c>
    </row>
    <row r="838" spans="1:7">
      <c r="A838" s="38" t="s">
        <v>1741</v>
      </c>
      <c r="B838" s="39" t="s">
        <v>1742</v>
      </c>
      <c r="C838" s="40" t="s">
        <v>95</v>
      </c>
      <c r="D838" s="77">
        <v>2.02</v>
      </c>
      <c r="E838" s="77">
        <v>6.91</v>
      </c>
      <c r="F838" s="77">
        <v>8.93</v>
      </c>
      <c r="G838" s="26">
        <v>15</v>
      </c>
    </row>
    <row r="839" spans="1:7">
      <c r="A839" s="38" t="s">
        <v>1743</v>
      </c>
      <c r="B839" s="39" t="s">
        <v>1744</v>
      </c>
      <c r="C839" s="40" t="s">
        <v>95</v>
      </c>
      <c r="D839" s="77">
        <v>2.1800000000000002</v>
      </c>
      <c r="E839" s="77">
        <v>6.91</v>
      </c>
      <c r="F839" s="77">
        <v>9.09</v>
      </c>
      <c r="G839" s="26">
        <v>15</v>
      </c>
    </row>
    <row r="840" spans="1:7">
      <c r="A840" s="38" t="s">
        <v>1745</v>
      </c>
      <c r="B840" s="39" t="s">
        <v>1746</v>
      </c>
      <c r="C840" s="40" t="s">
        <v>95</v>
      </c>
      <c r="D840" s="77">
        <v>2.68</v>
      </c>
      <c r="E840" s="77">
        <v>6.91</v>
      </c>
      <c r="F840" s="77">
        <v>9.59</v>
      </c>
      <c r="G840" s="26">
        <v>15</v>
      </c>
    </row>
    <row r="841" spans="1:7">
      <c r="A841" s="38" t="s">
        <v>1747</v>
      </c>
      <c r="B841" s="39" t="s">
        <v>1748</v>
      </c>
      <c r="C841" s="40" t="s">
        <v>95</v>
      </c>
      <c r="D841" s="77">
        <v>2.82</v>
      </c>
      <c r="E841" s="77">
        <v>6.91</v>
      </c>
      <c r="F841" s="77">
        <v>9.73</v>
      </c>
      <c r="G841" s="26">
        <v>15</v>
      </c>
    </row>
    <row r="842" spans="1:7">
      <c r="A842" s="38" t="s">
        <v>1749</v>
      </c>
      <c r="B842" s="39" t="s">
        <v>1750</v>
      </c>
      <c r="C842" s="40" t="s">
        <v>95</v>
      </c>
      <c r="D842" s="77">
        <v>3.99</v>
      </c>
      <c r="E842" s="77">
        <v>6.91</v>
      </c>
      <c r="F842" s="77">
        <v>10.9</v>
      </c>
      <c r="G842" s="26">
        <v>15</v>
      </c>
    </row>
    <row r="843" spans="1:7" s="46" customFormat="1">
      <c r="A843" s="38" t="s">
        <v>1751</v>
      </c>
      <c r="B843" s="39" t="s">
        <v>1752</v>
      </c>
      <c r="C843" s="40"/>
      <c r="D843" s="77"/>
      <c r="E843" s="77"/>
      <c r="F843" s="77"/>
      <c r="G843" s="26"/>
    </row>
    <row r="844" spans="1:7">
      <c r="A844" s="38" t="s">
        <v>1753</v>
      </c>
      <c r="B844" s="39" t="s">
        <v>1754</v>
      </c>
      <c r="C844" s="40"/>
      <c r="D844" s="77"/>
      <c r="E844" s="77"/>
      <c r="F844" s="77"/>
      <c r="G844" s="26"/>
    </row>
    <row r="845" spans="1:7">
      <c r="A845" s="38" t="s">
        <v>1755</v>
      </c>
      <c r="B845" s="39" t="s">
        <v>1756</v>
      </c>
      <c r="C845" s="40" t="s">
        <v>147</v>
      </c>
      <c r="D845" s="77">
        <v>122.01</v>
      </c>
      <c r="E845" s="77">
        <v>62.94</v>
      </c>
      <c r="F845" s="77">
        <v>184.95</v>
      </c>
      <c r="G845" s="26">
        <v>15</v>
      </c>
    </row>
    <row r="846" spans="1:7">
      <c r="A846" s="38" t="s">
        <v>1757</v>
      </c>
      <c r="B846" s="39" t="s">
        <v>1758</v>
      </c>
      <c r="C846" s="40" t="s">
        <v>147</v>
      </c>
      <c r="D846" s="77">
        <v>130.88999999999999</v>
      </c>
      <c r="E846" s="77">
        <v>65.45</v>
      </c>
      <c r="F846" s="77">
        <v>196.34</v>
      </c>
      <c r="G846" s="26">
        <v>15</v>
      </c>
    </row>
    <row r="847" spans="1:7">
      <c r="A847" s="38" t="s">
        <v>1759</v>
      </c>
      <c r="B847" s="39" t="s">
        <v>1760</v>
      </c>
      <c r="C847" s="40" t="s">
        <v>147</v>
      </c>
      <c r="D847" s="77">
        <v>139.77000000000001</v>
      </c>
      <c r="E847" s="77">
        <v>67.97</v>
      </c>
      <c r="F847" s="77">
        <v>207.74</v>
      </c>
      <c r="G847" s="26">
        <v>15</v>
      </c>
    </row>
    <row r="848" spans="1:7">
      <c r="A848" s="38" t="s">
        <v>1761</v>
      </c>
      <c r="B848" s="39" t="s">
        <v>1762</v>
      </c>
      <c r="C848" s="40" t="s">
        <v>147</v>
      </c>
      <c r="D848" s="77">
        <v>153.28</v>
      </c>
      <c r="E848" s="77">
        <v>73.010000000000005</v>
      </c>
      <c r="F848" s="77">
        <v>226.29</v>
      </c>
      <c r="G848" s="26">
        <v>15</v>
      </c>
    </row>
    <row r="849" spans="1:7">
      <c r="A849" s="38" t="s">
        <v>1763</v>
      </c>
      <c r="B849" s="39" t="s">
        <v>1764</v>
      </c>
      <c r="C849" s="40" t="s">
        <v>147</v>
      </c>
      <c r="D849" s="77">
        <v>83.61</v>
      </c>
      <c r="E849" s="77">
        <v>47.83</v>
      </c>
      <c r="F849" s="77">
        <v>131.44</v>
      </c>
      <c r="G849" s="26">
        <v>15</v>
      </c>
    </row>
    <row r="850" spans="1:7">
      <c r="A850" s="38" t="s">
        <v>1765</v>
      </c>
      <c r="B850" s="39" t="s">
        <v>1766</v>
      </c>
      <c r="C850" s="40" t="s">
        <v>147</v>
      </c>
      <c r="D850" s="77">
        <v>92.5</v>
      </c>
      <c r="E850" s="77">
        <v>50.35</v>
      </c>
      <c r="F850" s="77">
        <v>142.85</v>
      </c>
      <c r="G850" s="26">
        <v>15</v>
      </c>
    </row>
    <row r="851" spans="1:7">
      <c r="A851" s="38" t="s">
        <v>1767</v>
      </c>
      <c r="B851" s="39" t="s">
        <v>1768</v>
      </c>
      <c r="C851" s="40" t="s">
        <v>147</v>
      </c>
      <c r="D851" s="77">
        <v>101.38</v>
      </c>
      <c r="E851" s="77">
        <v>52.87</v>
      </c>
      <c r="F851" s="77">
        <v>154.25</v>
      </c>
      <c r="G851" s="26">
        <v>15</v>
      </c>
    </row>
    <row r="852" spans="1:7">
      <c r="A852" s="38" t="s">
        <v>1769</v>
      </c>
      <c r="B852" s="39" t="s">
        <v>1770</v>
      </c>
      <c r="C852" s="40" t="s">
        <v>147</v>
      </c>
      <c r="D852" s="77">
        <v>110.65</v>
      </c>
      <c r="E852" s="77">
        <v>57.91</v>
      </c>
      <c r="F852" s="77">
        <v>168.56</v>
      </c>
      <c r="G852" s="26">
        <v>15</v>
      </c>
    </row>
    <row r="853" spans="1:7">
      <c r="A853" s="38" t="s">
        <v>1771</v>
      </c>
      <c r="B853" s="39" t="s">
        <v>1772</v>
      </c>
      <c r="C853" s="40" t="s">
        <v>147</v>
      </c>
      <c r="D853" s="77">
        <v>91.73</v>
      </c>
      <c r="E853" s="77">
        <v>60.42</v>
      </c>
      <c r="F853" s="77">
        <v>152.15</v>
      </c>
      <c r="G853" s="26">
        <v>15</v>
      </c>
    </row>
    <row r="854" spans="1:7">
      <c r="A854" s="38" t="s">
        <v>1773</v>
      </c>
      <c r="B854" s="39" t="s">
        <v>1774</v>
      </c>
      <c r="C854" s="40" t="s">
        <v>147</v>
      </c>
      <c r="D854" s="77">
        <v>69.19</v>
      </c>
      <c r="E854" s="77">
        <v>45.32</v>
      </c>
      <c r="F854" s="77">
        <v>114.51</v>
      </c>
      <c r="G854" s="26">
        <v>15</v>
      </c>
    </row>
    <row r="855" spans="1:7">
      <c r="A855" s="38" t="s">
        <v>1775</v>
      </c>
      <c r="B855" s="39" t="s">
        <v>1776</v>
      </c>
      <c r="C855" s="40" t="s">
        <v>147</v>
      </c>
      <c r="D855" s="77">
        <v>85.49</v>
      </c>
      <c r="E855" s="77">
        <v>32.729999999999997</v>
      </c>
      <c r="F855" s="77">
        <v>118.22</v>
      </c>
      <c r="G855" s="26">
        <v>15</v>
      </c>
    </row>
    <row r="856" spans="1:7">
      <c r="A856" s="38" t="s">
        <v>1777</v>
      </c>
      <c r="B856" s="39" t="s">
        <v>1778</v>
      </c>
      <c r="C856" s="40" t="s">
        <v>147</v>
      </c>
      <c r="D856" s="77">
        <v>26</v>
      </c>
      <c r="E856" s="77">
        <v>6.42</v>
      </c>
      <c r="F856" s="77">
        <v>32.42</v>
      </c>
      <c r="G856" s="26">
        <v>15</v>
      </c>
    </row>
    <row r="857" spans="1:7">
      <c r="A857" s="38" t="s">
        <v>1779</v>
      </c>
      <c r="B857" s="39" t="s">
        <v>1780</v>
      </c>
      <c r="C857" s="40" t="s">
        <v>147</v>
      </c>
      <c r="D857" s="77">
        <v>16.25</v>
      </c>
      <c r="E857" s="77">
        <v>6.42</v>
      </c>
      <c r="F857" s="77">
        <v>22.67</v>
      </c>
      <c r="G857" s="26">
        <v>15</v>
      </c>
    </row>
    <row r="858" spans="1:7">
      <c r="A858" s="38" t="s">
        <v>1781</v>
      </c>
      <c r="B858" s="39" t="s">
        <v>1782</v>
      </c>
      <c r="C858" s="40"/>
      <c r="D858" s="77"/>
      <c r="E858" s="77"/>
      <c r="F858" s="77"/>
      <c r="G858" s="26"/>
    </row>
    <row r="859" spans="1:7">
      <c r="A859" s="38" t="s">
        <v>1783</v>
      </c>
      <c r="B859" s="39" t="s">
        <v>1784</v>
      </c>
      <c r="C859" s="40" t="s">
        <v>655</v>
      </c>
      <c r="D859" s="77">
        <v>28.55</v>
      </c>
      <c r="E859" s="77"/>
      <c r="F859" s="77">
        <v>28.55</v>
      </c>
      <c r="G859" s="26">
        <v>15</v>
      </c>
    </row>
    <row r="860" spans="1:7">
      <c r="A860" s="38" t="s">
        <v>1785</v>
      </c>
      <c r="B860" s="39" t="s">
        <v>1786</v>
      </c>
      <c r="C860" s="40" t="s">
        <v>655</v>
      </c>
      <c r="D860" s="77"/>
      <c r="E860" s="77">
        <v>6.47</v>
      </c>
      <c r="F860" s="77">
        <v>6.47</v>
      </c>
      <c r="G860" s="26">
        <v>15</v>
      </c>
    </row>
    <row r="861" spans="1:7">
      <c r="A861" s="38" t="s">
        <v>1787</v>
      </c>
      <c r="B861" s="39" t="s">
        <v>1788</v>
      </c>
      <c r="C861" s="40" t="s">
        <v>655</v>
      </c>
      <c r="D861" s="77">
        <v>30.26</v>
      </c>
      <c r="E861" s="77"/>
      <c r="F861" s="77">
        <v>30.26</v>
      </c>
      <c r="G861" s="26">
        <v>15</v>
      </c>
    </row>
    <row r="862" spans="1:7">
      <c r="A862" s="38" t="s">
        <v>1789</v>
      </c>
      <c r="B862" s="39" t="s">
        <v>1790</v>
      </c>
      <c r="C862" s="40" t="s">
        <v>655</v>
      </c>
      <c r="D862" s="77">
        <v>31.03</v>
      </c>
      <c r="E862" s="77"/>
      <c r="F862" s="77">
        <v>31.03</v>
      </c>
      <c r="G862" s="26">
        <v>15</v>
      </c>
    </row>
    <row r="863" spans="1:7">
      <c r="A863" s="38" t="s">
        <v>1791</v>
      </c>
      <c r="B863" s="39" t="s">
        <v>1792</v>
      </c>
      <c r="C863" s="40" t="s">
        <v>655</v>
      </c>
      <c r="D863" s="77">
        <v>34</v>
      </c>
      <c r="E863" s="77"/>
      <c r="F863" s="77">
        <v>34</v>
      </c>
      <c r="G863" s="26">
        <v>15</v>
      </c>
    </row>
    <row r="864" spans="1:7">
      <c r="A864" s="38" t="s">
        <v>1793</v>
      </c>
      <c r="B864" s="39" t="s">
        <v>1794</v>
      </c>
      <c r="C864" s="40" t="s">
        <v>655</v>
      </c>
      <c r="D864" s="77">
        <v>10.97</v>
      </c>
      <c r="E864" s="77">
        <v>6.47</v>
      </c>
      <c r="F864" s="77">
        <v>17.440000000000001</v>
      </c>
      <c r="G864" s="26">
        <v>15</v>
      </c>
    </row>
    <row r="865" spans="1:7">
      <c r="A865" s="38" t="s">
        <v>1795</v>
      </c>
      <c r="B865" s="39" t="s">
        <v>1796</v>
      </c>
      <c r="C865" s="40"/>
      <c r="D865" s="77"/>
      <c r="E865" s="77"/>
      <c r="F865" s="77"/>
      <c r="G865" s="26"/>
    </row>
    <row r="866" spans="1:7">
      <c r="A866" s="38" t="s">
        <v>1797</v>
      </c>
      <c r="B866" s="39" t="s">
        <v>1798</v>
      </c>
      <c r="C866" s="40" t="s">
        <v>230</v>
      </c>
      <c r="D866" s="77">
        <v>2570.7800000000002</v>
      </c>
      <c r="E866" s="77">
        <v>968.87</v>
      </c>
      <c r="F866" s="77">
        <v>3539.65</v>
      </c>
      <c r="G866" s="26">
        <v>15</v>
      </c>
    </row>
    <row r="867" spans="1:7">
      <c r="A867" s="38" t="s">
        <v>1799</v>
      </c>
      <c r="B867" s="39" t="s">
        <v>1800</v>
      </c>
      <c r="C867" s="40" t="s">
        <v>230</v>
      </c>
      <c r="D867" s="77">
        <v>2483.14</v>
      </c>
      <c r="E867" s="77">
        <v>1068.96</v>
      </c>
      <c r="F867" s="77">
        <v>3552.1</v>
      </c>
      <c r="G867" s="26">
        <v>15</v>
      </c>
    </row>
    <row r="868" spans="1:7">
      <c r="A868" s="38" t="s">
        <v>1801</v>
      </c>
      <c r="B868" s="39" t="s">
        <v>1802</v>
      </c>
      <c r="C868" s="40" t="s">
        <v>230</v>
      </c>
      <c r="D868" s="77">
        <v>2284.0500000000002</v>
      </c>
      <c r="E868" s="77">
        <v>921.14</v>
      </c>
      <c r="F868" s="77">
        <v>3205.19</v>
      </c>
      <c r="G868" s="26">
        <v>15</v>
      </c>
    </row>
    <row r="869" spans="1:7">
      <c r="A869" s="38" t="s">
        <v>1803</v>
      </c>
      <c r="B869" s="39" t="s">
        <v>1804</v>
      </c>
      <c r="C869" s="40" t="s">
        <v>230</v>
      </c>
      <c r="D869" s="77">
        <v>2005.75</v>
      </c>
      <c r="E869" s="77">
        <v>911.83</v>
      </c>
      <c r="F869" s="77">
        <v>2917.58</v>
      </c>
      <c r="G869" s="26">
        <v>15</v>
      </c>
    </row>
    <row r="870" spans="1:7">
      <c r="A870" s="38" t="s">
        <v>1805</v>
      </c>
      <c r="B870" s="39" t="s">
        <v>1806</v>
      </c>
      <c r="C870" s="40" t="s">
        <v>230</v>
      </c>
      <c r="D870" s="77">
        <v>2256.85</v>
      </c>
      <c r="E870" s="77">
        <v>977</v>
      </c>
      <c r="F870" s="77">
        <v>3233.85</v>
      </c>
      <c r="G870" s="26">
        <v>15</v>
      </c>
    </row>
    <row r="871" spans="1:7">
      <c r="A871" s="38" t="s">
        <v>1807</v>
      </c>
      <c r="B871" s="39" t="s">
        <v>1808</v>
      </c>
      <c r="C871" s="40"/>
      <c r="D871" s="77"/>
      <c r="E871" s="77"/>
      <c r="F871" s="77"/>
      <c r="G871" s="26"/>
    </row>
    <row r="872" spans="1:7">
      <c r="A872" s="38" t="s">
        <v>1809</v>
      </c>
      <c r="B872" s="39" t="s">
        <v>1810</v>
      </c>
      <c r="C872" s="40" t="s">
        <v>230</v>
      </c>
      <c r="D872" s="77">
        <v>4274.24</v>
      </c>
      <c r="E872" s="77">
        <v>1510.5</v>
      </c>
      <c r="F872" s="77">
        <v>5784.74</v>
      </c>
      <c r="G872" s="26">
        <v>15</v>
      </c>
    </row>
    <row r="873" spans="1:7">
      <c r="A873" s="38" t="s">
        <v>1811</v>
      </c>
      <c r="B873" s="39" t="s">
        <v>1812</v>
      </c>
      <c r="C873" s="40" t="s">
        <v>205</v>
      </c>
      <c r="D873" s="77">
        <v>0.11</v>
      </c>
      <c r="E873" s="77">
        <v>7.05</v>
      </c>
      <c r="F873" s="77">
        <v>7.16</v>
      </c>
      <c r="G873" s="26">
        <v>15</v>
      </c>
    </row>
    <row r="874" spans="1:7">
      <c r="A874" s="38" t="s">
        <v>1813</v>
      </c>
      <c r="B874" s="39" t="s">
        <v>1814</v>
      </c>
      <c r="C874" s="40" t="s">
        <v>205</v>
      </c>
      <c r="D874" s="77">
        <v>0.28000000000000003</v>
      </c>
      <c r="E874" s="77">
        <v>18.63</v>
      </c>
      <c r="F874" s="77">
        <v>18.91</v>
      </c>
      <c r="G874" s="26">
        <v>15</v>
      </c>
    </row>
    <row r="875" spans="1:7" s="46" customFormat="1">
      <c r="A875" s="38" t="s">
        <v>1815</v>
      </c>
      <c r="B875" s="39" t="s">
        <v>1816</v>
      </c>
      <c r="C875" s="40"/>
      <c r="D875" s="77"/>
      <c r="E875" s="77"/>
      <c r="F875" s="77"/>
      <c r="G875" s="26"/>
    </row>
    <row r="876" spans="1:7">
      <c r="A876" s="38" t="s">
        <v>1817</v>
      </c>
      <c r="B876" s="39" t="s">
        <v>1818</v>
      </c>
      <c r="C876" s="40"/>
      <c r="D876" s="77"/>
      <c r="E876" s="77"/>
      <c r="F876" s="77"/>
      <c r="G876" s="26"/>
    </row>
    <row r="877" spans="1:7">
      <c r="A877" s="38" t="s">
        <v>1819</v>
      </c>
      <c r="B877" s="39" t="s">
        <v>1820</v>
      </c>
      <c r="C877" s="40" t="s">
        <v>147</v>
      </c>
      <c r="D877" s="77">
        <v>46.56</v>
      </c>
      <c r="E877" s="77">
        <v>36.53</v>
      </c>
      <c r="F877" s="77">
        <v>83.09</v>
      </c>
      <c r="G877" s="26">
        <v>15</v>
      </c>
    </row>
    <row r="878" spans="1:7">
      <c r="A878" s="38" t="s">
        <v>1821</v>
      </c>
      <c r="B878" s="39" t="s">
        <v>1822</v>
      </c>
      <c r="C878" s="40" t="s">
        <v>147</v>
      </c>
      <c r="D878" s="77">
        <v>62.72</v>
      </c>
      <c r="E878" s="77">
        <v>36.53</v>
      </c>
      <c r="F878" s="77">
        <v>99.25</v>
      </c>
      <c r="G878" s="26">
        <v>15</v>
      </c>
    </row>
    <row r="879" spans="1:7">
      <c r="A879" s="38" t="s">
        <v>1823</v>
      </c>
      <c r="B879" s="39" t="s">
        <v>1824</v>
      </c>
      <c r="C879" s="40" t="s">
        <v>147</v>
      </c>
      <c r="D879" s="77">
        <v>35.36</v>
      </c>
      <c r="E879" s="77">
        <v>36.53</v>
      </c>
      <c r="F879" s="77">
        <v>71.89</v>
      </c>
      <c r="G879" s="26">
        <v>15</v>
      </c>
    </row>
    <row r="880" spans="1:7">
      <c r="A880" s="38" t="s">
        <v>1825</v>
      </c>
      <c r="B880" s="39" t="s">
        <v>1826</v>
      </c>
      <c r="C880" s="40" t="s">
        <v>147</v>
      </c>
      <c r="D880" s="77">
        <v>88.29</v>
      </c>
      <c r="E880" s="77">
        <v>54.8</v>
      </c>
      <c r="F880" s="77">
        <v>143.09</v>
      </c>
      <c r="G880" s="26">
        <v>15</v>
      </c>
    </row>
    <row r="881" spans="1:7">
      <c r="A881" s="38" t="s">
        <v>1827</v>
      </c>
      <c r="B881" s="39" t="s">
        <v>1828</v>
      </c>
      <c r="C881" s="40" t="s">
        <v>147</v>
      </c>
      <c r="D881" s="77">
        <v>106.92</v>
      </c>
      <c r="E881" s="77">
        <v>54.8</v>
      </c>
      <c r="F881" s="77">
        <v>161.72</v>
      </c>
      <c r="G881" s="26">
        <v>15</v>
      </c>
    </row>
    <row r="882" spans="1:7">
      <c r="A882" s="38" t="s">
        <v>1829</v>
      </c>
      <c r="B882" s="39" t="s">
        <v>1830</v>
      </c>
      <c r="C882" s="40" t="s">
        <v>205</v>
      </c>
      <c r="D882" s="77">
        <v>0.99</v>
      </c>
      <c r="E882" s="77">
        <v>16.11</v>
      </c>
      <c r="F882" s="77">
        <v>17.100000000000001</v>
      </c>
      <c r="G882" s="26">
        <v>15</v>
      </c>
    </row>
    <row r="883" spans="1:7">
      <c r="A883" s="38" t="s">
        <v>1831</v>
      </c>
      <c r="B883" s="39" t="s">
        <v>1832</v>
      </c>
      <c r="C883" s="40" t="s">
        <v>205</v>
      </c>
      <c r="D883" s="77">
        <v>13.98</v>
      </c>
      <c r="E883" s="77">
        <v>20.14</v>
      </c>
      <c r="F883" s="77">
        <v>34.119999999999997</v>
      </c>
      <c r="G883" s="26">
        <v>15</v>
      </c>
    </row>
    <row r="884" spans="1:7">
      <c r="A884" s="38" t="s">
        <v>1833</v>
      </c>
      <c r="B884" s="39" t="s">
        <v>1834</v>
      </c>
      <c r="C884" s="40" t="s">
        <v>205</v>
      </c>
      <c r="D884" s="77">
        <v>21.53</v>
      </c>
      <c r="E884" s="77">
        <v>20.14</v>
      </c>
      <c r="F884" s="77">
        <v>41.67</v>
      </c>
      <c r="G884" s="26">
        <v>15</v>
      </c>
    </row>
    <row r="885" spans="1:7">
      <c r="A885" s="38" t="s">
        <v>1835</v>
      </c>
      <c r="B885" s="39" t="s">
        <v>1836</v>
      </c>
      <c r="C885" s="40"/>
      <c r="D885" s="77"/>
      <c r="E885" s="77"/>
      <c r="F885" s="77"/>
      <c r="G885" s="26"/>
    </row>
    <row r="886" spans="1:7">
      <c r="A886" s="38" t="s">
        <v>1837</v>
      </c>
      <c r="B886" s="39" t="s">
        <v>1838</v>
      </c>
      <c r="C886" s="40" t="s">
        <v>147</v>
      </c>
      <c r="D886" s="77">
        <v>39.82</v>
      </c>
      <c r="E886" s="77">
        <v>20.14</v>
      </c>
      <c r="F886" s="77">
        <v>59.96</v>
      </c>
      <c r="G886" s="26">
        <v>15</v>
      </c>
    </row>
    <row r="887" spans="1:7">
      <c r="A887" s="38" t="s">
        <v>1839</v>
      </c>
      <c r="B887" s="39" t="s">
        <v>1840</v>
      </c>
      <c r="C887" s="40" t="s">
        <v>147</v>
      </c>
      <c r="D887" s="77">
        <v>60.74</v>
      </c>
      <c r="E887" s="77">
        <v>20.14</v>
      </c>
      <c r="F887" s="77">
        <v>80.88</v>
      </c>
      <c r="G887" s="26">
        <v>15</v>
      </c>
    </row>
    <row r="888" spans="1:7">
      <c r="A888" s="38" t="s">
        <v>1841</v>
      </c>
      <c r="B888" s="39" t="s">
        <v>1842</v>
      </c>
      <c r="C888" s="40" t="s">
        <v>147</v>
      </c>
      <c r="D888" s="77">
        <v>153.49</v>
      </c>
      <c r="E888" s="77">
        <v>20.14</v>
      </c>
      <c r="F888" s="77">
        <v>173.63</v>
      </c>
      <c r="G888" s="26">
        <v>15</v>
      </c>
    </row>
    <row r="889" spans="1:7">
      <c r="A889" s="38" t="s">
        <v>1843</v>
      </c>
      <c r="B889" s="39" t="s">
        <v>1844</v>
      </c>
      <c r="C889" s="40" t="s">
        <v>147</v>
      </c>
      <c r="D889" s="77">
        <v>161.31</v>
      </c>
      <c r="E889" s="77">
        <v>20.14</v>
      </c>
      <c r="F889" s="77">
        <v>181.45</v>
      </c>
      <c r="G889" s="26">
        <v>15</v>
      </c>
    </row>
    <row r="890" spans="1:7">
      <c r="A890" s="38" t="s">
        <v>1845</v>
      </c>
      <c r="B890" s="39" t="s">
        <v>1846</v>
      </c>
      <c r="C890" s="40" t="s">
        <v>205</v>
      </c>
      <c r="D890" s="77">
        <v>85.66</v>
      </c>
      <c r="E890" s="77">
        <v>10.07</v>
      </c>
      <c r="F890" s="77">
        <v>95.73</v>
      </c>
      <c r="G890" s="26">
        <v>15</v>
      </c>
    </row>
    <row r="891" spans="1:7">
      <c r="A891" s="38" t="s">
        <v>1847</v>
      </c>
      <c r="B891" s="39" t="s">
        <v>1848</v>
      </c>
      <c r="C891" s="40" t="s">
        <v>205</v>
      </c>
      <c r="D891" s="77">
        <v>80.099999999999994</v>
      </c>
      <c r="E891" s="77">
        <v>10.07</v>
      </c>
      <c r="F891" s="77">
        <v>90.17</v>
      </c>
      <c r="G891" s="26">
        <v>15</v>
      </c>
    </row>
    <row r="892" spans="1:7">
      <c r="A892" s="38" t="s">
        <v>1849</v>
      </c>
      <c r="B892" s="39" t="s">
        <v>1850</v>
      </c>
      <c r="C892" s="40" t="s">
        <v>205</v>
      </c>
      <c r="D892" s="77">
        <v>114.13</v>
      </c>
      <c r="E892" s="77">
        <v>10.07</v>
      </c>
      <c r="F892" s="77">
        <v>124.2</v>
      </c>
      <c r="G892" s="26">
        <v>15</v>
      </c>
    </row>
    <row r="893" spans="1:7">
      <c r="A893" s="38" t="s">
        <v>1851</v>
      </c>
      <c r="B893" s="39" t="s">
        <v>1852</v>
      </c>
      <c r="C893" s="40" t="s">
        <v>205</v>
      </c>
      <c r="D893" s="77">
        <v>175.38</v>
      </c>
      <c r="E893" s="77">
        <v>10.07</v>
      </c>
      <c r="F893" s="77">
        <v>185.45</v>
      </c>
      <c r="G893" s="26">
        <v>15</v>
      </c>
    </row>
    <row r="894" spans="1:7">
      <c r="A894" s="38" t="s">
        <v>1853</v>
      </c>
      <c r="B894" s="39" t="s">
        <v>1854</v>
      </c>
      <c r="C894" s="40" t="s">
        <v>205</v>
      </c>
      <c r="D894" s="77">
        <v>56.94</v>
      </c>
      <c r="E894" s="77">
        <v>10.07</v>
      </c>
      <c r="F894" s="77">
        <v>67.010000000000005</v>
      </c>
      <c r="G894" s="26">
        <v>15</v>
      </c>
    </row>
    <row r="895" spans="1:7">
      <c r="A895" s="38" t="s">
        <v>1855</v>
      </c>
      <c r="B895" s="39" t="s">
        <v>1856</v>
      </c>
      <c r="C895" s="40" t="s">
        <v>205</v>
      </c>
      <c r="D895" s="77">
        <v>107.63</v>
      </c>
      <c r="E895" s="77">
        <v>10.07</v>
      </c>
      <c r="F895" s="77">
        <v>117.7</v>
      </c>
      <c r="G895" s="26">
        <v>15</v>
      </c>
    </row>
    <row r="896" spans="1:7">
      <c r="A896" s="38" t="s">
        <v>1857</v>
      </c>
      <c r="B896" s="39" t="s">
        <v>1858</v>
      </c>
      <c r="C896" s="40" t="s">
        <v>205</v>
      </c>
      <c r="D896" s="77">
        <v>73.459999999999994</v>
      </c>
      <c r="E896" s="77">
        <v>10.07</v>
      </c>
      <c r="F896" s="77">
        <v>83.53</v>
      </c>
      <c r="G896" s="26">
        <v>15</v>
      </c>
    </row>
    <row r="897" spans="1:7">
      <c r="A897" s="38" t="s">
        <v>1859</v>
      </c>
      <c r="B897" s="39" t="s">
        <v>1860</v>
      </c>
      <c r="C897" s="40"/>
      <c r="D897" s="77"/>
      <c r="E897" s="77"/>
      <c r="F897" s="77"/>
      <c r="G897" s="26"/>
    </row>
    <row r="898" spans="1:7">
      <c r="A898" s="38" t="s">
        <v>1861</v>
      </c>
      <c r="B898" s="39" t="s">
        <v>14493</v>
      </c>
      <c r="C898" s="40" t="s">
        <v>147</v>
      </c>
      <c r="D898" s="77">
        <v>81.42</v>
      </c>
      <c r="E898" s="77">
        <v>32.729999999999997</v>
      </c>
      <c r="F898" s="77">
        <v>114.15</v>
      </c>
      <c r="G898" s="26">
        <v>15</v>
      </c>
    </row>
    <row r="899" spans="1:7">
      <c r="A899" s="38" t="s">
        <v>1862</v>
      </c>
      <c r="B899" s="39" t="s">
        <v>14494</v>
      </c>
      <c r="C899" s="40" t="s">
        <v>205</v>
      </c>
      <c r="D899" s="77">
        <v>105.2</v>
      </c>
      <c r="E899" s="77">
        <v>11.08</v>
      </c>
      <c r="F899" s="77">
        <v>116.28</v>
      </c>
      <c r="G899" s="26">
        <v>15</v>
      </c>
    </row>
    <row r="900" spans="1:7">
      <c r="A900" s="38" t="s">
        <v>1863</v>
      </c>
      <c r="B900" s="39" t="s">
        <v>1864</v>
      </c>
      <c r="C900" s="40"/>
      <c r="D900" s="77"/>
      <c r="E900" s="77"/>
      <c r="F900" s="77"/>
      <c r="G900" s="26"/>
    </row>
    <row r="901" spans="1:7">
      <c r="A901" s="38" t="s">
        <v>1865</v>
      </c>
      <c r="B901" s="39" t="s">
        <v>14495</v>
      </c>
      <c r="C901" s="40" t="s">
        <v>147</v>
      </c>
      <c r="D901" s="77">
        <v>95.55</v>
      </c>
      <c r="E901" s="77">
        <v>20.14</v>
      </c>
      <c r="F901" s="77">
        <v>115.69</v>
      </c>
      <c r="G901" s="26">
        <v>15</v>
      </c>
    </row>
    <row r="902" spans="1:7">
      <c r="A902" s="38" t="s">
        <v>1866</v>
      </c>
      <c r="B902" s="39" t="s">
        <v>14496</v>
      </c>
      <c r="C902" s="40" t="s">
        <v>147</v>
      </c>
      <c r="D902" s="77">
        <v>171.37</v>
      </c>
      <c r="E902" s="77">
        <v>20.14</v>
      </c>
      <c r="F902" s="77">
        <v>191.51</v>
      </c>
      <c r="G902" s="26">
        <v>15</v>
      </c>
    </row>
    <row r="903" spans="1:7">
      <c r="A903" s="38" t="s">
        <v>1867</v>
      </c>
      <c r="B903" s="39" t="s">
        <v>14497</v>
      </c>
      <c r="C903" s="40" t="s">
        <v>147</v>
      </c>
      <c r="D903" s="77">
        <v>165.57</v>
      </c>
      <c r="E903" s="77">
        <v>20.14</v>
      </c>
      <c r="F903" s="77">
        <v>185.71</v>
      </c>
      <c r="G903" s="26">
        <v>15</v>
      </c>
    </row>
    <row r="904" spans="1:7">
      <c r="A904" s="38" t="s">
        <v>1868</v>
      </c>
      <c r="B904" s="39" t="s">
        <v>14498</v>
      </c>
      <c r="C904" s="40" t="s">
        <v>147</v>
      </c>
      <c r="D904" s="77">
        <v>94.83</v>
      </c>
      <c r="E904" s="77">
        <v>20.14</v>
      </c>
      <c r="F904" s="77">
        <v>114.97</v>
      </c>
      <c r="G904" s="26">
        <v>15</v>
      </c>
    </row>
    <row r="905" spans="1:7">
      <c r="A905" s="38" t="s">
        <v>1869</v>
      </c>
      <c r="B905" s="39" t="s">
        <v>14499</v>
      </c>
      <c r="C905" s="40" t="s">
        <v>205</v>
      </c>
      <c r="D905" s="77">
        <v>76.37</v>
      </c>
      <c r="E905" s="77">
        <v>10.07</v>
      </c>
      <c r="F905" s="77">
        <v>86.44</v>
      </c>
      <c r="G905" s="26">
        <v>15</v>
      </c>
    </row>
    <row r="906" spans="1:7">
      <c r="A906" s="38" t="s">
        <v>1870</v>
      </c>
      <c r="B906" s="39" t="s">
        <v>14500</v>
      </c>
      <c r="C906" s="40" t="s">
        <v>205</v>
      </c>
      <c r="D906" s="77">
        <v>76.23</v>
      </c>
      <c r="E906" s="77">
        <v>10.07</v>
      </c>
      <c r="F906" s="77">
        <v>86.3</v>
      </c>
      <c r="G906" s="26">
        <v>15</v>
      </c>
    </row>
    <row r="907" spans="1:7">
      <c r="A907" s="38" t="s">
        <v>1871</v>
      </c>
      <c r="B907" s="39" t="s">
        <v>1872</v>
      </c>
      <c r="C907" s="40"/>
      <c r="D907" s="77"/>
      <c r="E907" s="77"/>
      <c r="F907" s="77"/>
      <c r="G907" s="26"/>
    </row>
    <row r="908" spans="1:7">
      <c r="A908" s="38" t="s">
        <v>1873</v>
      </c>
      <c r="B908" s="39" t="s">
        <v>14501</v>
      </c>
      <c r="C908" s="40" t="s">
        <v>147</v>
      </c>
      <c r="D908" s="77">
        <v>168.18</v>
      </c>
      <c r="E908" s="77">
        <v>50.65</v>
      </c>
      <c r="F908" s="77">
        <v>218.83</v>
      </c>
      <c r="G908" s="26">
        <v>15</v>
      </c>
    </row>
    <row r="909" spans="1:7">
      <c r="A909" s="38" t="s">
        <v>1874</v>
      </c>
      <c r="B909" s="39" t="s">
        <v>14502</v>
      </c>
      <c r="C909" s="40" t="s">
        <v>147</v>
      </c>
      <c r="D909" s="77">
        <v>179.58</v>
      </c>
      <c r="E909" s="77">
        <v>21.92</v>
      </c>
      <c r="F909" s="77">
        <v>201.5</v>
      </c>
      <c r="G909" s="26">
        <v>15</v>
      </c>
    </row>
    <row r="910" spans="1:7">
      <c r="A910" s="38" t="s">
        <v>1875</v>
      </c>
      <c r="B910" s="39" t="s">
        <v>14503</v>
      </c>
      <c r="C910" s="40" t="s">
        <v>147</v>
      </c>
      <c r="D910" s="77">
        <v>127.29</v>
      </c>
      <c r="E910" s="77">
        <v>21.92</v>
      </c>
      <c r="F910" s="77">
        <v>149.21</v>
      </c>
      <c r="G910" s="26">
        <v>15</v>
      </c>
    </row>
    <row r="911" spans="1:7" ht="30">
      <c r="A911" s="38" t="s">
        <v>1876</v>
      </c>
      <c r="B911" s="39" t="s">
        <v>14504</v>
      </c>
      <c r="C911" s="40" t="s">
        <v>147</v>
      </c>
      <c r="D911" s="77">
        <v>117.84</v>
      </c>
      <c r="E911" s="77">
        <v>20.14</v>
      </c>
      <c r="F911" s="77">
        <v>137.97999999999999</v>
      </c>
      <c r="G911" s="26">
        <v>15</v>
      </c>
    </row>
    <row r="912" spans="1:7">
      <c r="A912" s="38" t="s">
        <v>1877</v>
      </c>
      <c r="B912" s="39" t="s">
        <v>1878</v>
      </c>
      <c r="C912" s="40"/>
      <c r="D912" s="77"/>
      <c r="E912" s="77"/>
      <c r="F912" s="77"/>
      <c r="G912" s="26"/>
    </row>
    <row r="913" spans="1:7">
      <c r="A913" s="38" t="s">
        <v>1879</v>
      </c>
      <c r="B913" s="39" t="s">
        <v>1880</v>
      </c>
      <c r="C913" s="40" t="s">
        <v>147</v>
      </c>
      <c r="D913" s="77">
        <v>69</v>
      </c>
      <c r="E913" s="77">
        <v>20.14</v>
      </c>
      <c r="F913" s="77">
        <v>89.14</v>
      </c>
      <c r="G913" s="26">
        <v>15</v>
      </c>
    </row>
    <row r="914" spans="1:7">
      <c r="A914" s="38" t="s">
        <v>1881</v>
      </c>
      <c r="B914" s="39" t="s">
        <v>1882</v>
      </c>
      <c r="C914" s="40" t="s">
        <v>147</v>
      </c>
      <c r="D914" s="77">
        <v>110.05</v>
      </c>
      <c r="E914" s="77">
        <v>20.14</v>
      </c>
      <c r="F914" s="77">
        <v>130.19</v>
      </c>
      <c r="G914" s="26">
        <v>15</v>
      </c>
    </row>
    <row r="915" spans="1:7">
      <c r="A915" s="38" t="s">
        <v>1883</v>
      </c>
      <c r="B915" s="39" t="s">
        <v>1884</v>
      </c>
      <c r="C915" s="40" t="s">
        <v>205</v>
      </c>
      <c r="D915" s="77">
        <v>163.87</v>
      </c>
      <c r="E915" s="77">
        <v>10.07</v>
      </c>
      <c r="F915" s="77">
        <v>173.94</v>
      </c>
      <c r="G915" s="26">
        <v>15</v>
      </c>
    </row>
    <row r="916" spans="1:7">
      <c r="A916" s="38" t="s">
        <v>1885</v>
      </c>
      <c r="B916" s="39" t="s">
        <v>1886</v>
      </c>
      <c r="C916" s="40"/>
      <c r="D916" s="77"/>
      <c r="E916" s="77"/>
      <c r="F916" s="77"/>
      <c r="G916" s="26"/>
    </row>
    <row r="917" spans="1:7">
      <c r="A917" s="38" t="s">
        <v>1887</v>
      </c>
      <c r="B917" s="39" t="s">
        <v>1888</v>
      </c>
      <c r="C917" s="40" t="s">
        <v>95</v>
      </c>
      <c r="D917" s="77">
        <v>75.239999999999995</v>
      </c>
      <c r="E917" s="77">
        <v>5.03</v>
      </c>
      <c r="F917" s="77">
        <v>80.27</v>
      </c>
      <c r="G917" s="26">
        <v>15</v>
      </c>
    </row>
    <row r="918" spans="1:7">
      <c r="A918" s="38" t="s">
        <v>1889</v>
      </c>
      <c r="B918" s="39" t="s">
        <v>1890</v>
      </c>
      <c r="C918" s="40" t="s">
        <v>95</v>
      </c>
      <c r="D918" s="77">
        <v>75.239999999999995</v>
      </c>
      <c r="E918" s="77">
        <v>5.03</v>
      </c>
      <c r="F918" s="77">
        <v>80.27</v>
      </c>
      <c r="G918" s="26">
        <v>15</v>
      </c>
    </row>
    <row r="919" spans="1:7">
      <c r="A919" s="38" t="s">
        <v>1891</v>
      </c>
      <c r="B919" s="39" t="s">
        <v>1892</v>
      </c>
      <c r="C919" s="40"/>
      <c r="D919" s="77"/>
      <c r="E919" s="77"/>
      <c r="F919" s="77"/>
      <c r="G919" s="26"/>
    </row>
    <row r="920" spans="1:7">
      <c r="A920" s="38" t="s">
        <v>1893</v>
      </c>
      <c r="B920" s="39" t="s">
        <v>1894</v>
      </c>
      <c r="C920" s="40" t="s">
        <v>147</v>
      </c>
      <c r="D920" s="77">
        <v>930.88</v>
      </c>
      <c r="E920" s="77"/>
      <c r="F920" s="77">
        <v>930.88</v>
      </c>
      <c r="G920" s="26">
        <v>15</v>
      </c>
    </row>
    <row r="921" spans="1:7">
      <c r="A921" s="38" t="s">
        <v>1895</v>
      </c>
      <c r="B921" s="39" t="s">
        <v>1896</v>
      </c>
      <c r="C921" s="40"/>
      <c r="D921" s="77"/>
      <c r="E921" s="77"/>
      <c r="F921" s="77"/>
      <c r="G921" s="26"/>
    </row>
    <row r="922" spans="1:7">
      <c r="A922" s="38" t="s">
        <v>1897</v>
      </c>
      <c r="B922" s="39" t="s">
        <v>1898</v>
      </c>
      <c r="C922" s="40" t="s">
        <v>147</v>
      </c>
      <c r="D922" s="77">
        <v>130.47</v>
      </c>
      <c r="E922" s="77">
        <v>102.71</v>
      </c>
      <c r="F922" s="77">
        <v>233.18</v>
      </c>
      <c r="G922" s="26">
        <v>15</v>
      </c>
    </row>
    <row r="923" spans="1:7">
      <c r="A923" s="38" t="s">
        <v>1899</v>
      </c>
      <c r="B923" s="39" t="s">
        <v>1900</v>
      </c>
      <c r="C923" s="40" t="s">
        <v>147</v>
      </c>
      <c r="D923" s="77">
        <v>171.15</v>
      </c>
      <c r="E923" s="77">
        <v>92.45</v>
      </c>
      <c r="F923" s="77">
        <v>263.60000000000002</v>
      </c>
      <c r="G923" s="26">
        <v>15</v>
      </c>
    </row>
    <row r="924" spans="1:7">
      <c r="A924" s="38" t="s">
        <v>1901</v>
      </c>
      <c r="B924" s="39" t="s">
        <v>1902</v>
      </c>
      <c r="C924" s="40" t="s">
        <v>147</v>
      </c>
      <c r="D924" s="77">
        <v>175.62</v>
      </c>
      <c r="E924" s="77">
        <v>102.71</v>
      </c>
      <c r="F924" s="77">
        <v>278.33</v>
      </c>
      <c r="G924" s="26">
        <v>15</v>
      </c>
    </row>
    <row r="925" spans="1:7">
      <c r="A925" s="38" t="s">
        <v>1903</v>
      </c>
      <c r="B925" s="39" t="s">
        <v>1904</v>
      </c>
      <c r="C925" s="40"/>
      <c r="D925" s="77"/>
      <c r="E925" s="77"/>
      <c r="F925" s="77"/>
      <c r="G925" s="26"/>
    </row>
    <row r="926" spans="1:7">
      <c r="A926" s="38" t="s">
        <v>1905</v>
      </c>
      <c r="B926" s="39" t="s">
        <v>1906</v>
      </c>
      <c r="C926" s="40" t="s">
        <v>205</v>
      </c>
      <c r="D926" s="77">
        <v>56.04</v>
      </c>
      <c r="E926" s="77">
        <v>61.41</v>
      </c>
      <c r="F926" s="77">
        <v>117.45</v>
      </c>
      <c r="G926" s="26">
        <v>15</v>
      </c>
    </row>
    <row r="927" spans="1:7">
      <c r="A927" s="38" t="s">
        <v>1907</v>
      </c>
      <c r="B927" s="39" t="s">
        <v>1908</v>
      </c>
      <c r="C927" s="40" t="s">
        <v>205</v>
      </c>
      <c r="D927" s="77">
        <v>86.47</v>
      </c>
      <c r="E927" s="77">
        <v>72.58</v>
      </c>
      <c r="F927" s="77">
        <v>159.05000000000001</v>
      </c>
      <c r="G927" s="26">
        <v>15</v>
      </c>
    </row>
    <row r="928" spans="1:7">
      <c r="A928" s="38" t="s">
        <v>1909</v>
      </c>
      <c r="B928" s="39" t="s">
        <v>1910</v>
      </c>
      <c r="C928" s="40" t="s">
        <v>205</v>
      </c>
      <c r="D928" s="77">
        <v>161.71</v>
      </c>
      <c r="E928" s="77">
        <v>78.16</v>
      </c>
      <c r="F928" s="77">
        <v>239.87</v>
      </c>
      <c r="G928" s="26">
        <v>15</v>
      </c>
    </row>
    <row r="929" spans="1:7">
      <c r="A929" s="38" t="s">
        <v>1911</v>
      </c>
      <c r="B929" s="39" t="s">
        <v>1912</v>
      </c>
      <c r="C929" s="40" t="s">
        <v>205</v>
      </c>
      <c r="D929" s="77">
        <v>43.08</v>
      </c>
      <c r="E929" s="77">
        <v>61.41</v>
      </c>
      <c r="F929" s="77">
        <v>104.49</v>
      </c>
      <c r="G929" s="26">
        <v>15</v>
      </c>
    </row>
    <row r="930" spans="1:7">
      <c r="A930" s="38" t="s">
        <v>1913</v>
      </c>
      <c r="B930" s="39" t="s">
        <v>1914</v>
      </c>
      <c r="C930" s="40" t="s">
        <v>205</v>
      </c>
      <c r="D930" s="77">
        <v>66.11</v>
      </c>
      <c r="E930" s="77">
        <v>72.58</v>
      </c>
      <c r="F930" s="77">
        <v>138.69</v>
      </c>
      <c r="G930" s="26">
        <v>15</v>
      </c>
    </row>
    <row r="931" spans="1:7">
      <c r="A931" s="38" t="s">
        <v>1915</v>
      </c>
      <c r="B931" s="39" t="s">
        <v>1916</v>
      </c>
      <c r="C931" s="40" t="s">
        <v>205</v>
      </c>
      <c r="D931" s="77">
        <v>95.9</v>
      </c>
      <c r="E931" s="77">
        <v>53.03</v>
      </c>
      <c r="F931" s="77">
        <v>148.93</v>
      </c>
      <c r="G931" s="26">
        <v>15</v>
      </c>
    </row>
    <row r="932" spans="1:7">
      <c r="A932" s="38" t="s">
        <v>1917</v>
      </c>
      <c r="B932" s="39" t="s">
        <v>1918</v>
      </c>
      <c r="C932" s="40" t="s">
        <v>95</v>
      </c>
      <c r="D932" s="77">
        <v>15.6</v>
      </c>
      <c r="E932" s="77">
        <v>1.59</v>
      </c>
      <c r="F932" s="77">
        <v>17.190000000000001</v>
      </c>
      <c r="G932" s="26">
        <v>15</v>
      </c>
    </row>
    <row r="933" spans="1:7">
      <c r="A933" s="38" t="s">
        <v>1919</v>
      </c>
      <c r="B933" s="39" t="s">
        <v>1920</v>
      </c>
      <c r="C933" s="40" t="s">
        <v>95</v>
      </c>
      <c r="D933" s="77">
        <v>18.39</v>
      </c>
      <c r="E933" s="77">
        <v>2.27</v>
      </c>
      <c r="F933" s="77">
        <v>20.66</v>
      </c>
      <c r="G933" s="26">
        <v>15</v>
      </c>
    </row>
    <row r="934" spans="1:7">
      <c r="A934" s="38" t="s">
        <v>1921</v>
      </c>
      <c r="B934" s="39" t="s">
        <v>1922</v>
      </c>
      <c r="C934" s="40" t="s">
        <v>95</v>
      </c>
      <c r="D934" s="77">
        <v>20.05</v>
      </c>
      <c r="E934" s="77">
        <v>3.18</v>
      </c>
      <c r="F934" s="77">
        <v>23.23</v>
      </c>
      <c r="G934" s="26">
        <v>15</v>
      </c>
    </row>
    <row r="935" spans="1:7">
      <c r="A935" s="38" t="s">
        <v>1923</v>
      </c>
      <c r="B935" s="39" t="s">
        <v>1924</v>
      </c>
      <c r="C935" s="40"/>
      <c r="D935" s="77"/>
      <c r="E935" s="77"/>
      <c r="F935" s="77"/>
      <c r="G935" s="26"/>
    </row>
    <row r="936" spans="1:7">
      <c r="A936" s="38" t="s">
        <v>1925</v>
      </c>
      <c r="B936" s="39" t="s">
        <v>1926</v>
      </c>
      <c r="C936" s="40" t="s">
        <v>205</v>
      </c>
      <c r="D936" s="77">
        <v>2.5499999999999998</v>
      </c>
      <c r="E936" s="77">
        <v>20.14</v>
      </c>
      <c r="F936" s="77">
        <v>22.69</v>
      </c>
      <c r="G936" s="26">
        <v>15</v>
      </c>
    </row>
    <row r="937" spans="1:7">
      <c r="A937" s="38" t="s">
        <v>1927</v>
      </c>
      <c r="B937" s="39" t="s">
        <v>1928</v>
      </c>
      <c r="C937" s="40" t="s">
        <v>147</v>
      </c>
      <c r="D937" s="77"/>
      <c r="E937" s="77">
        <v>54.8</v>
      </c>
      <c r="F937" s="77">
        <v>54.8</v>
      </c>
      <c r="G937" s="26">
        <v>15</v>
      </c>
    </row>
    <row r="938" spans="1:7">
      <c r="A938" s="38" t="s">
        <v>1929</v>
      </c>
      <c r="B938" s="39" t="s">
        <v>1930</v>
      </c>
      <c r="C938" s="40" t="s">
        <v>147</v>
      </c>
      <c r="D938" s="77"/>
      <c r="E938" s="77">
        <v>54.8</v>
      </c>
      <c r="F938" s="77">
        <v>54.8</v>
      </c>
      <c r="G938" s="26">
        <v>15</v>
      </c>
    </row>
    <row r="939" spans="1:7">
      <c r="A939" s="38" t="s">
        <v>1931</v>
      </c>
      <c r="B939" s="39" t="s">
        <v>1932</v>
      </c>
      <c r="C939" s="40" t="s">
        <v>147</v>
      </c>
      <c r="D939" s="77"/>
      <c r="E939" s="77">
        <v>25.18</v>
      </c>
      <c r="F939" s="77">
        <v>25.18</v>
      </c>
      <c r="G939" s="26">
        <v>15</v>
      </c>
    </row>
    <row r="940" spans="1:7">
      <c r="A940" s="38" t="s">
        <v>1933</v>
      </c>
      <c r="B940" s="39" t="s">
        <v>1934</v>
      </c>
      <c r="C940" s="40" t="s">
        <v>147</v>
      </c>
      <c r="D940" s="77"/>
      <c r="E940" s="77">
        <v>36.53</v>
      </c>
      <c r="F940" s="77">
        <v>36.53</v>
      </c>
      <c r="G940" s="26">
        <v>15</v>
      </c>
    </row>
    <row r="941" spans="1:7">
      <c r="A941" s="38" t="s">
        <v>1935</v>
      </c>
      <c r="B941" s="39" t="s">
        <v>1936</v>
      </c>
      <c r="C941" s="40" t="s">
        <v>147</v>
      </c>
      <c r="D941" s="77">
        <v>3.24</v>
      </c>
      <c r="E941" s="77">
        <v>20.14</v>
      </c>
      <c r="F941" s="77">
        <v>23.38</v>
      </c>
      <c r="G941" s="26">
        <v>15</v>
      </c>
    </row>
    <row r="942" spans="1:7">
      <c r="A942" s="38" t="s">
        <v>1937</v>
      </c>
      <c r="B942" s="39" t="s">
        <v>1938</v>
      </c>
      <c r="C942" s="40" t="s">
        <v>147</v>
      </c>
      <c r="D942" s="77">
        <v>9.7200000000000006</v>
      </c>
      <c r="E942" s="77">
        <v>20.14</v>
      </c>
      <c r="F942" s="77">
        <v>29.86</v>
      </c>
      <c r="G942" s="26">
        <v>15</v>
      </c>
    </row>
    <row r="943" spans="1:7" s="46" customFormat="1">
      <c r="A943" s="38" t="s">
        <v>1939</v>
      </c>
      <c r="B943" s="39" t="s">
        <v>1940</v>
      </c>
      <c r="C943" s="40"/>
      <c r="D943" s="77"/>
      <c r="E943" s="77"/>
      <c r="F943" s="77"/>
      <c r="G943" s="26"/>
    </row>
    <row r="944" spans="1:7">
      <c r="A944" s="38" t="s">
        <v>1941</v>
      </c>
      <c r="B944" s="39" t="s">
        <v>1942</v>
      </c>
      <c r="C944" s="40"/>
      <c r="D944" s="77"/>
      <c r="E944" s="77"/>
      <c r="F944" s="77"/>
      <c r="G944" s="26"/>
    </row>
    <row r="945" spans="1:7">
      <c r="A945" s="38" t="s">
        <v>1943</v>
      </c>
      <c r="B945" s="39" t="s">
        <v>1944</v>
      </c>
      <c r="C945" s="40" t="s">
        <v>230</v>
      </c>
      <c r="D945" s="77">
        <v>1080.08</v>
      </c>
      <c r="E945" s="77">
        <v>358.88</v>
      </c>
      <c r="F945" s="77">
        <v>1438.96</v>
      </c>
      <c r="G945" s="26">
        <v>15</v>
      </c>
    </row>
    <row r="946" spans="1:7">
      <c r="A946" s="38" t="s">
        <v>1945</v>
      </c>
      <c r="B946" s="39" t="s">
        <v>1946</v>
      </c>
      <c r="C946" s="40" t="s">
        <v>230</v>
      </c>
      <c r="D946" s="77">
        <v>472.09</v>
      </c>
      <c r="E946" s="77">
        <v>358.88</v>
      </c>
      <c r="F946" s="77">
        <v>830.97</v>
      </c>
      <c r="G946" s="26">
        <v>15</v>
      </c>
    </row>
    <row r="947" spans="1:7">
      <c r="A947" s="38" t="s">
        <v>1947</v>
      </c>
      <c r="B947" s="39" t="s">
        <v>1948</v>
      </c>
      <c r="C947" s="40" t="s">
        <v>230</v>
      </c>
      <c r="D947" s="77">
        <v>429.66</v>
      </c>
      <c r="E947" s="77">
        <v>358.88</v>
      </c>
      <c r="F947" s="77">
        <v>788.54</v>
      </c>
      <c r="G947" s="26">
        <v>15</v>
      </c>
    </row>
    <row r="948" spans="1:7">
      <c r="A948" s="38" t="s">
        <v>1949</v>
      </c>
      <c r="B948" s="39" t="s">
        <v>1950</v>
      </c>
      <c r="C948" s="40" t="s">
        <v>147</v>
      </c>
      <c r="D948" s="77">
        <v>4.03</v>
      </c>
      <c r="E948" s="77">
        <v>27.94</v>
      </c>
      <c r="F948" s="77">
        <v>31.97</v>
      </c>
      <c r="G948" s="26">
        <v>15</v>
      </c>
    </row>
    <row r="949" spans="1:7">
      <c r="A949" s="38" t="s">
        <v>1951</v>
      </c>
      <c r="B949" s="39" t="s">
        <v>1952</v>
      </c>
      <c r="C949" s="40" t="s">
        <v>147</v>
      </c>
      <c r="D949" s="77">
        <v>9.1</v>
      </c>
      <c r="E949" s="77">
        <v>27.45</v>
      </c>
      <c r="F949" s="77">
        <v>36.549999999999997</v>
      </c>
      <c r="G949" s="26">
        <v>15</v>
      </c>
    </row>
    <row r="950" spans="1:7">
      <c r="A950" s="38" t="s">
        <v>1953</v>
      </c>
      <c r="B950" s="39" t="s">
        <v>1954</v>
      </c>
      <c r="C950" s="40" t="s">
        <v>230</v>
      </c>
      <c r="D950" s="77">
        <v>1175.47</v>
      </c>
      <c r="E950" s="77">
        <v>358.88</v>
      </c>
      <c r="F950" s="77">
        <v>1534.35</v>
      </c>
      <c r="G950" s="26">
        <v>15</v>
      </c>
    </row>
    <row r="951" spans="1:7">
      <c r="A951" s="38" t="s">
        <v>1955</v>
      </c>
      <c r="B951" s="39" t="s">
        <v>1956</v>
      </c>
      <c r="C951" s="40"/>
      <c r="D951" s="77"/>
      <c r="E951" s="77"/>
      <c r="F951" s="77"/>
      <c r="G951" s="26"/>
    </row>
    <row r="952" spans="1:7">
      <c r="A952" s="38" t="s">
        <v>1957</v>
      </c>
      <c r="B952" s="39" t="s">
        <v>1958</v>
      </c>
      <c r="C952" s="40" t="s">
        <v>147</v>
      </c>
      <c r="D952" s="77">
        <v>2.36</v>
      </c>
      <c r="E952" s="77">
        <v>5.31</v>
      </c>
      <c r="F952" s="77">
        <v>7.67</v>
      </c>
      <c r="G952" s="26">
        <v>15</v>
      </c>
    </row>
    <row r="953" spans="1:7">
      <c r="A953" s="38" t="s">
        <v>1959</v>
      </c>
      <c r="B953" s="39" t="s">
        <v>1960</v>
      </c>
      <c r="C953" s="40" t="s">
        <v>147</v>
      </c>
      <c r="D953" s="77">
        <v>1.51</v>
      </c>
      <c r="E953" s="77">
        <v>5.31</v>
      </c>
      <c r="F953" s="77">
        <v>6.82</v>
      </c>
      <c r="G953" s="26">
        <v>15</v>
      </c>
    </row>
    <row r="954" spans="1:7">
      <c r="A954" s="38" t="s">
        <v>1961</v>
      </c>
      <c r="B954" s="39" t="s">
        <v>1962</v>
      </c>
      <c r="C954" s="40" t="s">
        <v>147</v>
      </c>
      <c r="D954" s="77">
        <v>7.36</v>
      </c>
      <c r="E954" s="77">
        <v>5.31</v>
      </c>
      <c r="F954" s="77">
        <v>12.67</v>
      </c>
      <c r="G954" s="26">
        <v>15</v>
      </c>
    </row>
    <row r="955" spans="1:7">
      <c r="A955" s="38" t="s">
        <v>1963</v>
      </c>
      <c r="B955" s="39" t="s">
        <v>1964</v>
      </c>
      <c r="C955" s="40" t="s">
        <v>147</v>
      </c>
      <c r="D955" s="77">
        <v>2.41</v>
      </c>
      <c r="E955" s="77">
        <v>7.76</v>
      </c>
      <c r="F955" s="77">
        <v>10.17</v>
      </c>
      <c r="G955" s="26">
        <v>15</v>
      </c>
    </row>
    <row r="956" spans="1:7">
      <c r="A956" s="38" t="s">
        <v>1965</v>
      </c>
      <c r="B956" s="39" t="s">
        <v>1966</v>
      </c>
      <c r="C956" s="40" t="s">
        <v>147</v>
      </c>
      <c r="D956" s="77">
        <v>4.24</v>
      </c>
      <c r="E956" s="77">
        <v>8.24</v>
      </c>
      <c r="F956" s="77">
        <v>12.48</v>
      </c>
      <c r="G956" s="26">
        <v>15</v>
      </c>
    </row>
    <row r="957" spans="1:7">
      <c r="A957" s="38" t="s">
        <v>1967</v>
      </c>
      <c r="B957" s="39" t="s">
        <v>1968</v>
      </c>
      <c r="C957" s="40" t="s">
        <v>147</v>
      </c>
      <c r="D957" s="77">
        <v>10.02</v>
      </c>
      <c r="E957" s="77">
        <v>14.61</v>
      </c>
      <c r="F957" s="77">
        <v>24.63</v>
      </c>
      <c r="G957" s="26">
        <v>15</v>
      </c>
    </row>
    <row r="958" spans="1:7">
      <c r="A958" s="38" t="s">
        <v>1969</v>
      </c>
      <c r="B958" s="39" t="s">
        <v>1970</v>
      </c>
      <c r="C958" s="40" t="s">
        <v>147</v>
      </c>
      <c r="D958" s="77">
        <v>10.02</v>
      </c>
      <c r="E958" s="77">
        <v>20.14</v>
      </c>
      <c r="F958" s="77">
        <v>30.16</v>
      </c>
      <c r="G958" s="26">
        <v>15</v>
      </c>
    </row>
    <row r="959" spans="1:7">
      <c r="A959" s="38" t="s">
        <v>1971</v>
      </c>
      <c r="B959" s="39" t="s">
        <v>1972</v>
      </c>
      <c r="C959" s="40" t="s">
        <v>147</v>
      </c>
      <c r="D959" s="77">
        <v>48.88</v>
      </c>
      <c r="E959" s="77">
        <v>12.59</v>
      </c>
      <c r="F959" s="77">
        <v>61.47</v>
      </c>
      <c r="G959" s="26">
        <v>15</v>
      </c>
    </row>
    <row r="960" spans="1:7">
      <c r="A960" s="38" t="s">
        <v>1973</v>
      </c>
      <c r="B960" s="39" t="s">
        <v>1974</v>
      </c>
      <c r="C960" s="40" t="s">
        <v>147</v>
      </c>
      <c r="D960" s="77">
        <v>1.99</v>
      </c>
      <c r="E960" s="77">
        <v>12.59</v>
      </c>
      <c r="F960" s="77">
        <v>14.58</v>
      </c>
      <c r="G960" s="26">
        <v>15</v>
      </c>
    </row>
    <row r="961" spans="1:7">
      <c r="A961" s="38" t="s">
        <v>1975</v>
      </c>
      <c r="B961" s="39" t="s">
        <v>1976</v>
      </c>
      <c r="C961" s="40" t="s">
        <v>147</v>
      </c>
      <c r="D961" s="77">
        <v>9.7100000000000009</v>
      </c>
      <c r="E961" s="77">
        <v>32.729999999999997</v>
      </c>
      <c r="F961" s="77">
        <v>42.44</v>
      </c>
      <c r="G961" s="26">
        <v>15</v>
      </c>
    </row>
    <row r="962" spans="1:7">
      <c r="A962" s="38" t="s">
        <v>1977</v>
      </c>
      <c r="B962" s="39" t="s">
        <v>1978</v>
      </c>
      <c r="C962" s="40"/>
      <c r="D962" s="77"/>
      <c r="E962" s="77"/>
      <c r="F962" s="77"/>
      <c r="G962" s="26"/>
    </row>
    <row r="963" spans="1:7">
      <c r="A963" s="38" t="s">
        <v>1979</v>
      </c>
      <c r="B963" s="39" t="s">
        <v>1980</v>
      </c>
      <c r="C963" s="40" t="s">
        <v>147</v>
      </c>
      <c r="D963" s="77">
        <v>9.44</v>
      </c>
      <c r="E963" s="77">
        <v>27.69</v>
      </c>
      <c r="F963" s="77">
        <v>37.130000000000003</v>
      </c>
      <c r="G963" s="26">
        <v>15</v>
      </c>
    </row>
    <row r="964" spans="1:7">
      <c r="A964" s="38" t="s">
        <v>1981</v>
      </c>
      <c r="B964" s="39" t="s">
        <v>1982</v>
      </c>
      <c r="C964" s="40" t="s">
        <v>147</v>
      </c>
      <c r="D964" s="77">
        <v>10.06</v>
      </c>
      <c r="E964" s="77">
        <v>32.729999999999997</v>
      </c>
      <c r="F964" s="77">
        <v>42.79</v>
      </c>
      <c r="G964" s="26">
        <v>15</v>
      </c>
    </row>
    <row r="965" spans="1:7">
      <c r="A965" s="38" t="s">
        <v>1983</v>
      </c>
      <c r="B965" s="39" t="s">
        <v>1984</v>
      </c>
      <c r="C965" s="40" t="s">
        <v>147</v>
      </c>
      <c r="D965" s="77">
        <v>28.66</v>
      </c>
      <c r="E965" s="77">
        <v>32.729999999999997</v>
      </c>
      <c r="F965" s="77">
        <v>61.39</v>
      </c>
      <c r="G965" s="26">
        <v>15</v>
      </c>
    </row>
    <row r="966" spans="1:7">
      <c r="A966" s="38" t="s">
        <v>1985</v>
      </c>
      <c r="B966" s="39" t="s">
        <v>1986</v>
      </c>
      <c r="C966" s="40" t="s">
        <v>147</v>
      </c>
      <c r="D966" s="77">
        <v>9.44</v>
      </c>
      <c r="E966" s="77">
        <v>20.14</v>
      </c>
      <c r="F966" s="77">
        <v>29.58</v>
      </c>
      <c r="G966" s="26">
        <v>15</v>
      </c>
    </row>
    <row r="967" spans="1:7">
      <c r="A967" s="38" t="s">
        <v>1987</v>
      </c>
      <c r="B967" s="39" t="s">
        <v>1988</v>
      </c>
      <c r="C967" s="40" t="s">
        <v>147</v>
      </c>
      <c r="D967" s="77">
        <v>9.44</v>
      </c>
      <c r="E967" s="77">
        <v>35.25</v>
      </c>
      <c r="F967" s="77">
        <v>44.69</v>
      </c>
      <c r="G967" s="26">
        <v>15</v>
      </c>
    </row>
    <row r="968" spans="1:7">
      <c r="A968" s="38" t="s">
        <v>1989</v>
      </c>
      <c r="B968" s="39" t="s">
        <v>1990</v>
      </c>
      <c r="C968" s="40" t="s">
        <v>205</v>
      </c>
      <c r="D968" s="77">
        <v>6.79</v>
      </c>
      <c r="E968" s="77">
        <v>57.02</v>
      </c>
      <c r="F968" s="77">
        <v>63.81</v>
      </c>
      <c r="G968" s="26">
        <v>15</v>
      </c>
    </row>
    <row r="969" spans="1:7">
      <c r="A969" s="38" t="s">
        <v>1991</v>
      </c>
      <c r="B969" s="39" t="s">
        <v>1992</v>
      </c>
      <c r="C969" s="40" t="s">
        <v>205</v>
      </c>
      <c r="D969" s="77">
        <v>1.22</v>
      </c>
      <c r="E969" s="77">
        <v>26.54</v>
      </c>
      <c r="F969" s="77">
        <v>27.76</v>
      </c>
      <c r="G969" s="26">
        <v>15</v>
      </c>
    </row>
    <row r="970" spans="1:7">
      <c r="A970" s="38" t="s">
        <v>1993</v>
      </c>
      <c r="B970" s="39" t="s">
        <v>1994</v>
      </c>
      <c r="C970" s="40" t="s">
        <v>205</v>
      </c>
      <c r="D970" s="77">
        <v>1.4</v>
      </c>
      <c r="E970" s="77">
        <v>26.54</v>
      </c>
      <c r="F970" s="77">
        <v>27.94</v>
      </c>
      <c r="G970" s="26">
        <v>15</v>
      </c>
    </row>
    <row r="971" spans="1:7">
      <c r="A971" s="38" t="s">
        <v>1995</v>
      </c>
      <c r="B971" s="39" t="s">
        <v>1996</v>
      </c>
      <c r="C971" s="40" t="s">
        <v>205</v>
      </c>
      <c r="D971" s="77">
        <v>1.66</v>
      </c>
      <c r="E971" s="77">
        <v>26.54</v>
      </c>
      <c r="F971" s="77">
        <v>28.2</v>
      </c>
      <c r="G971" s="26">
        <v>15</v>
      </c>
    </row>
    <row r="972" spans="1:7">
      <c r="A972" s="38" t="s">
        <v>1997</v>
      </c>
      <c r="B972" s="39" t="s">
        <v>1998</v>
      </c>
      <c r="C972" s="40" t="s">
        <v>205</v>
      </c>
      <c r="D972" s="77">
        <v>2.12</v>
      </c>
      <c r="E972" s="77">
        <v>26.54</v>
      </c>
      <c r="F972" s="77">
        <v>28.66</v>
      </c>
      <c r="G972" s="26">
        <v>15</v>
      </c>
    </row>
    <row r="973" spans="1:7">
      <c r="A973" s="38" t="s">
        <v>1999</v>
      </c>
      <c r="B973" s="39" t="s">
        <v>2000</v>
      </c>
      <c r="C973" s="40"/>
      <c r="D973" s="77"/>
      <c r="E973" s="77"/>
      <c r="F973" s="77"/>
      <c r="G973" s="26"/>
    </row>
    <row r="974" spans="1:7">
      <c r="A974" s="38" t="s">
        <v>2001</v>
      </c>
      <c r="B974" s="39" t="s">
        <v>2002</v>
      </c>
      <c r="C974" s="40" t="s">
        <v>147</v>
      </c>
      <c r="D974" s="77">
        <v>5.2</v>
      </c>
      <c r="E974" s="77">
        <v>16.739999999999998</v>
      </c>
      <c r="F974" s="77">
        <v>21.94</v>
      </c>
      <c r="G974" s="26">
        <v>15</v>
      </c>
    </row>
    <row r="975" spans="1:7">
      <c r="A975" s="38" t="s">
        <v>2003</v>
      </c>
      <c r="B975" s="39" t="s">
        <v>2004</v>
      </c>
      <c r="C975" s="40" t="s">
        <v>147</v>
      </c>
      <c r="D975" s="77">
        <v>7.28</v>
      </c>
      <c r="E975" s="77">
        <v>16.739999999999998</v>
      </c>
      <c r="F975" s="77">
        <v>24.02</v>
      </c>
      <c r="G975" s="26">
        <v>15</v>
      </c>
    </row>
    <row r="976" spans="1:7">
      <c r="A976" s="38" t="s">
        <v>2005</v>
      </c>
      <c r="B976" s="39" t="s">
        <v>2006</v>
      </c>
      <c r="C976" s="40"/>
      <c r="D976" s="77"/>
      <c r="E976" s="77"/>
      <c r="F976" s="77"/>
      <c r="G976" s="26"/>
    </row>
    <row r="977" spans="1:7">
      <c r="A977" s="38" t="s">
        <v>2007</v>
      </c>
      <c r="B977" s="39" t="s">
        <v>2008</v>
      </c>
      <c r="C977" s="40" t="s">
        <v>230</v>
      </c>
      <c r="D977" s="77">
        <v>485.8</v>
      </c>
      <c r="E977" s="77">
        <v>483.26</v>
      </c>
      <c r="F977" s="77">
        <v>969.06</v>
      </c>
      <c r="G977" s="26">
        <v>15</v>
      </c>
    </row>
    <row r="978" spans="1:7">
      <c r="A978" s="38" t="s">
        <v>2009</v>
      </c>
      <c r="B978" s="39" t="s">
        <v>2010</v>
      </c>
      <c r="C978" s="40" t="s">
        <v>230</v>
      </c>
      <c r="D978" s="77">
        <v>559.89</v>
      </c>
      <c r="E978" s="77">
        <v>483.26</v>
      </c>
      <c r="F978" s="77">
        <v>1043.1500000000001</v>
      </c>
      <c r="G978" s="26">
        <v>15</v>
      </c>
    </row>
    <row r="979" spans="1:7">
      <c r="A979" s="38" t="s">
        <v>2011</v>
      </c>
      <c r="B979" s="39" t="s">
        <v>2012</v>
      </c>
      <c r="C979" s="40" t="s">
        <v>230</v>
      </c>
      <c r="D979" s="77">
        <v>599.08000000000004</v>
      </c>
      <c r="E979" s="77">
        <v>483.26</v>
      </c>
      <c r="F979" s="77">
        <v>1082.3399999999999</v>
      </c>
      <c r="G979" s="26">
        <v>15</v>
      </c>
    </row>
    <row r="980" spans="1:7">
      <c r="A980" s="38" t="s">
        <v>2013</v>
      </c>
      <c r="B980" s="39" t="s">
        <v>2014</v>
      </c>
      <c r="C980" s="40" t="s">
        <v>205</v>
      </c>
      <c r="D980" s="77">
        <v>27.41</v>
      </c>
      <c r="E980" s="77">
        <v>56.16</v>
      </c>
      <c r="F980" s="77">
        <v>83.57</v>
      </c>
      <c r="G980" s="26">
        <v>15</v>
      </c>
    </row>
    <row r="981" spans="1:7">
      <c r="A981" s="38" t="s">
        <v>2015</v>
      </c>
      <c r="B981" s="39" t="s">
        <v>2016</v>
      </c>
      <c r="C981" s="40" t="s">
        <v>205</v>
      </c>
      <c r="D981" s="77">
        <v>14.31</v>
      </c>
      <c r="E981" s="77">
        <v>76.45</v>
      </c>
      <c r="F981" s="77">
        <v>90.76</v>
      </c>
      <c r="G981" s="26">
        <v>15</v>
      </c>
    </row>
    <row r="982" spans="1:7">
      <c r="A982" s="38" t="s">
        <v>2017</v>
      </c>
      <c r="B982" s="39" t="s">
        <v>2018</v>
      </c>
      <c r="C982" s="40"/>
      <c r="D982" s="77"/>
      <c r="E982" s="77"/>
      <c r="F982" s="77"/>
      <c r="G982" s="26"/>
    </row>
    <row r="983" spans="1:7">
      <c r="A983" s="38" t="s">
        <v>2019</v>
      </c>
      <c r="B983" s="39" t="s">
        <v>2020</v>
      </c>
      <c r="C983" s="40" t="s">
        <v>147</v>
      </c>
      <c r="D983" s="77">
        <v>93.98</v>
      </c>
      <c r="E983" s="77">
        <v>9.08</v>
      </c>
      <c r="F983" s="77">
        <v>103.06</v>
      </c>
      <c r="G983" s="26">
        <v>15</v>
      </c>
    </row>
    <row r="984" spans="1:7">
      <c r="A984" s="38" t="s">
        <v>2021</v>
      </c>
      <c r="B984" s="39" t="s">
        <v>2022</v>
      </c>
      <c r="C984" s="40" t="s">
        <v>205</v>
      </c>
      <c r="D984" s="77">
        <v>56.13</v>
      </c>
      <c r="E984" s="77">
        <v>2.27</v>
      </c>
      <c r="F984" s="77">
        <v>58.4</v>
      </c>
      <c r="G984" s="26">
        <v>15</v>
      </c>
    </row>
    <row r="985" spans="1:7">
      <c r="A985" s="38" t="s">
        <v>2023</v>
      </c>
      <c r="B985" s="39" t="s">
        <v>2024</v>
      </c>
      <c r="C985" s="40" t="s">
        <v>205</v>
      </c>
      <c r="D985" s="77">
        <v>93.72</v>
      </c>
      <c r="E985" s="77">
        <v>2.73</v>
      </c>
      <c r="F985" s="77">
        <v>96.45</v>
      </c>
      <c r="G985" s="26">
        <v>15</v>
      </c>
    </row>
    <row r="986" spans="1:7">
      <c r="A986" s="38" t="s">
        <v>2025</v>
      </c>
      <c r="B986" s="39" t="s">
        <v>2026</v>
      </c>
      <c r="C986" s="40" t="s">
        <v>205</v>
      </c>
      <c r="D986" s="77">
        <v>51.82</v>
      </c>
      <c r="E986" s="77">
        <v>4.54</v>
      </c>
      <c r="F986" s="77">
        <v>56.36</v>
      </c>
      <c r="G986" s="26">
        <v>15</v>
      </c>
    </row>
    <row r="987" spans="1:7">
      <c r="A987" s="38" t="s">
        <v>2027</v>
      </c>
      <c r="B987" s="39" t="s">
        <v>2028</v>
      </c>
      <c r="C987" s="40" t="s">
        <v>205</v>
      </c>
      <c r="D987" s="77">
        <v>124.81</v>
      </c>
      <c r="E987" s="77">
        <v>0.55000000000000004</v>
      </c>
      <c r="F987" s="77">
        <v>125.36</v>
      </c>
      <c r="G987" s="26">
        <v>15</v>
      </c>
    </row>
    <row r="988" spans="1:7">
      <c r="A988" s="38" t="s">
        <v>2029</v>
      </c>
      <c r="B988" s="39" t="s">
        <v>2030</v>
      </c>
      <c r="C988" s="40" t="s">
        <v>147</v>
      </c>
      <c r="D988" s="77">
        <v>260.92</v>
      </c>
      <c r="E988" s="77">
        <v>5.45</v>
      </c>
      <c r="F988" s="77">
        <v>266.37</v>
      </c>
      <c r="G988" s="26">
        <v>15</v>
      </c>
    </row>
    <row r="989" spans="1:7">
      <c r="A989" s="38" t="s">
        <v>2031</v>
      </c>
      <c r="B989" s="39" t="s">
        <v>2032</v>
      </c>
      <c r="C989" s="40"/>
      <c r="D989" s="77"/>
      <c r="E989" s="77"/>
      <c r="F989" s="77"/>
      <c r="G989" s="26"/>
    </row>
    <row r="990" spans="1:7">
      <c r="A990" s="38" t="s">
        <v>2033</v>
      </c>
      <c r="B990" s="39" t="s">
        <v>2034</v>
      </c>
      <c r="C990" s="40" t="s">
        <v>147</v>
      </c>
      <c r="D990" s="77">
        <v>94.14</v>
      </c>
      <c r="E990" s="77">
        <v>9.08</v>
      </c>
      <c r="F990" s="77">
        <v>103.22</v>
      </c>
      <c r="G990" s="26">
        <v>15</v>
      </c>
    </row>
    <row r="991" spans="1:7">
      <c r="A991" s="38" t="s">
        <v>2035</v>
      </c>
      <c r="B991" s="39" t="s">
        <v>2036</v>
      </c>
      <c r="C991" s="40" t="s">
        <v>205</v>
      </c>
      <c r="D991" s="77">
        <v>42.45</v>
      </c>
      <c r="E991" s="77">
        <v>2.27</v>
      </c>
      <c r="F991" s="77">
        <v>44.72</v>
      </c>
      <c r="G991" s="26">
        <v>15</v>
      </c>
    </row>
    <row r="992" spans="1:7">
      <c r="A992" s="38" t="s">
        <v>2037</v>
      </c>
      <c r="B992" s="39" t="s">
        <v>2038</v>
      </c>
      <c r="C992" s="40" t="s">
        <v>205</v>
      </c>
      <c r="D992" s="77">
        <v>91.21</v>
      </c>
      <c r="E992" s="77">
        <v>2.73</v>
      </c>
      <c r="F992" s="77">
        <v>93.94</v>
      </c>
      <c r="G992" s="26">
        <v>15</v>
      </c>
    </row>
    <row r="993" spans="1:7">
      <c r="A993" s="38" t="s">
        <v>2039</v>
      </c>
      <c r="B993" s="39" t="s">
        <v>2040</v>
      </c>
      <c r="C993" s="40" t="s">
        <v>205</v>
      </c>
      <c r="D993" s="77">
        <v>92.12</v>
      </c>
      <c r="E993" s="77">
        <v>2.73</v>
      </c>
      <c r="F993" s="77">
        <v>94.85</v>
      </c>
      <c r="G993" s="26">
        <v>15</v>
      </c>
    </row>
    <row r="994" spans="1:7">
      <c r="A994" s="38" t="s">
        <v>2041</v>
      </c>
      <c r="B994" s="39" t="s">
        <v>2042</v>
      </c>
      <c r="C994" s="40" t="s">
        <v>205</v>
      </c>
      <c r="D994" s="77">
        <v>45.02</v>
      </c>
      <c r="E994" s="77">
        <v>4.54</v>
      </c>
      <c r="F994" s="77">
        <v>49.56</v>
      </c>
      <c r="G994" s="26">
        <v>15</v>
      </c>
    </row>
    <row r="995" spans="1:7">
      <c r="A995" s="38" t="s">
        <v>2043</v>
      </c>
      <c r="B995" s="39" t="s">
        <v>2044</v>
      </c>
      <c r="C995" s="40" t="s">
        <v>205</v>
      </c>
      <c r="D995" s="77">
        <v>98.61</v>
      </c>
      <c r="E995" s="77"/>
      <c r="F995" s="77">
        <v>98.61</v>
      </c>
      <c r="G995" s="26">
        <v>15</v>
      </c>
    </row>
    <row r="996" spans="1:7">
      <c r="A996" s="38" t="s">
        <v>2045</v>
      </c>
      <c r="B996" s="39" t="s">
        <v>2046</v>
      </c>
      <c r="C996" s="40" t="s">
        <v>147</v>
      </c>
      <c r="D996" s="77">
        <v>158.03</v>
      </c>
      <c r="E996" s="77"/>
      <c r="F996" s="77">
        <v>158.03</v>
      </c>
      <c r="G996" s="26">
        <v>15</v>
      </c>
    </row>
    <row r="997" spans="1:7">
      <c r="A997" s="38" t="s">
        <v>2047</v>
      </c>
      <c r="B997" s="39" t="s">
        <v>2048</v>
      </c>
      <c r="C997" s="40" t="s">
        <v>144</v>
      </c>
      <c r="D997" s="77">
        <v>1941.16</v>
      </c>
      <c r="E997" s="77"/>
      <c r="F997" s="77">
        <v>1941.16</v>
      </c>
      <c r="G997" s="26">
        <v>15</v>
      </c>
    </row>
    <row r="998" spans="1:7">
      <c r="A998" s="38" t="s">
        <v>2049</v>
      </c>
      <c r="B998" s="39" t="s">
        <v>2050</v>
      </c>
      <c r="C998" s="40"/>
      <c r="D998" s="77"/>
      <c r="E998" s="77"/>
      <c r="F998" s="77"/>
      <c r="G998" s="26"/>
    </row>
    <row r="999" spans="1:7">
      <c r="A999" s="38" t="s">
        <v>2051</v>
      </c>
      <c r="B999" s="39" t="s">
        <v>2052</v>
      </c>
      <c r="C999" s="40" t="s">
        <v>147</v>
      </c>
      <c r="D999" s="77">
        <v>34.58</v>
      </c>
      <c r="E999" s="77">
        <v>63.83</v>
      </c>
      <c r="F999" s="77">
        <v>98.41</v>
      </c>
      <c r="G999" s="26">
        <v>15</v>
      </c>
    </row>
    <row r="1000" spans="1:7">
      <c r="A1000" s="38" t="s">
        <v>2053</v>
      </c>
      <c r="B1000" s="39" t="s">
        <v>2054</v>
      </c>
      <c r="C1000" s="40" t="s">
        <v>205</v>
      </c>
      <c r="D1000" s="77">
        <v>82.39</v>
      </c>
      <c r="E1000" s="77">
        <v>22.71</v>
      </c>
      <c r="F1000" s="77">
        <v>105.1</v>
      </c>
      <c r="G1000" s="26">
        <v>15</v>
      </c>
    </row>
    <row r="1001" spans="1:7">
      <c r="A1001" s="38" t="s">
        <v>2055</v>
      </c>
      <c r="B1001" s="39" t="s">
        <v>2056</v>
      </c>
      <c r="C1001" s="40" t="s">
        <v>205</v>
      </c>
      <c r="D1001" s="77">
        <v>10.88</v>
      </c>
      <c r="E1001" s="77"/>
      <c r="F1001" s="77">
        <v>10.88</v>
      </c>
      <c r="G1001" s="26">
        <v>15</v>
      </c>
    </row>
    <row r="1002" spans="1:7">
      <c r="A1002" s="38" t="s">
        <v>2057</v>
      </c>
      <c r="B1002" s="39" t="s">
        <v>2058</v>
      </c>
      <c r="C1002" s="40" t="s">
        <v>147</v>
      </c>
      <c r="D1002" s="77">
        <v>194.48</v>
      </c>
      <c r="E1002" s="77">
        <v>22.71</v>
      </c>
      <c r="F1002" s="77">
        <v>217.19</v>
      </c>
      <c r="G1002" s="26">
        <v>15</v>
      </c>
    </row>
    <row r="1003" spans="1:7">
      <c r="A1003" s="38" t="s">
        <v>2059</v>
      </c>
      <c r="B1003" s="39" t="s">
        <v>2060</v>
      </c>
      <c r="C1003" s="40" t="s">
        <v>147</v>
      </c>
      <c r="D1003" s="77">
        <v>14.65</v>
      </c>
      <c r="E1003" s="77">
        <v>25.04</v>
      </c>
      <c r="F1003" s="77">
        <v>39.69</v>
      </c>
      <c r="G1003" s="26">
        <v>15</v>
      </c>
    </row>
    <row r="1004" spans="1:7">
      <c r="A1004" s="38" t="s">
        <v>2061</v>
      </c>
      <c r="B1004" s="39" t="s">
        <v>2062</v>
      </c>
      <c r="C1004" s="40"/>
      <c r="D1004" s="77"/>
      <c r="E1004" s="77"/>
      <c r="F1004" s="77"/>
      <c r="G1004" s="26"/>
    </row>
    <row r="1005" spans="1:7">
      <c r="A1005" s="38" t="s">
        <v>2063</v>
      </c>
      <c r="B1005" s="39" t="s">
        <v>2064</v>
      </c>
      <c r="C1005" s="40" t="s">
        <v>147</v>
      </c>
      <c r="D1005" s="77">
        <v>51.29</v>
      </c>
      <c r="E1005" s="77"/>
      <c r="F1005" s="77">
        <v>51.29</v>
      </c>
      <c r="G1005" s="26">
        <v>15</v>
      </c>
    </row>
    <row r="1006" spans="1:7">
      <c r="A1006" s="38" t="s">
        <v>2065</v>
      </c>
      <c r="B1006" s="39" t="s">
        <v>2066</v>
      </c>
      <c r="C1006" s="40" t="s">
        <v>147</v>
      </c>
      <c r="D1006" s="77">
        <v>45.87</v>
      </c>
      <c r="E1006" s="77"/>
      <c r="F1006" s="77">
        <v>45.87</v>
      </c>
      <c r="G1006" s="26">
        <v>15</v>
      </c>
    </row>
    <row r="1007" spans="1:7">
      <c r="A1007" s="38" t="s">
        <v>2067</v>
      </c>
      <c r="B1007" s="39" t="s">
        <v>2068</v>
      </c>
      <c r="C1007" s="40" t="s">
        <v>205</v>
      </c>
      <c r="D1007" s="77">
        <v>55.42</v>
      </c>
      <c r="E1007" s="77"/>
      <c r="F1007" s="77">
        <v>55.42</v>
      </c>
      <c r="G1007" s="26">
        <v>15</v>
      </c>
    </row>
    <row r="1008" spans="1:7">
      <c r="A1008" s="38" t="s">
        <v>2069</v>
      </c>
      <c r="B1008" s="39" t="s">
        <v>2070</v>
      </c>
      <c r="C1008" s="40" t="s">
        <v>205</v>
      </c>
      <c r="D1008" s="77">
        <v>55.34</v>
      </c>
      <c r="E1008" s="77"/>
      <c r="F1008" s="77">
        <v>55.34</v>
      </c>
      <c r="G1008" s="26">
        <v>15</v>
      </c>
    </row>
    <row r="1009" spans="1:7">
      <c r="A1009" s="38" t="s">
        <v>2071</v>
      </c>
      <c r="B1009" s="39" t="s">
        <v>2072</v>
      </c>
      <c r="C1009" s="40" t="s">
        <v>205</v>
      </c>
      <c r="D1009" s="77"/>
      <c r="E1009" s="77">
        <v>50.35</v>
      </c>
      <c r="F1009" s="77">
        <v>50.35</v>
      </c>
      <c r="G1009" s="26">
        <v>15</v>
      </c>
    </row>
    <row r="1010" spans="1:7">
      <c r="A1010" s="38" t="s">
        <v>2073</v>
      </c>
      <c r="B1010" s="39" t="s">
        <v>2074</v>
      </c>
      <c r="C1010" s="40" t="s">
        <v>147</v>
      </c>
      <c r="D1010" s="77">
        <v>11.57</v>
      </c>
      <c r="E1010" s="77">
        <v>25.64</v>
      </c>
      <c r="F1010" s="77">
        <v>37.21</v>
      </c>
      <c r="G1010" s="26">
        <v>15</v>
      </c>
    </row>
    <row r="1011" spans="1:7">
      <c r="A1011" s="38" t="s">
        <v>2075</v>
      </c>
      <c r="B1011" s="39" t="s">
        <v>2076</v>
      </c>
      <c r="C1011" s="40" t="s">
        <v>147</v>
      </c>
      <c r="D1011" s="77">
        <v>26.18</v>
      </c>
      <c r="E1011" s="77">
        <v>25.64</v>
      </c>
      <c r="F1011" s="77">
        <v>51.82</v>
      </c>
      <c r="G1011" s="26">
        <v>15</v>
      </c>
    </row>
    <row r="1012" spans="1:7">
      <c r="A1012" s="38" t="s">
        <v>2077</v>
      </c>
      <c r="B1012" s="39" t="s">
        <v>2078</v>
      </c>
      <c r="C1012" s="40" t="s">
        <v>205</v>
      </c>
      <c r="D1012" s="77">
        <v>6.17</v>
      </c>
      <c r="E1012" s="77">
        <v>13.38</v>
      </c>
      <c r="F1012" s="77">
        <v>19.55</v>
      </c>
      <c r="G1012" s="26">
        <v>15</v>
      </c>
    </row>
    <row r="1013" spans="1:7">
      <c r="A1013" s="38" t="s">
        <v>2079</v>
      </c>
      <c r="B1013" s="39" t="s">
        <v>2080</v>
      </c>
      <c r="C1013" s="40" t="s">
        <v>205</v>
      </c>
      <c r="D1013" s="77">
        <v>13.96</v>
      </c>
      <c r="E1013" s="77">
        <v>13.38</v>
      </c>
      <c r="F1013" s="77">
        <v>27.34</v>
      </c>
      <c r="G1013" s="26">
        <v>15</v>
      </c>
    </row>
    <row r="1014" spans="1:7" s="46" customFormat="1">
      <c r="A1014" s="38" t="s">
        <v>2081</v>
      </c>
      <c r="B1014" s="39" t="s">
        <v>2082</v>
      </c>
      <c r="C1014" s="40"/>
      <c r="D1014" s="77"/>
      <c r="E1014" s="77"/>
      <c r="F1014" s="77"/>
      <c r="G1014" s="26"/>
    </row>
    <row r="1015" spans="1:7">
      <c r="A1015" s="38" t="s">
        <v>2083</v>
      </c>
      <c r="B1015" s="39" t="s">
        <v>2084</v>
      </c>
      <c r="C1015" s="40"/>
      <c r="D1015" s="77"/>
      <c r="E1015" s="77"/>
      <c r="F1015" s="77"/>
      <c r="G1015" s="26"/>
    </row>
    <row r="1016" spans="1:7">
      <c r="A1016" s="38" t="s">
        <v>2085</v>
      </c>
      <c r="B1016" s="39" t="s">
        <v>2086</v>
      </c>
      <c r="C1016" s="40" t="s">
        <v>147</v>
      </c>
      <c r="D1016" s="77">
        <v>54.56</v>
      </c>
      <c r="E1016" s="77">
        <v>14.49</v>
      </c>
      <c r="F1016" s="77">
        <v>69.05</v>
      </c>
      <c r="G1016" s="26">
        <v>15</v>
      </c>
    </row>
    <row r="1017" spans="1:7">
      <c r="A1017" s="38" t="s">
        <v>2087</v>
      </c>
      <c r="B1017" s="39" t="s">
        <v>2088</v>
      </c>
      <c r="C1017" s="40"/>
      <c r="D1017" s="77"/>
      <c r="E1017" s="77"/>
      <c r="F1017" s="77"/>
      <c r="G1017" s="26"/>
    </row>
    <row r="1018" spans="1:7" ht="30">
      <c r="A1018" s="38" t="s">
        <v>2089</v>
      </c>
      <c r="B1018" s="39" t="s">
        <v>2090</v>
      </c>
      <c r="C1018" s="40" t="s">
        <v>147</v>
      </c>
      <c r="D1018" s="77">
        <v>33.69</v>
      </c>
      <c r="E1018" s="77">
        <v>17.16</v>
      </c>
      <c r="F1018" s="77">
        <v>50.85</v>
      </c>
      <c r="G1018" s="26">
        <v>15</v>
      </c>
    </row>
    <row r="1019" spans="1:7" ht="30">
      <c r="A1019" s="38" t="s">
        <v>2091</v>
      </c>
      <c r="B1019" s="39" t="s">
        <v>2092</v>
      </c>
      <c r="C1019" s="40" t="s">
        <v>205</v>
      </c>
      <c r="D1019" s="77">
        <v>5.54</v>
      </c>
      <c r="E1019" s="77">
        <v>1.37</v>
      </c>
      <c r="F1019" s="77">
        <v>6.91</v>
      </c>
      <c r="G1019" s="26">
        <v>15</v>
      </c>
    </row>
    <row r="1020" spans="1:7" ht="30">
      <c r="A1020" s="38" t="s">
        <v>2093</v>
      </c>
      <c r="B1020" s="39" t="s">
        <v>2094</v>
      </c>
      <c r="C1020" s="40" t="s">
        <v>147</v>
      </c>
      <c r="D1020" s="77">
        <v>114.55</v>
      </c>
      <c r="E1020" s="77">
        <v>17.16</v>
      </c>
      <c r="F1020" s="77">
        <v>131.71</v>
      </c>
      <c r="G1020" s="26">
        <v>15</v>
      </c>
    </row>
    <row r="1021" spans="1:7" ht="30">
      <c r="A1021" s="38" t="s">
        <v>2095</v>
      </c>
      <c r="B1021" s="39" t="s">
        <v>2096</v>
      </c>
      <c r="C1021" s="40" t="s">
        <v>205</v>
      </c>
      <c r="D1021" s="77">
        <v>19.14</v>
      </c>
      <c r="E1021" s="77">
        <v>1.37</v>
      </c>
      <c r="F1021" s="77">
        <v>20.51</v>
      </c>
      <c r="G1021" s="26">
        <v>15</v>
      </c>
    </row>
    <row r="1022" spans="1:7" ht="30">
      <c r="A1022" s="38" t="s">
        <v>2097</v>
      </c>
      <c r="B1022" s="39" t="s">
        <v>2098</v>
      </c>
      <c r="C1022" s="40" t="s">
        <v>147</v>
      </c>
      <c r="D1022" s="77">
        <v>41.16</v>
      </c>
      <c r="E1022" s="77">
        <v>17.16</v>
      </c>
      <c r="F1022" s="77">
        <v>58.32</v>
      </c>
      <c r="G1022" s="26">
        <v>15</v>
      </c>
    </row>
    <row r="1023" spans="1:7" ht="30">
      <c r="A1023" s="38" t="s">
        <v>2099</v>
      </c>
      <c r="B1023" s="39" t="s">
        <v>2100</v>
      </c>
      <c r="C1023" s="40" t="s">
        <v>205</v>
      </c>
      <c r="D1023" s="77">
        <v>6.59</v>
      </c>
      <c r="E1023" s="77">
        <v>1.37</v>
      </c>
      <c r="F1023" s="77">
        <v>7.96</v>
      </c>
      <c r="G1023" s="26">
        <v>15</v>
      </c>
    </row>
    <row r="1024" spans="1:7" ht="30">
      <c r="A1024" s="38" t="s">
        <v>2101</v>
      </c>
      <c r="B1024" s="39" t="s">
        <v>2102</v>
      </c>
      <c r="C1024" s="40" t="s">
        <v>147</v>
      </c>
      <c r="D1024" s="77">
        <v>35.229999999999997</v>
      </c>
      <c r="E1024" s="77">
        <v>17.16</v>
      </c>
      <c r="F1024" s="77">
        <v>52.39</v>
      </c>
      <c r="G1024" s="26">
        <v>15</v>
      </c>
    </row>
    <row r="1025" spans="1:7" ht="30">
      <c r="A1025" s="38" t="s">
        <v>2103</v>
      </c>
      <c r="B1025" s="39" t="s">
        <v>2104</v>
      </c>
      <c r="C1025" s="40" t="s">
        <v>205</v>
      </c>
      <c r="D1025" s="77">
        <v>5.58</v>
      </c>
      <c r="E1025" s="77">
        <v>1.37</v>
      </c>
      <c r="F1025" s="77">
        <v>6.95</v>
      </c>
      <c r="G1025" s="26">
        <v>15</v>
      </c>
    </row>
    <row r="1026" spans="1:7">
      <c r="A1026" s="38" t="s">
        <v>2105</v>
      </c>
      <c r="B1026" s="39" t="s">
        <v>2106</v>
      </c>
      <c r="C1026" s="40" t="s">
        <v>147</v>
      </c>
      <c r="D1026" s="77">
        <v>12.12</v>
      </c>
      <c r="E1026" s="77">
        <v>72.12</v>
      </c>
      <c r="F1026" s="77">
        <v>84.24</v>
      </c>
      <c r="G1026" s="26">
        <v>15</v>
      </c>
    </row>
    <row r="1027" spans="1:7">
      <c r="A1027" s="38" t="s">
        <v>2107</v>
      </c>
      <c r="B1027" s="39" t="s">
        <v>2108</v>
      </c>
      <c r="C1027" s="40" t="s">
        <v>147</v>
      </c>
      <c r="D1027" s="77">
        <v>1.18</v>
      </c>
      <c r="E1027" s="77">
        <v>11.45</v>
      </c>
      <c r="F1027" s="77">
        <v>12.63</v>
      </c>
      <c r="G1027" s="26">
        <v>15</v>
      </c>
    </row>
    <row r="1028" spans="1:7">
      <c r="A1028" s="38" t="s">
        <v>2109</v>
      </c>
      <c r="B1028" s="39" t="s">
        <v>2110</v>
      </c>
      <c r="C1028" s="40" t="s">
        <v>147</v>
      </c>
      <c r="D1028" s="77">
        <v>2.95</v>
      </c>
      <c r="E1028" s="77">
        <v>11.45</v>
      </c>
      <c r="F1028" s="77">
        <v>14.4</v>
      </c>
      <c r="G1028" s="26">
        <v>15</v>
      </c>
    </row>
    <row r="1029" spans="1:7">
      <c r="A1029" s="38" t="s">
        <v>2111</v>
      </c>
      <c r="B1029" s="39" t="s">
        <v>2112</v>
      </c>
      <c r="C1029" s="40" t="s">
        <v>147</v>
      </c>
      <c r="D1029" s="77">
        <v>2.36</v>
      </c>
      <c r="E1029" s="77">
        <v>11.45</v>
      </c>
      <c r="F1029" s="77">
        <v>13.81</v>
      </c>
      <c r="G1029" s="26">
        <v>15</v>
      </c>
    </row>
    <row r="1030" spans="1:7">
      <c r="A1030" s="38" t="s">
        <v>2113</v>
      </c>
      <c r="B1030" s="39" t="s">
        <v>2114</v>
      </c>
      <c r="C1030" s="40" t="s">
        <v>147</v>
      </c>
      <c r="D1030" s="77">
        <v>7.37</v>
      </c>
      <c r="E1030" s="77">
        <v>11.45</v>
      </c>
      <c r="F1030" s="77">
        <v>18.82</v>
      </c>
      <c r="G1030" s="26">
        <v>15</v>
      </c>
    </row>
    <row r="1031" spans="1:7" ht="30">
      <c r="A1031" s="38" t="s">
        <v>2115</v>
      </c>
      <c r="B1031" s="39" t="s">
        <v>2116</v>
      </c>
      <c r="C1031" s="40" t="s">
        <v>205</v>
      </c>
      <c r="D1031" s="77">
        <v>0.12</v>
      </c>
      <c r="E1031" s="77">
        <v>1.28</v>
      </c>
      <c r="F1031" s="77">
        <v>1.4</v>
      </c>
      <c r="G1031" s="26">
        <v>15</v>
      </c>
    </row>
    <row r="1032" spans="1:7" ht="30">
      <c r="A1032" s="38" t="s">
        <v>2117</v>
      </c>
      <c r="B1032" s="39" t="s">
        <v>2118</v>
      </c>
      <c r="C1032" s="40" t="s">
        <v>205</v>
      </c>
      <c r="D1032" s="77">
        <v>0.28999999999999998</v>
      </c>
      <c r="E1032" s="77">
        <v>1.28</v>
      </c>
      <c r="F1032" s="77">
        <v>1.57</v>
      </c>
      <c r="G1032" s="26">
        <v>15</v>
      </c>
    </row>
    <row r="1033" spans="1:7" ht="30">
      <c r="A1033" s="38" t="s">
        <v>2119</v>
      </c>
      <c r="B1033" s="39" t="s">
        <v>2120</v>
      </c>
      <c r="C1033" s="40" t="s">
        <v>205</v>
      </c>
      <c r="D1033" s="77">
        <v>0.24</v>
      </c>
      <c r="E1033" s="77">
        <v>1.28</v>
      </c>
      <c r="F1033" s="77">
        <v>1.52</v>
      </c>
      <c r="G1033" s="26">
        <v>15</v>
      </c>
    </row>
    <row r="1034" spans="1:7" ht="30">
      <c r="A1034" s="38" t="s">
        <v>2121</v>
      </c>
      <c r="B1034" s="39" t="s">
        <v>2122</v>
      </c>
      <c r="C1034" s="40" t="s">
        <v>205</v>
      </c>
      <c r="D1034" s="77">
        <v>0.74</v>
      </c>
      <c r="E1034" s="77">
        <v>1.28</v>
      </c>
      <c r="F1034" s="77">
        <v>2.02</v>
      </c>
      <c r="G1034" s="26">
        <v>15</v>
      </c>
    </row>
    <row r="1035" spans="1:7">
      <c r="A1035" s="38" t="s">
        <v>2123</v>
      </c>
      <c r="B1035" s="39" t="s">
        <v>2124</v>
      </c>
      <c r="C1035" s="40"/>
      <c r="D1035" s="77"/>
      <c r="E1035" s="77"/>
      <c r="F1035" s="77"/>
      <c r="G1035" s="26"/>
    </row>
    <row r="1036" spans="1:7" ht="30">
      <c r="A1036" s="38" t="s">
        <v>2125</v>
      </c>
      <c r="B1036" s="39" t="s">
        <v>2126</v>
      </c>
      <c r="C1036" s="40" t="s">
        <v>147</v>
      </c>
      <c r="D1036" s="77">
        <v>155.28</v>
      </c>
      <c r="E1036" s="77">
        <v>17.16</v>
      </c>
      <c r="F1036" s="77">
        <v>172.44</v>
      </c>
      <c r="G1036" s="26">
        <v>15</v>
      </c>
    </row>
    <row r="1037" spans="1:7" ht="30">
      <c r="A1037" s="38" t="s">
        <v>2127</v>
      </c>
      <c r="B1037" s="39" t="s">
        <v>2128</v>
      </c>
      <c r="C1037" s="40" t="s">
        <v>147</v>
      </c>
      <c r="D1037" s="77">
        <v>199.85</v>
      </c>
      <c r="E1037" s="77">
        <v>17.16</v>
      </c>
      <c r="F1037" s="77">
        <v>217.01</v>
      </c>
      <c r="G1037" s="26">
        <v>15</v>
      </c>
    </row>
    <row r="1038" spans="1:7" ht="30">
      <c r="A1038" s="38" t="s">
        <v>2129</v>
      </c>
      <c r="B1038" s="39" t="s">
        <v>2130</v>
      </c>
      <c r="C1038" s="40" t="s">
        <v>147</v>
      </c>
      <c r="D1038" s="77">
        <v>171.14</v>
      </c>
      <c r="E1038" s="77">
        <v>17.16</v>
      </c>
      <c r="F1038" s="77">
        <v>188.3</v>
      </c>
      <c r="G1038" s="26">
        <v>15</v>
      </c>
    </row>
    <row r="1039" spans="1:7" ht="30">
      <c r="A1039" s="38" t="s">
        <v>2131</v>
      </c>
      <c r="B1039" s="39" t="s">
        <v>2132</v>
      </c>
      <c r="C1039" s="40" t="s">
        <v>205</v>
      </c>
      <c r="D1039" s="77">
        <v>43.09</v>
      </c>
      <c r="E1039" s="77">
        <v>1.72</v>
      </c>
      <c r="F1039" s="77">
        <v>44.81</v>
      </c>
      <c r="G1039" s="26">
        <v>15</v>
      </c>
    </row>
    <row r="1040" spans="1:7" ht="45">
      <c r="A1040" s="38" t="s">
        <v>2133</v>
      </c>
      <c r="B1040" s="39" t="s">
        <v>2134</v>
      </c>
      <c r="C1040" s="40" t="s">
        <v>147</v>
      </c>
      <c r="D1040" s="77">
        <v>306.31</v>
      </c>
      <c r="E1040" s="77">
        <v>17.16</v>
      </c>
      <c r="F1040" s="77">
        <v>323.47000000000003</v>
      </c>
      <c r="G1040" s="26">
        <v>15</v>
      </c>
    </row>
    <row r="1041" spans="1:7" ht="45">
      <c r="A1041" s="38" t="s">
        <v>2135</v>
      </c>
      <c r="B1041" s="39" t="s">
        <v>2136</v>
      </c>
      <c r="C1041" s="40" t="s">
        <v>205</v>
      </c>
      <c r="D1041" s="77">
        <v>60.96</v>
      </c>
      <c r="E1041" s="77">
        <v>1.72</v>
      </c>
      <c r="F1041" s="77">
        <v>62.68</v>
      </c>
      <c r="G1041" s="26">
        <v>15</v>
      </c>
    </row>
    <row r="1042" spans="1:7" ht="30">
      <c r="A1042" s="38" t="s">
        <v>2137</v>
      </c>
      <c r="B1042" s="39" t="s">
        <v>2138</v>
      </c>
      <c r="C1042" s="40" t="s">
        <v>147</v>
      </c>
      <c r="D1042" s="77">
        <v>42.62</v>
      </c>
      <c r="E1042" s="77">
        <v>11.45</v>
      </c>
      <c r="F1042" s="77">
        <v>54.07</v>
      </c>
      <c r="G1042" s="26">
        <v>15</v>
      </c>
    </row>
    <row r="1043" spans="1:7" ht="30">
      <c r="A1043" s="38" t="s">
        <v>2139</v>
      </c>
      <c r="B1043" s="39" t="s">
        <v>2140</v>
      </c>
      <c r="C1043" s="40" t="s">
        <v>147</v>
      </c>
      <c r="D1043" s="77">
        <v>40.43</v>
      </c>
      <c r="E1043" s="77">
        <v>11.45</v>
      </c>
      <c r="F1043" s="77">
        <v>51.88</v>
      </c>
      <c r="G1043" s="26">
        <v>15</v>
      </c>
    </row>
    <row r="1044" spans="1:7" ht="30">
      <c r="A1044" s="38" t="s">
        <v>2141</v>
      </c>
      <c r="B1044" s="39" t="s">
        <v>2142</v>
      </c>
      <c r="C1044" s="40" t="s">
        <v>147</v>
      </c>
      <c r="D1044" s="77">
        <v>71.040000000000006</v>
      </c>
      <c r="E1044" s="77">
        <v>11.45</v>
      </c>
      <c r="F1044" s="77">
        <v>82.49</v>
      </c>
      <c r="G1044" s="26">
        <v>15</v>
      </c>
    </row>
    <row r="1045" spans="1:7" ht="30">
      <c r="A1045" s="38" t="s">
        <v>2143</v>
      </c>
      <c r="B1045" s="39" t="s">
        <v>2144</v>
      </c>
      <c r="C1045" s="40" t="s">
        <v>147</v>
      </c>
      <c r="D1045" s="77">
        <v>67.38</v>
      </c>
      <c r="E1045" s="77">
        <v>11.45</v>
      </c>
      <c r="F1045" s="77">
        <v>78.83</v>
      </c>
      <c r="G1045" s="26">
        <v>15</v>
      </c>
    </row>
    <row r="1046" spans="1:7" ht="30">
      <c r="A1046" s="38" t="s">
        <v>2145</v>
      </c>
      <c r="B1046" s="39" t="s">
        <v>2146</v>
      </c>
      <c r="C1046" s="40" t="s">
        <v>147</v>
      </c>
      <c r="D1046" s="77">
        <v>65.319999999999993</v>
      </c>
      <c r="E1046" s="77">
        <v>11.45</v>
      </c>
      <c r="F1046" s="77">
        <v>76.77</v>
      </c>
      <c r="G1046" s="26">
        <v>15</v>
      </c>
    </row>
    <row r="1047" spans="1:7" ht="30">
      <c r="A1047" s="38" t="s">
        <v>2147</v>
      </c>
      <c r="B1047" s="39" t="s">
        <v>2148</v>
      </c>
      <c r="C1047" s="40" t="s">
        <v>205</v>
      </c>
      <c r="D1047" s="77">
        <v>4.26</v>
      </c>
      <c r="E1047" s="77">
        <v>1.1399999999999999</v>
      </c>
      <c r="F1047" s="77">
        <v>5.4</v>
      </c>
      <c r="G1047" s="26">
        <v>15</v>
      </c>
    </row>
    <row r="1048" spans="1:7" ht="30">
      <c r="A1048" s="38" t="s">
        <v>2149</v>
      </c>
      <c r="B1048" s="39" t="s">
        <v>2150</v>
      </c>
      <c r="C1048" s="40" t="s">
        <v>205</v>
      </c>
      <c r="D1048" s="77">
        <v>4.04</v>
      </c>
      <c r="E1048" s="77">
        <v>1.1399999999999999</v>
      </c>
      <c r="F1048" s="77">
        <v>5.18</v>
      </c>
      <c r="G1048" s="26">
        <v>15</v>
      </c>
    </row>
    <row r="1049" spans="1:7">
      <c r="A1049" s="38" t="s">
        <v>2151</v>
      </c>
      <c r="B1049" s="39" t="s">
        <v>2152</v>
      </c>
      <c r="C1049" s="40"/>
      <c r="D1049" s="77"/>
      <c r="E1049" s="77"/>
      <c r="F1049" s="77"/>
      <c r="G1049" s="26"/>
    </row>
    <row r="1050" spans="1:7" ht="30">
      <c r="A1050" s="38" t="s">
        <v>2153</v>
      </c>
      <c r="B1050" s="39" t="s">
        <v>2154</v>
      </c>
      <c r="C1050" s="40" t="s">
        <v>147</v>
      </c>
      <c r="D1050" s="77">
        <v>96.92</v>
      </c>
      <c r="E1050" s="77">
        <v>45.32</v>
      </c>
      <c r="F1050" s="77">
        <v>142.24</v>
      </c>
      <c r="G1050" s="26">
        <v>15</v>
      </c>
    </row>
    <row r="1051" spans="1:7" ht="30">
      <c r="A1051" s="38" t="s">
        <v>2155</v>
      </c>
      <c r="B1051" s="39" t="s">
        <v>2156</v>
      </c>
      <c r="C1051" s="40" t="s">
        <v>205</v>
      </c>
      <c r="D1051" s="77">
        <v>17.36</v>
      </c>
      <c r="E1051" s="77">
        <v>12.59</v>
      </c>
      <c r="F1051" s="77">
        <v>29.95</v>
      </c>
      <c r="G1051" s="26">
        <v>15</v>
      </c>
    </row>
    <row r="1052" spans="1:7" ht="30">
      <c r="A1052" s="38" t="s">
        <v>2157</v>
      </c>
      <c r="B1052" s="39" t="s">
        <v>2158</v>
      </c>
      <c r="C1052" s="40" t="s">
        <v>147</v>
      </c>
      <c r="D1052" s="77">
        <v>151.33000000000001</v>
      </c>
      <c r="E1052" s="77">
        <v>45.32</v>
      </c>
      <c r="F1052" s="77">
        <v>196.65</v>
      </c>
      <c r="G1052" s="26">
        <v>15</v>
      </c>
    </row>
    <row r="1053" spans="1:7" ht="30">
      <c r="A1053" s="38" t="s">
        <v>2159</v>
      </c>
      <c r="B1053" s="39" t="s">
        <v>2160</v>
      </c>
      <c r="C1053" s="40" t="s">
        <v>205</v>
      </c>
      <c r="D1053" s="77">
        <v>26.83</v>
      </c>
      <c r="E1053" s="77">
        <v>12.59</v>
      </c>
      <c r="F1053" s="77">
        <v>39.42</v>
      </c>
      <c r="G1053" s="26">
        <v>15</v>
      </c>
    </row>
    <row r="1054" spans="1:7" ht="30">
      <c r="A1054" s="38" t="s">
        <v>2161</v>
      </c>
      <c r="B1054" s="39" t="s">
        <v>2162</v>
      </c>
      <c r="C1054" s="40" t="s">
        <v>147</v>
      </c>
      <c r="D1054" s="77">
        <v>104.46</v>
      </c>
      <c r="E1054" s="77">
        <v>45.32</v>
      </c>
      <c r="F1054" s="77">
        <v>149.78</v>
      </c>
      <c r="G1054" s="26">
        <v>15</v>
      </c>
    </row>
    <row r="1055" spans="1:7" ht="30">
      <c r="A1055" s="38" t="s">
        <v>2163</v>
      </c>
      <c r="B1055" s="39" t="s">
        <v>2164</v>
      </c>
      <c r="C1055" s="40" t="s">
        <v>205</v>
      </c>
      <c r="D1055" s="77">
        <v>18.670000000000002</v>
      </c>
      <c r="E1055" s="77">
        <v>12.59</v>
      </c>
      <c r="F1055" s="77">
        <v>31.26</v>
      </c>
      <c r="G1055" s="26">
        <v>15</v>
      </c>
    </row>
    <row r="1056" spans="1:7" ht="30">
      <c r="A1056" s="38" t="s">
        <v>2165</v>
      </c>
      <c r="B1056" s="39" t="s">
        <v>2166</v>
      </c>
      <c r="C1056" s="40" t="s">
        <v>147</v>
      </c>
      <c r="D1056" s="77">
        <v>151.13</v>
      </c>
      <c r="E1056" s="77">
        <v>45.32</v>
      </c>
      <c r="F1056" s="77">
        <v>196.45</v>
      </c>
      <c r="G1056" s="26">
        <v>15</v>
      </c>
    </row>
    <row r="1057" spans="1:7" ht="30">
      <c r="A1057" s="38" t="s">
        <v>2167</v>
      </c>
      <c r="B1057" s="39" t="s">
        <v>2168</v>
      </c>
      <c r="C1057" s="40" t="s">
        <v>205</v>
      </c>
      <c r="D1057" s="77">
        <v>27.07</v>
      </c>
      <c r="E1057" s="77">
        <v>12.59</v>
      </c>
      <c r="F1057" s="77">
        <v>39.659999999999997</v>
      </c>
      <c r="G1057" s="26">
        <v>15</v>
      </c>
    </row>
    <row r="1058" spans="1:7" ht="30">
      <c r="A1058" s="38" t="s">
        <v>2169</v>
      </c>
      <c r="B1058" s="39" t="s">
        <v>2170</v>
      </c>
      <c r="C1058" s="40" t="s">
        <v>147</v>
      </c>
      <c r="D1058" s="77">
        <v>154.25</v>
      </c>
      <c r="E1058" s="77">
        <v>45.32</v>
      </c>
      <c r="F1058" s="77">
        <v>199.57</v>
      </c>
      <c r="G1058" s="26">
        <v>15</v>
      </c>
    </row>
    <row r="1059" spans="1:7" ht="30">
      <c r="A1059" s="38" t="s">
        <v>2171</v>
      </c>
      <c r="B1059" s="39" t="s">
        <v>2172</v>
      </c>
      <c r="C1059" s="40" t="s">
        <v>205</v>
      </c>
      <c r="D1059" s="77">
        <v>27.62</v>
      </c>
      <c r="E1059" s="77">
        <v>12.59</v>
      </c>
      <c r="F1059" s="77">
        <v>40.21</v>
      </c>
      <c r="G1059" s="26">
        <v>15</v>
      </c>
    </row>
    <row r="1060" spans="1:7" ht="30">
      <c r="A1060" s="38" t="s">
        <v>2173</v>
      </c>
      <c r="B1060" s="39" t="s">
        <v>2174</v>
      </c>
      <c r="C1060" s="40" t="s">
        <v>147</v>
      </c>
      <c r="D1060" s="77">
        <v>200.04</v>
      </c>
      <c r="E1060" s="77">
        <v>45.32</v>
      </c>
      <c r="F1060" s="77">
        <v>245.36</v>
      </c>
      <c r="G1060" s="26">
        <v>15</v>
      </c>
    </row>
    <row r="1061" spans="1:7" ht="30">
      <c r="A1061" s="38" t="s">
        <v>2175</v>
      </c>
      <c r="B1061" s="39" t="s">
        <v>2176</v>
      </c>
      <c r="C1061" s="40" t="s">
        <v>205</v>
      </c>
      <c r="D1061" s="77">
        <v>35.590000000000003</v>
      </c>
      <c r="E1061" s="77">
        <v>12.59</v>
      </c>
      <c r="F1061" s="77">
        <v>48.18</v>
      </c>
      <c r="G1061" s="26">
        <v>15</v>
      </c>
    </row>
    <row r="1062" spans="1:7">
      <c r="A1062" s="38" t="s">
        <v>2177</v>
      </c>
      <c r="B1062" s="39" t="s">
        <v>2178</v>
      </c>
      <c r="C1062" s="40"/>
      <c r="D1062" s="77"/>
      <c r="E1062" s="77"/>
      <c r="F1062" s="77"/>
      <c r="G1062" s="26"/>
    </row>
    <row r="1063" spans="1:7" ht="30">
      <c r="A1063" s="38" t="s">
        <v>2179</v>
      </c>
      <c r="B1063" s="39" t="s">
        <v>2180</v>
      </c>
      <c r="C1063" s="40" t="s">
        <v>147</v>
      </c>
      <c r="D1063" s="77">
        <v>128.27000000000001</v>
      </c>
      <c r="E1063" s="77">
        <v>25.66</v>
      </c>
      <c r="F1063" s="77">
        <v>153.93</v>
      </c>
      <c r="G1063" s="26">
        <v>15</v>
      </c>
    </row>
    <row r="1064" spans="1:7" ht="30">
      <c r="A1064" s="38" t="s">
        <v>2181</v>
      </c>
      <c r="B1064" s="39" t="s">
        <v>2182</v>
      </c>
      <c r="C1064" s="40" t="s">
        <v>147</v>
      </c>
      <c r="D1064" s="77">
        <v>99.06</v>
      </c>
      <c r="E1064" s="77">
        <v>25.66</v>
      </c>
      <c r="F1064" s="77">
        <v>124.72</v>
      </c>
      <c r="G1064" s="26">
        <v>15</v>
      </c>
    </row>
    <row r="1065" spans="1:7" ht="30">
      <c r="A1065" s="38" t="s">
        <v>2183</v>
      </c>
      <c r="B1065" s="39" t="s">
        <v>2184</v>
      </c>
      <c r="C1065" s="40" t="s">
        <v>147</v>
      </c>
      <c r="D1065" s="77">
        <v>73.239999999999995</v>
      </c>
      <c r="E1065" s="77">
        <v>25.66</v>
      </c>
      <c r="F1065" s="77">
        <v>98.9</v>
      </c>
      <c r="G1065" s="26">
        <v>15</v>
      </c>
    </row>
    <row r="1066" spans="1:7" ht="30">
      <c r="A1066" s="38" t="s">
        <v>2185</v>
      </c>
      <c r="B1066" s="39" t="s">
        <v>2186</v>
      </c>
      <c r="C1066" s="40" t="s">
        <v>147</v>
      </c>
      <c r="D1066" s="77">
        <v>76.260000000000005</v>
      </c>
      <c r="E1066" s="77">
        <v>25.66</v>
      </c>
      <c r="F1066" s="77">
        <v>101.92</v>
      </c>
      <c r="G1066" s="26">
        <v>15</v>
      </c>
    </row>
    <row r="1067" spans="1:7" ht="30">
      <c r="A1067" s="38" t="s">
        <v>2187</v>
      </c>
      <c r="B1067" s="39" t="s">
        <v>2188</v>
      </c>
      <c r="C1067" s="40" t="s">
        <v>147</v>
      </c>
      <c r="D1067" s="77">
        <v>71.540000000000006</v>
      </c>
      <c r="E1067" s="77">
        <v>25.66</v>
      </c>
      <c r="F1067" s="77">
        <v>97.2</v>
      </c>
      <c r="G1067" s="26">
        <v>15</v>
      </c>
    </row>
    <row r="1068" spans="1:7">
      <c r="A1068" s="38" t="s">
        <v>2189</v>
      </c>
      <c r="B1068" s="39" t="s">
        <v>2190</v>
      </c>
      <c r="C1068" s="40"/>
      <c r="D1068" s="77"/>
      <c r="E1068" s="77"/>
      <c r="F1068" s="77"/>
      <c r="G1068" s="26"/>
    </row>
    <row r="1069" spans="1:7" ht="30">
      <c r="A1069" s="38" t="s">
        <v>2191</v>
      </c>
      <c r="B1069" s="39" t="s">
        <v>2192</v>
      </c>
      <c r="C1069" s="40" t="s">
        <v>147</v>
      </c>
      <c r="D1069" s="77">
        <v>170.3</v>
      </c>
      <c r="E1069" s="77">
        <v>32.479999999999997</v>
      </c>
      <c r="F1069" s="77">
        <v>202.78</v>
      </c>
      <c r="G1069" s="26">
        <v>15</v>
      </c>
    </row>
    <row r="1070" spans="1:7" ht="30">
      <c r="A1070" s="38" t="s">
        <v>2193</v>
      </c>
      <c r="B1070" s="39" t="s">
        <v>2194</v>
      </c>
      <c r="C1070" s="40" t="s">
        <v>147</v>
      </c>
      <c r="D1070" s="77">
        <v>169.09</v>
      </c>
      <c r="E1070" s="77">
        <v>32.479999999999997</v>
      </c>
      <c r="F1070" s="77">
        <v>201.57</v>
      </c>
      <c r="G1070" s="26">
        <v>15</v>
      </c>
    </row>
    <row r="1071" spans="1:7" ht="30">
      <c r="A1071" s="38" t="s">
        <v>2195</v>
      </c>
      <c r="B1071" s="39" t="s">
        <v>2196</v>
      </c>
      <c r="C1071" s="40" t="s">
        <v>147</v>
      </c>
      <c r="D1071" s="77">
        <v>285</v>
      </c>
      <c r="E1071" s="77">
        <v>32.479999999999997</v>
      </c>
      <c r="F1071" s="77">
        <v>317.48</v>
      </c>
      <c r="G1071" s="26">
        <v>15</v>
      </c>
    </row>
    <row r="1072" spans="1:7">
      <c r="A1072" s="38" t="s">
        <v>2197</v>
      </c>
      <c r="B1072" s="39" t="s">
        <v>2198</v>
      </c>
      <c r="C1072" s="40"/>
      <c r="D1072" s="77"/>
      <c r="E1072" s="77"/>
      <c r="F1072" s="77"/>
      <c r="G1072" s="26"/>
    </row>
    <row r="1073" spans="1:7" ht="30">
      <c r="A1073" s="38" t="s">
        <v>2199</v>
      </c>
      <c r="B1073" s="39" t="s">
        <v>2200</v>
      </c>
      <c r="C1073" s="40" t="s">
        <v>147</v>
      </c>
      <c r="D1073" s="77">
        <v>129.36000000000001</v>
      </c>
      <c r="E1073" s="77">
        <v>20.78</v>
      </c>
      <c r="F1073" s="77">
        <v>150.13999999999999</v>
      </c>
      <c r="G1073" s="26">
        <v>15</v>
      </c>
    </row>
    <row r="1074" spans="1:7" ht="30">
      <c r="A1074" s="38" t="s">
        <v>2201</v>
      </c>
      <c r="B1074" s="39" t="s">
        <v>2202</v>
      </c>
      <c r="C1074" s="40" t="s">
        <v>147</v>
      </c>
      <c r="D1074" s="77">
        <v>139.04</v>
      </c>
      <c r="E1074" s="77">
        <v>20.78</v>
      </c>
      <c r="F1074" s="77">
        <v>159.82</v>
      </c>
      <c r="G1074" s="26">
        <v>15</v>
      </c>
    </row>
    <row r="1075" spans="1:7" ht="30">
      <c r="A1075" s="38" t="s">
        <v>2203</v>
      </c>
      <c r="B1075" s="39" t="s">
        <v>2204</v>
      </c>
      <c r="C1075" s="40" t="s">
        <v>147</v>
      </c>
      <c r="D1075" s="77">
        <v>58.96</v>
      </c>
      <c r="E1075" s="77">
        <v>11.45</v>
      </c>
      <c r="F1075" s="77">
        <v>70.41</v>
      </c>
      <c r="G1075" s="26">
        <v>15</v>
      </c>
    </row>
    <row r="1076" spans="1:7" s="46" customFormat="1">
      <c r="A1076" s="38" t="s">
        <v>2205</v>
      </c>
      <c r="B1076" s="39" t="s">
        <v>2206</v>
      </c>
      <c r="C1076" s="40"/>
      <c r="D1076" s="77"/>
      <c r="E1076" s="77"/>
      <c r="F1076" s="77"/>
      <c r="G1076" s="26"/>
    </row>
    <row r="1077" spans="1:7">
      <c r="A1077" s="38" t="s">
        <v>2207</v>
      </c>
      <c r="B1077" s="39" t="s">
        <v>2208</v>
      </c>
      <c r="C1077" s="40"/>
      <c r="D1077" s="77"/>
      <c r="E1077" s="77"/>
      <c r="F1077" s="77"/>
      <c r="G1077" s="26"/>
    </row>
    <row r="1078" spans="1:7">
      <c r="A1078" s="38" t="s">
        <v>2209</v>
      </c>
      <c r="B1078" s="39" t="s">
        <v>2210</v>
      </c>
      <c r="C1078" s="40" t="s">
        <v>147</v>
      </c>
      <c r="D1078" s="77">
        <v>435.77</v>
      </c>
      <c r="E1078" s="77">
        <v>50.25</v>
      </c>
      <c r="F1078" s="77">
        <v>486.02</v>
      </c>
      <c r="G1078" s="26">
        <v>15</v>
      </c>
    </row>
    <row r="1079" spans="1:7">
      <c r="A1079" s="38" t="s">
        <v>2211</v>
      </c>
      <c r="B1079" s="39" t="s">
        <v>2212</v>
      </c>
      <c r="C1079" s="40" t="s">
        <v>205</v>
      </c>
      <c r="D1079" s="77">
        <v>161.27000000000001</v>
      </c>
      <c r="E1079" s="77">
        <v>15.07</v>
      </c>
      <c r="F1079" s="77">
        <v>176.34</v>
      </c>
      <c r="G1079" s="26">
        <v>15</v>
      </c>
    </row>
    <row r="1080" spans="1:7">
      <c r="A1080" s="38" t="s">
        <v>2213</v>
      </c>
      <c r="B1080" s="39" t="s">
        <v>2214</v>
      </c>
      <c r="C1080" s="40" t="s">
        <v>205</v>
      </c>
      <c r="D1080" s="77">
        <v>187.09</v>
      </c>
      <c r="E1080" s="77">
        <v>22.61</v>
      </c>
      <c r="F1080" s="77">
        <v>209.7</v>
      </c>
      <c r="G1080" s="26">
        <v>15</v>
      </c>
    </row>
    <row r="1081" spans="1:7">
      <c r="A1081" s="38" t="s">
        <v>2215</v>
      </c>
      <c r="B1081" s="39" t="s">
        <v>2216</v>
      </c>
      <c r="C1081" s="40" t="s">
        <v>205</v>
      </c>
      <c r="D1081" s="77">
        <v>397.91</v>
      </c>
      <c r="E1081" s="77">
        <v>37.69</v>
      </c>
      <c r="F1081" s="77">
        <v>435.6</v>
      </c>
      <c r="G1081" s="26">
        <v>15</v>
      </c>
    </row>
    <row r="1082" spans="1:7">
      <c r="A1082" s="38" t="s">
        <v>2217</v>
      </c>
      <c r="B1082" s="39" t="s">
        <v>2218</v>
      </c>
      <c r="C1082" s="40" t="s">
        <v>205</v>
      </c>
      <c r="D1082" s="77">
        <v>79.98</v>
      </c>
      <c r="E1082" s="77">
        <v>7.54</v>
      </c>
      <c r="F1082" s="77">
        <v>87.52</v>
      </c>
      <c r="G1082" s="26">
        <v>15</v>
      </c>
    </row>
    <row r="1083" spans="1:7">
      <c r="A1083" s="38" t="s">
        <v>2219</v>
      </c>
      <c r="B1083" s="39" t="s">
        <v>2220</v>
      </c>
      <c r="C1083" s="40" t="s">
        <v>205</v>
      </c>
      <c r="D1083" s="77">
        <v>90.31</v>
      </c>
      <c r="E1083" s="77">
        <v>7.54</v>
      </c>
      <c r="F1083" s="77">
        <v>97.85</v>
      </c>
      <c r="G1083" s="26">
        <v>15</v>
      </c>
    </row>
    <row r="1084" spans="1:7">
      <c r="A1084" s="38" t="s">
        <v>2221</v>
      </c>
      <c r="B1084" s="39" t="s">
        <v>2222</v>
      </c>
      <c r="C1084" s="40"/>
      <c r="D1084" s="77"/>
      <c r="E1084" s="77"/>
      <c r="F1084" s="77"/>
      <c r="G1084" s="26"/>
    </row>
    <row r="1085" spans="1:7">
      <c r="A1085" s="38" t="s">
        <v>2223</v>
      </c>
      <c r="B1085" s="39" t="s">
        <v>2224</v>
      </c>
      <c r="C1085" s="40" t="s">
        <v>147</v>
      </c>
      <c r="D1085" s="77">
        <v>904.28</v>
      </c>
      <c r="E1085" s="77">
        <v>50.25</v>
      </c>
      <c r="F1085" s="77">
        <v>954.53</v>
      </c>
      <c r="G1085" s="26">
        <v>15</v>
      </c>
    </row>
    <row r="1086" spans="1:7">
      <c r="A1086" s="38" t="s">
        <v>2225</v>
      </c>
      <c r="B1086" s="39" t="s">
        <v>2226</v>
      </c>
      <c r="C1086" s="40" t="s">
        <v>147</v>
      </c>
      <c r="D1086" s="77">
        <v>935.1</v>
      </c>
      <c r="E1086" s="77">
        <v>50.25</v>
      </c>
      <c r="F1086" s="77">
        <v>985.35</v>
      </c>
      <c r="G1086" s="26">
        <v>15</v>
      </c>
    </row>
    <row r="1087" spans="1:7">
      <c r="A1087" s="38" t="s">
        <v>2227</v>
      </c>
      <c r="B1087" s="39" t="s">
        <v>2228</v>
      </c>
      <c r="C1087" s="40" t="s">
        <v>147</v>
      </c>
      <c r="D1087" s="77">
        <v>1052.68</v>
      </c>
      <c r="E1087" s="77">
        <v>50.25</v>
      </c>
      <c r="F1087" s="77">
        <v>1102.93</v>
      </c>
      <c r="G1087" s="26">
        <v>15</v>
      </c>
    </row>
    <row r="1088" spans="1:7">
      <c r="A1088" s="38" t="s">
        <v>2229</v>
      </c>
      <c r="B1088" s="39" t="s">
        <v>2230</v>
      </c>
      <c r="C1088" s="40" t="s">
        <v>147</v>
      </c>
      <c r="D1088" s="77">
        <v>1038.94</v>
      </c>
      <c r="E1088" s="77">
        <v>50.25</v>
      </c>
      <c r="F1088" s="77">
        <v>1089.19</v>
      </c>
      <c r="G1088" s="26">
        <v>15</v>
      </c>
    </row>
    <row r="1089" spans="1:7">
      <c r="A1089" s="38" t="s">
        <v>2231</v>
      </c>
      <c r="B1089" s="39" t="s">
        <v>2232</v>
      </c>
      <c r="C1089" s="40" t="s">
        <v>205</v>
      </c>
      <c r="D1089" s="77">
        <v>442.02</v>
      </c>
      <c r="E1089" s="77">
        <v>37.69</v>
      </c>
      <c r="F1089" s="77">
        <v>479.71</v>
      </c>
      <c r="G1089" s="26">
        <v>15</v>
      </c>
    </row>
    <row r="1090" spans="1:7">
      <c r="A1090" s="38" t="s">
        <v>2233</v>
      </c>
      <c r="B1090" s="39" t="s">
        <v>2234</v>
      </c>
      <c r="C1090" s="40" t="s">
        <v>205</v>
      </c>
      <c r="D1090" s="77">
        <v>472.42</v>
      </c>
      <c r="E1090" s="77">
        <v>37.69</v>
      </c>
      <c r="F1090" s="77">
        <v>510.11</v>
      </c>
      <c r="G1090" s="26">
        <v>15</v>
      </c>
    </row>
    <row r="1091" spans="1:7">
      <c r="A1091" s="38" t="s">
        <v>2235</v>
      </c>
      <c r="B1091" s="39" t="s">
        <v>2236</v>
      </c>
      <c r="C1091" s="40" t="s">
        <v>205</v>
      </c>
      <c r="D1091" s="77">
        <v>71.87</v>
      </c>
      <c r="E1091" s="77">
        <v>10.050000000000001</v>
      </c>
      <c r="F1091" s="77">
        <v>81.92</v>
      </c>
      <c r="G1091" s="26">
        <v>15</v>
      </c>
    </row>
    <row r="1092" spans="1:7">
      <c r="A1092" s="38" t="s">
        <v>2237</v>
      </c>
      <c r="B1092" s="39" t="s">
        <v>2238</v>
      </c>
      <c r="C1092" s="40"/>
      <c r="D1092" s="77"/>
      <c r="E1092" s="77"/>
      <c r="F1092" s="77"/>
      <c r="G1092" s="26"/>
    </row>
    <row r="1093" spans="1:7">
      <c r="A1093" s="38" t="s">
        <v>2239</v>
      </c>
      <c r="B1093" s="39" t="s">
        <v>2240</v>
      </c>
      <c r="C1093" s="40" t="s">
        <v>147</v>
      </c>
      <c r="D1093" s="77">
        <v>264.98</v>
      </c>
      <c r="E1093" s="77">
        <v>45.32</v>
      </c>
      <c r="F1093" s="77">
        <v>310.3</v>
      </c>
      <c r="G1093" s="26">
        <v>15</v>
      </c>
    </row>
    <row r="1094" spans="1:7">
      <c r="A1094" s="38" t="s">
        <v>2241</v>
      </c>
      <c r="B1094" s="39" t="s">
        <v>2242</v>
      </c>
      <c r="C1094" s="40" t="s">
        <v>147</v>
      </c>
      <c r="D1094" s="77">
        <v>63.74</v>
      </c>
      <c r="E1094" s="77">
        <v>45.32</v>
      </c>
      <c r="F1094" s="77">
        <v>109.06</v>
      </c>
      <c r="G1094" s="26">
        <v>15</v>
      </c>
    </row>
    <row r="1095" spans="1:7">
      <c r="A1095" s="38" t="s">
        <v>2243</v>
      </c>
      <c r="B1095" s="39" t="s">
        <v>2244</v>
      </c>
      <c r="C1095" s="40" t="s">
        <v>205</v>
      </c>
      <c r="D1095" s="77">
        <v>8.69</v>
      </c>
      <c r="E1095" s="77">
        <v>13.59</v>
      </c>
      <c r="F1095" s="77">
        <v>22.28</v>
      </c>
      <c r="G1095" s="26">
        <v>15</v>
      </c>
    </row>
    <row r="1096" spans="1:7">
      <c r="A1096" s="38" t="s">
        <v>2245</v>
      </c>
      <c r="B1096" s="39" t="s">
        <v>2246</v>
      </c>
      <c r="C1096" s="40" t="s">
        <v>205</v>
      </c>
      <c r="D1096" s="77">
        <v>55.6</v>
      </c>
      <c r="E1096" s="77">
        <v>6.8</v>
      </c>
      <c r="F1096" s="77">
        <v>62.4</v>
      </c>
      <c r="G1096" s="26">
        <v>15</v>
      </c>
    </row>
    <row r="1097" spans="1:7">
      <c r="A1097" s="38" t="s">
        <v>2247</v>
      </c>
      <c r="B1097" s="39" t="s">
        <v>2248</v>
      </c>
      <c r="C1097" s="40" t="s">
        <v>147</v>
      </c>
      <c r="D1097" s="77">
        <v>71.67</v>
      </c>
      <c r="E1097" s="77">
        <v>20.14</v>
      </c>
      <c r="F1097" s="77">
        <v>91.81</v>
      </c>
      <c r="G1097" s="26">
        <v>15</v>
      </c>
    </row>
    <row r="1098" spans="1:7">
      <c r="A1098" s="38" t="s">
        <v>2249</v>
      </c>
      <c r="B1098" s="39" t="s">
        <v>2250</v>
      </c>
      <c r="C1098" s="40" t="s">
        <v>205</v>
      </c>
      <c r="D1098" s="77">
        <v>17.75</v>
      </c>
      <c r="E1098" s="77">
        <v>6.8</v>
      </c>
      <c r="F1098" s="77">
        <v>24.55</v>
      </c>
      <c r="G1098" s="26">
        <v>15</v>
      </c>
    </row>
    <row r="1099" spans="1:7">
      <c r="A1099" s="38" t="s">
        <v>2251</v>
      </c>
      <c r="B1099" s="39" t="s">
        <v>2252</v>
      </c>
      <c r="C1099" s="40" t="s">
        <v>205</v>
      </c>
      <c r="D1099" s="77">
        <v>85.67</v>
      </c>
      <c r="E1099" s="77">
        <v>13.59</v>
      </c>
      <c r="F1099" s="77">
        <v>99.26</v>
      </c>
      <c r="G1099" s="26">
        <v>15</v>
      </c>
    </row>
    <row r="1100" spans="1:7">
      <c r="A1100" s="38" t="s">
        <v>2253</v>
      </c>
      <c r="B1100" s="39" t="s">
        <v>2254</v>
      </c>
      <c r="C1100" s="40"/>
      <c r="D1100" s="77"/>
      <c r="E1100" s="77"/>
      <c r="F1100" s="77"/>
      <c r="G1100" s="26"/>
    </row>
    <row r="1101" spans="1:7">
      <c r="A1101" s="38" t="s">
        <v>2255</v>
      </c>
      <c r="B1101" s="39" t="s">
        <v>2256</v>
      </c>
      <c r="C1101" s="40" t="s">
        <v>147</v>
      </c>
      <c r="D1101" s="77">
        <v>25.32</v>
      </c>
      <c r="E1101" s="77">
        <v>45.32</v>
      </c>
      <c r="F1101" s="77">
        <v>70.64</v>
      </c>
      <c r="G1101" s="26">
        <v>15</v>
      </c>
    </row>
    <row r="1102" spans="1:7" s="46" customFormat="1">
      <c r="A1102" s="38" t="s">
        <v>2257</v>
      </c>
      <c r="B1102" s="39" t="s">
        <v>2258</v>
      </c>
      <c r="C1102" s="40"/>
      <c r="D1102" s="77"/>
      <c r="E1102" s="77"/>
      <c r="F1102" s="77"/>
      <c r="G1102" s="26"/>
    </row>
    <row r="1103" spans="1:7">
      <c r="A1103" s="38" t="s">
        <v>2259</v>
      </c>
      <c r="B1103" s="39" t="s">
        <v>2260</v>
      </c>
      <c r="C1103" s="40"/>
      <c r="D1103" s="77"/>
      <c r="E1103" s="77"/>
      <c r="F1103" s="77"/>
      <c r="G1103" s="26"/>
    </row>
    <row r="1104" spans="1:7">
      <c r="A1104" s="38" t="s">
        <v>2261</v>
      </c>
      <c r="B1104" s="39" t="s">
        <v>2262</v>
      </c>
      <c r="C1104" s="40" t="s">
        <v>147</v>
      </c>
      <c r="D1104" s="77">
        <v>102.74</v>
      </c>
      <c r="E1104" s="77">
        <v>77.790000000000006</v>
      </c>
      <c r="F1104" s="77">
        <v>180.53</v>
      </c>
      <c r="G1104" s="26">
        <v>15</v>
      </c>
    </row>
    <row r="1105" spans="1:7">
      <c r="A1105" s="38" t="s">
        <v>2263</v>
      </c>
      <c r="B1105" s="39" t="s">
        <v>2264</v>
      </c>
      <c r="C1105" s="40"/>
      <c r="D1105" s="77"/>
      <c r="E1105" s="77"/>
      <c r="F1105" s="77"/>
      <c r="G1105" s="26"/>
    </row>
    <row r="1106" spans="1:7">
      <c r="A1106" s="38" t="s">
        <v>2265</v>
      </c>
      <c r="B1106" s="39" t="s">
        <v>2266</v>
      </c>
      <c r="C1106" s="40" t="s">
        <v>147</v>
      </c>
      <c r="D1106" s="77">
        <v>736.17</v>
      </c>
      <c r="E1106" s="77"/>
      <c r="F1106" s="77">
        <v>736.17</v>
      </c>
      <c r="G1106" s="26">
        <v>15</v>
      </c>
    </row>
    <row r="1107" spans="1:7">
      <c r="A1107" s="38" t="s">
        <v>2267</v>
      </c>
      <c r="B1107" s="39" t="s">
        <v>2268</v>
      </c>
      <c r="C1107" s="40"/>
      <c r="D1107" s="77"/>
      <c r="E1107" s="77"/>
      <c r="F1107" s="77"/>
      <c r="G1107" s="26"/>
    </row>
    <row r="1108" spans="1:7">
      <c r="A1108" s="38" t="s">
        <v>2269</v>
      </c>
      <c r="B1108" s="39" t="s">
        <v>2270</v>
      </c>
      <c r="C1108" s="40" t="s">
        <v>147</v>
      </c>
      <c r="D1108" s="77">
        <v>389.92</v>
      </c>
      <c r="E1108" s="77">
        <v>25.57</v>
      </c>
      <c r="F1108" s="77">
        <v>415.49</v>
      </c>
      <c r="G1108" s="26">
        <v>15</v>
      </c>
    </row>
    <row r="1109" spans="1:7">
      <c r="A1109" s="38" t="s">
        <v>2271</v>
      </c>
      <c r="B1109" s="39" t="s">
        <v>2272</v>
      </c>
      <c r="C1109" s="40"/>
      <c r="D1109" s="77"/>
      <c r="E1109" s="77"/>
      <c r="F1109" s="77"/>
      <c r="G1109" s="26"/>
    </row>
    <row r="1110" spans="1:7">
      <c r="A1110" s="38" t="s">
        <v>2273</v>
      </c>
      <c r="B1110" s="39" t="s">
        <v>2274</v>
      </c>
      <c r="C1110" s="40" t="s">
        <v>205</v>
      </c>
      <c r="D1110" s="77">
        <v>29.21</v>
      </c>
      <c r="E1110" s="77">
        <v>16.98</v>
      </c>
      <c r="F1110" s="77">
        <v>46.19</v>
      </c>
      <c r="G1110" s="26">
        <v>15</v>
      </c>
    </row>
    <row r="1111" spans="1:7">
      <c r="A1111" s="38" t="s">
        <v>2275</v>
      </c>
      <c r="B1111" s="39" t="s">
        <v>2276</v>
      </c>
      <c r="C1111" s="40" t="s">
        <v>205</v>
      </c>
      <c r="D1111" s="77">
        <v>4.25</v>
      </c>
      <c r="E1111" s="77">
        <v>4.1500000000000004</v>
      </c>
      <c r="F1111" s="77">
        <v>8.4</v>
      </c>
      <c r="G1111" s="26">
        <v>15</v>
      </c>
    </row>
    <row r="1112" spans="1:7">
      <c r="A1112" s="38" t="s">
        <v>2277</v>
      </c>
      <c r="B1112" s="39" t="s">
        <v>2278</v>
      </c>
      <c r="C1112" s="40"/>
      <c r="D1112" s="77"/>
      <c r="E1112" s="77"/>
      <c r="F1112" s="77"/>
      <c r="G1112" s="26"/>
    </row>
    <row r="1113" spans="1:7">
      <c r="A1113" s="38" t="s">
        <v>2279</v>
      </c>
      <c r="B1113" s="39" t="s">
        <v>2280</v>
      </c>
      <c r="C1113" s="40" t="s">
        <v>147</v>
      </c>
      <c r="D1113" s="77">
        <v>0.45</v>
      </c>
      <c r="E1113" s="77">
        <v>10.07</v>
      </c>
      <c r="F1113" s="77">
        <v>10.52</v>
      </c>
      <c r="G1113" s="26">
        <v>15</v>
      </c>
    </row>
    <row r="1114" spans="1:7">
      <c r="A1114" s="38" t="s">
        <v>2281</v>
      </c>
      <c r="B1114" s="39" t="s">
        <v>2282</v>
      </c>
      <c r="C1114" s="40" t="s">
        <v>147</v>
      </c>
      <c r="D1114" s="77">
        <v>25.64</v>
      </c>
      <c r="E1114" s="77">
        <v>25.57</v>
      </c>
      <c r="F1114" s="77">
        <v>51.21</v>
      </c>
      <c r="G1114" s="26">
        <v>15</v>
      </c>
    </row>
    <row r="1115" spans="1:7">
      <c r="A1115" s="38" t="s">
        <v>2283</v>
      </c>
      <c r="B1115" s="39" t="s">
        <v>2284</v>
      </c>
      <c r="C1115" s="40" t="s">
        <v>205</v>
      </c>
      <c r="D1115" s="77">
        <v>0.45</v>
      </c>
      <c r="E1115" s="77">
        <v>12.83</v>
      </c>
      <c r="F1115" s="77">
        <v>13.28</v>
      </c>
      <c r="G1115" s="26">
        <v>15</v>
      </c>
    </row>
    <row r="1116" spans="1:7">
      <c r="A1116" s="38" t="s">
        <v>2285</v>
      </c>
      <c r="B1116" s="39" t="s">
        <v>2286</v>
      </c>
      <c r="C1116" s="40" t="s">
        <v>147</v>
      </c>
      <c r="D1116" s="77">
        <v>165.47</v>
      </c>
      <c r="E1116" s="77"/>
      <c r="F1116" s="77">
        <v>165.47</v>
      </c>
      <c r="G1116" s="26">
        <v>15</v>
      </c>
    </row>
    <row r="1117" spans="1:7" s="46" customFormat="1">
      <c r="A1117" s="38" t="s">
        <v>2287</v>
      </c>
      <c r="B1117" s="39" t="s">
        <v>2288</v>
      </c>
      <c r="C1117" s="40"/>
      <c r="D1117" s="77"/>
      <c r="E1117" s="77"/>
      <c r="F1117" s="77"/>
      <c r="G1117" s="26"/>
    </row>
    <row r="1118" spans="1:7">
      <c r="A1118" s="38" t="s">
        <v>2289</v>
      </c>
      <c r="B1118" s="39" t="s">
        <v>2290</v>
      </c>
      <c r="C1118" s="40"/>
      <c r="D1118" s="77"/>
      <c r="E1118" s="77"/>
      <c r="F1118" s="77"/>
      <c r="G1118" s="26"/>
    </row>
    <row r="1119" spans="1:7">
      <c r="A1119" s="38" t="s">
        <v>2291</v>
      </c>
      <c r="B1119" s="39" t="s">
        <v>2292</v>
      </c>
      <c r="C1119" s="40" t="s">
        <v>147</v>
      </c>
      <c r="D1119" s="77">
        <v>123.55</v>
      </c>
      <c r="E1119" s="77">
        <v>11.58</v>
      </c>
      <c r="F1119" s="77">
        <v>135.13</v>
      </c>
      <c r="G1119" s="26">
        <v>15</v>
      </c>
    </row>
    <row r="1120" spans="1:7">
      <c r="A1120" s="38" t="s">
        <v>2293</v>
      </c>
      <c r="B1120" s="39" t="s">
        <v>2294</v>
      </c>
      <c r="C1120" s="40" t="s">
        <v>147</v>
      </c>
      <c r="D1120" s="77">
        <v>98.27</v>
      </c>
      <c r="E1120" s="77"/>
      <c r="F1120" s="77">
        <v>98.27</v>
      </c>
      <c r="G1120" s="26">
        <v>15</v>
      </c>
    </row>
    <row r="1121" spans="1:7">
      <c r="A1121" s="38" t="s">
        <v>2295</v>
      </c>
      <c r="B1121" s="39" t="s">
        <v>2296</v>
      </c>
      <c r="C1121" s="40"/>
      <c r="D1121" s="77"/>
      <c r="E1121" s="77"/>
      <c r="F1121" s="77"/>
      <c r="G1121" s="26"/>
    </row>
    <row r="1122" spans="1:7">
      <c r="A1122" s="38" t="s">
        <v>2297</v>
      </c>
      <c r="B1122" s="39" t="s">
        <v>2298</v>
      </c>
      <c r="C1122" s="40" t="s">
        <v>147</v>
      </c>
      <c r="D1122" s="77">
        <v>158.13999999999999</v>
      </c>
      <c r="E1122" s="77">
        <v>25.7</v>
      </c>
      <c r="F1122" s="77">
        <v>183.84</v>
      </c>
      <c r="G1122" s="26">
        <v>15</v>
      </c>
    </row>
    <row r="1123" spans="1:7">
      <c r="A1123" s="38" t="s">
        <v>2299</v>
      </c>
      <c r="B1123" s="39" t="s">
        <v>2300</v>
      </c>
      <c r="C1123" s="40" t="s">
        <v>147</v>
      </c>
      <c r="D1123" s="77">
        <v>247.1</v>
      </c>
      <c r="E1123" s="77">
        <v>25.7</v>
      </c>
      <c r="F1123" s="77">
        <v>272.8</v>
      </c>
      <c r="G1123" s="26">
        <v>15</v>
      </c>
    </row>
    <row r="1124" spans="1:7">
      <c r="A1124" s="38" t="s">
        <v>2301</v>
      </c>
      <c r="B1124" s="39" t="s">
        <v>2302</v>
      </c>
      <c r="C1124" s="40" t="s">
        <v>147</v>
      </c>
      <c r="D1124" s="77">
        <v>225.98</v>
      </c>
      <c r="E1124" s="77"/>
      <c r="F1124" s="77">
        <v>225.98</v>
      </c>
      <c r="G1124" s="26">
        <v>15</v>
      </c>
    </row>
    <row r="1125" spans="1:7">
      <c r="A1125" s="38" t="s">
        <v>2303</v>
      </c>
      <c r="B1125" s="39" t="s">
        <v>2304</v>
      </c>
      <c r="C1125" s="40" t="s">
        <v>147</v>
      </c>
      <c r="D1125" s="77">
        <v>247.56</v>
      </c>
      <c r="E1125" s="77">
        <v>25.7</v>
      </c>
      <c r="F1125" s="77">
        <v>273.26</v>
      </c>
      <c r="G1125" s="26">
        <v>15</v>
      </c>
    </row>
    <row r="1126" spans="1:7">
      <c r="A1126" s="38" t="s">
        <v>2305</v>
      </c>
      <c r="B1126" s="39" t="s">
        <v>2306</v>
      </c>
      <c r="C1126" s="40" t="s">
        <v>147</v>
      </c>
      <c r="D1126" s="77">
        <v>379.3</v>
      </c>
      <c r="E1126" s="77">
        <v>25.7</v>
      </c>
      <c r="F1126" s="77">
        <v>405</v>
      </c>
      <c r="G1126" s="26">
        <v>15</v>
      </c>
    </row>
    <row r="1127" spans="1:7">
      <c r="A1127" s="38" t="s">
        <v>2307</v>
      </c>
      <c r="B1127" s="39" t="s">
        <v>2308</v>
      </c>
      <c r="C1127" s="40" t="s">
        <v>147</v>
      </c>
      <c r="D1127" s="77">
        <v>256.76</v>
      </c>
      <c r="E1127" s="77">
        <v>25.7</v>
      </c>
      <c r="F1127" s="77">
        <v>282.45999999999998</v>
      </c>
      <c r="G1127" s="26">
        <v>15</v>
      </c>
    </row>
    <row r="1128" spans="1:7">
      <c r="A1128" s="38" t="s">
        <v>2309</v>
      </c>
      <c r="B1128" s="39" t="s">
        <v>2310</v>
      </c>
      <c r="C1128" s="40" t="s">
        <v>147</v>
      </c>
      <c r="D1128" s="77">
        <v>499.63</v>
      </c>
      <c r="E1128" s="77">
        <v>25.7</v>
      </c>
      <c r="F1128" s="77">
        <v>525.33000000000004</v>
      </c>
      <c r="G1128" s="26">
        <v>15</v>
      </c>
    </row>
    <row r="1129" spans="1:7">
      <c r="A1129" s="38" t="s">
        <v>2311</v>
      </c>
      <c r="B1129" s="39" t="s">
        <v>2312</v>
      </c>
      <c r="C1129" s="40" t="s">
        <v>147</v>
      </c>
      <c r="D1129" s="77">
        <v>408.57</v>
      </c>
      <c r="E1129" s="77">
        <v>25.7</v>
      </c>
      <c r="F1129" s="77">
        <v>434.27</v>
      </c>
      <c r="G1129" s="26">
        <v>15</v>
      </c>
    </row>
    <row r="1130" spans="1:7">
      <c r="A1130" s="38" t="s">
        <v>2313</v>
      </c>
      <c r="B1130" s="39" t="s">
        <v>2314</v>
      </c>
      <c r="C1130" s="40" t="s">
        <v>147</v>
      </c>
      <c r="D1130" s="77">
        <v>292.17</v>
      </c>
      <c r="E1130" s="77">
        <v>52.2</v>
      </c>
      <c r="F1130" s="77">
        <v>344.37</v>
      </c>
      <c r="G1130" s="26">
        <v>15</v>
      </c>
    </row>
    <row r="1131" spans="1:7">
      <c r="A1131" s="38" t="s">
        <v>2315</v>
      </c>
      <c r="B1131" s="39" t="s">
        <v>2316</v>
      </c>
      <c r="C1131" s="40"/>
      <c r="D1131" s="77"/>
      <c r="E1131" s="77"/>
      <c r="F1131" s="77"/>
      <c r="G1131" s="26"/>
    </row>
    <row r="1132" spans="1:7" ht="30">
      <c r="A1132" s="38" t="s">
        <v>2317</v>
      </c>
      <c r="B1132" s="39" t="s">
        <v>2318</v>
      </c>
      <c r="C1132" s="40" t="s">
        <v>147</v>
      </c>
      <c r="D1132" s="77">
        <v>1310.46</v>
      </c>
      <c r="E1132" s="77"/>
      <c r="F1132" s="77">
        <v>1310.46</v>
      </c>
      <c r="G1132" s="26">
        <v>15</v>
      </c>
    </row>
    <row r="1133" spans="1:7">
      <c r="A1133" s="38" t="s">
        <v>2319</v>
      </c>
      <c r="B1133" s="39" t="s">
        <v>2320</v>
      </c>
      <c r="C1133" s="40" t="s">
        <v>147</v>
      </c>
      <c r="D1133" s="77">
        <v>335.15</v>
      </c>
      <c r="E1133" s="77"/>
      <c r="F1133" s="77">
        <v>335.15</v>
      </c>
      <c r="G1133" s="26">
        <v>15</v>
      </c>
    </row>
    <row r="1134" spans="1:7">
      <c r="A1134" s="38" t="s">
        <v>2321</v>
      </c>
      <c r="B1134" s="39" t="s">
        <v>2322</v>
      </c>
      <c r="C1134" s="40" t="s">
        <v>147</v>
      </c>
      <c r="D1134" s="77">
        <v>555.71</v>
      </c>
      <c r="E1134" s="77">
        <v>319.47000000000003</v>
      </c>
      <c r="F1134" s="77">
        <v>875.18</v>
      </c>
      <c r="G1134" s="26">
        <v>15</v>
      </c>
    </row>
    <row r="1135" spans="1:7" ht="30">
      <c r="A1135" s="38" t="s">
        <v>2323</v>
      </c>
      <c r="B1135" s="39" t="s">
        <v>2324</v>
      </c>
      <c r="C1135" s="40" t="s">
        <v>147</v>
      </c>
      <c r="D1135" s="77">
        <v>371.53</v>
      </c>
      <c r="E1135" s="77">
        <v>319.47000000000003</v>
      </c>
      <c r="F1135" s="77">
        <v>691</v>
      </c>
      <c r="G1135" s="26">
        <v>15</v>
      </c>
    </row>
    <row r="1136" spans="1:7">
      <c r="A1136" s="38" t="s">
        <v>2325</v>
      </c>
      <c r="B1136" s="39" t="s">
        <v>2326</v>
      </c>
      <c r="C1136" s="40"/>
      <c r="D1136" s="77"/>
      <c r="E1136" s="77"/>
      <c r="F1136" s="77"/>
      <c r="G1136" s="26"/>
    </row>
    <row r="1137" spans="1:7">
      <c r="A1137" s="38" t="s">
        <v>2327</v>
      </c>
      <c r="B1137" s="39" t="s">
        <v>2328</v>
      </c>
      <c r="C1137" s="40" t="s">
        <v>147</v>
      </c>
      <c r="D1137" s="77">
        <v>157.32</v>
      </c>
      <c r="E1137" s="77"/>
      <c r="F1137" s="77">
        <v>157.32</v>
      </c>
      <c r="G1137" s="26">
        <v>15</v>
      </c>
    </row>
    <row r="1138" spans="1:7">
      <c r="A1138" s="38" t="s">
        <v>2329</v>
      </c>
      <c r="B1138" s="39" t="s">
        <v>2330</v>
      </c>
      <c r="C1138" s="40" t="s">
        <v>147</v>
      </c>
      <c r="D1138" s="77">
        <v>199.75</v>
      </c>
      <c r="E1138" s="77"/>
      <c r="F1138" s="77">
        <v>199.75</v>
      </c>
      <c r="G1138" s="26">
        <v>15</v>
      </c>
    </row>
    <row r="1139" spans="1:7">
      <c r="A1139" s="38" t="s">
        <v>2331</v>
      </c>
      <c r="B1139" s="39" t="s">
        <v>2332</v>
      </c>
      <c r="C1139" s="40"/>
      <c r="D1139" s="77"/>
      <c r="E1139" s="77"/>
      <c r="F1139" s="77"/>
      <c r="G1139" s="26"/>
    </row>
    <row r="1140" spans="1:7" ht="30">
      <c r="A1140" s="38" t="s">
        <v>2333</v>
      </c>
      <c r="B1140" s="39" t="s">
        <v>2334</v>
      </c>
      <c r="C1140" s="40" t="s">
        <v>147</v>
      </c>
      <c r="D1140" s="77">
        <v>157.97999999999999</v>
      </c>
      <c r="E1140" s="77">
        <v>109.59</v>
      </c>
      <c r="F1140" s="77">
        <v>267.57</v>
      </c>
      <c r="G1140" s="26">
        <v>15</v>
      </c>
    </row>
    <row r="1141" spans="1:7">
      <c r="A1141" s="38" t="s">
        <v>2335</v>
      </c>
      <c r="B1141" s="39" t="s">
        <v>2336</v>
      </c>
      <c r="C1141" s="40" t="s">
        <v>147</v>
      </c>
      <c r="D1141" s="77">
        <v>501.37</v>
      </c>
      <c r="E1141" s="77"/>
      <c r="F1141" s="77">
        <v>501.37</v>
      </c>
      <c r="G1141" s="26">
        <v>15</v>
      </c>
    </row>
    <row r="1142" spans="1:7">
      <c r="A1142" s="38" t="s">
        <v>2337</v>
      </c>
      <c r="B1142" s="39" t="s">
        <v>2338</v>
      </c>
      <c r="C1142" s="40"/>
      <c r="D1142" s="77"/>
      <c r="E1142" s="77"/>
      <c r="F1142" s="77"/>
      <c r="G1142" s="26"/>
    </row>
    <row r="1143" spans="1:7">
      <c r="A1143" s="38" t="s">
        <v>2339</v>
      </c>
      <c r="B1143" s="39" t="s">
        <v>2340</v>
      </c>
      <c r="C1143" s="40" t="s">
        <v>147</v>
      </c>
      <c r="D1143" s="77">
        <v>788.21</v>
      </c>
      <c r="E1143" s="77"/>
      <c r="F1143" s="77">
        <v>788.21</v>
      </c>
      <c r="G1143" s="26">
        <v>15</v>
      </c>
    </row>
    <row r="1144" spans="1:7">
      <c r="A1144" s="38" t="s">
        <v>2341</v>
      </c>
      <c r="B1144" s="39" t="s">
        <v>2342</v>
      </c>
      <c r="C1144" s="40"/>
      <c r="D1144" s="77"/>
      <c r="E1144" s="77"/>
      <c r="F1144" s="77"/>
      <c r="G1144" s="26"/>
    </row>
    <row r="1145" spans="1:7">
      <c r="A1145" s="38" t="s">
        <v>2343</v>
      </c>
      <c r="B1145" s="39" t="s">
        <v>2344</v>
      </c>
      <c r="C1145" s="40" t="s">
        <v>205</v>
      </c>
      <c r="D1145" s="77">
        <v>47.74</v>
      </c>
      <c r="E1145" s="77">
        <v>8.8699999999999992</v>
      </c>
      <c r="F1145" s="77">
        <v>56.61</v>
      </c>
      <c r="G1145" s="26">
        <v>15</v>
      </c>
    </row>
    <row r="1146" spans="1:7">
      <c r="A1146" s="38" t="s">
        <v>2345</v>
      </c>
      <c r="B1146" s="39" t="s">
        <v>2346</v>
      </c>
      <c r="C1146" s="40" t="s">
        <v>205</v>
      </c>
      <c r="D1146" s="77">
        <v>67.42</v>
      </c>
      <c r="E1146" s="77">
        <v>8.8699999999999992</v>
      </c>
      <c r="F1146" s="77">
        <v>76.290000000000006</v>
      </c>
      <c r="G1146" s="26">
        <v>15</v>
      </c>
    </row>
    <row r="1147" spans="1:7" ht="30">
      <c r="A1147" s="38" t="s">
        <v>2347</v>
      </c>
      <c r="B1147" s="39" t="s">
        <v>2348</v>
      </c>
      <c r="C1147" s="40" t="s">
        <v>205</v>
      </c>
      <c r="D1147" s="77">
        <v>30.48</v>
      </c>
      <c r="E1147" s="77">
        <v>11.6</v>
      </c>
      <c r="F1147" s="77">
        <v>42.08</v>
      </c>
      <c r="G1147" s="26">
        <v>15</v>
      </c>
    </row>
    <row r="1148" spans="1:7" ht="30">
      <c r="A1148" s="38" t="s">
        <v>2349</v>
      </c>
      <c r="B1148" s="39" t="s">
        <v>2350</v>
      </c>
      <c r="C1148" s="40" t="s">
        <v>205</v>
      </c>
      <c r="D1148" s="77">
        <v>36.840000000000003</v>
      </c>
      <c r="E1148" s="77">
        <v>11.6</v>
      </c>
      <c r="F1148" s="77">
        <v>48.44</v>
      </c>
      <c r="G1148" s="26">
        <v>15</v>
      </c>
    </row>
    <row r="1149" spans="1:7" ht="30">
      <c r="A1149" s="38" t="s">
        <v>2351</v>
      </c>
      <c r="B1149" s="39" t="s">
        <v>2352</v>
      </c>
      <c r="C1149" s="40" t="s">
        <v>205</v>
      </c>
      <c r="D1149" s="77">
        <v>51.93</v>
      </c>
      <c r="E1149" s="77">
        <v>8.8699999999999992</v>
      </c>
      <c r="F1149" s="77">
        <v>60.8</v>
      </c>
      <c r="G1149" s="26">
        <v>15</v>
      </c>
    </row>
    <row r="1150" spans="1:7">
      <c r="A1150" s="38" t="s">
        <v>2353</v>
      </c>
      <c r="B1150" s="39" t="s">
        <v>2354</v>
      </c>
      <c r="C1150" s="40" t="s">
        <v>205</v>
      </c>
      <c r="D1150" s="77">
        <v>23.67</v>
      </c>
      <c r="E1150" s="77">
        <v>3.52</v>
      </c>
      <c r="F1150" s="77">
        <v>27.19</v>
      </c>
      <c r="G1150" s="26">
        <v>15</v>
      </c>
    </row>
    <row r="1151" spans="1:7">
      <c r="A1151" s="38" t="s">
        <v>2355</v>
      </c>
      <c r="B1151" s="39" t="s">
        <v>2356</v>
      </c>
      <c r="C1151" s="40" t="s">
        <v>205</v>
      </c>
      <c r="D1151" s="77">
        <v>11.02</v>
      </c>
      <c r="E1151" s="77"/>
      <c r="F1151" s="77">
        <v>11.02</v>
      </c>
      <c r="G1151" s="26">
        <v>15</v>
      </c>
    </row>
    <row r="1152" spans="1:7">
      <c r="A1152" s="38" t="s">
        <v>2357</v>
      </c>
      <c r="B1152" s="39" t="s">
        <v>2358</v>
      </c>
      <c r="C1152" s="40" t="s">
        <v>205</v>
      </c>
      <c r="D1152" s="77">
        <v>82.57</v>
      </c>
      <c r="E1152" s="77"/>
      <c r="F1152" s="77">
        <v>82.57</v>
      </c>
      <c r="G1152" s="26">
        <v>15</v>
      </c>
    </row>
    <row r="1153" spans="1:7">
      <c r="A1153" s="38" t="s">
        <v>2359</v>
      </c>
      <c r="B1153" s="39" t="s">
        <v>2360</v>
      </c>
      <c r="C1153" s="40"/>
      <c r="D1153" s="77"/>
      <c r="E1153" s="77"/>
      <c r="F1153" s="77"/>
      <c r="G1153" s="26"/>
    </row>
    <row r="1154" spans="1:7">
      <c r="A1154" s="38" t="s">
        <v>2361</v>
      </c>
      <c r="B1154" s="39" t="s">
        <v>2362</v>
      </c>
      <c r="C1154" s="40" t="s">
        <v>205</v>
      </c>
      <c r="D1154" s="77">
        <v>219.9</v>
      </c>
      <c r="E1154" s="77">
        <v>9.56</v>
      </c>
      <c r="F1154" s="77">
        <v>229.46</v>
      </c>
      <c r="G1154" s="26">
        <v>15</v>
      </c>
    </row>
    <row r="1155" spans="1:7" ht="30">
      <c r="A1155" s="38" t="s">
        <v>2363</v>
      </c>
      <c r="B1155" s="39" t="s">
        <v>2364</v>
      </c>
      <c r="C1155" s="40" t="s">
        <v>205</v>
      </c>
      <c r="D1155" s="77">
        <v>53.02</v>
      </c>
      <c r="E1155" s="77">
        <v>8.8699999999999992</v>
      </c>
      <c r="F1155" s="77">
        <v>61.89</v>
      </c>
      <c r="G1155" s="26">
        <v>15</v>
      </c>
    </row>
    <row r="1156" spans="1:7">
      <c r="A1156" s="38" t="s">
        <v>2365</v>
      </c>
      <c r="B1156" s="39" t="s">
        <v>2366</v>
      </c>
      <c r="C1156" s="40"/>
      <c r="D1156" s="77"/>
      <c r="E1156" s="77"/>
      <c r="F1156" s="77"/>
      <c r="G1156" s="26"/>
    </row>
    <row r="1157" spans="1:7">
      <c r="A1157" s="38" t="s">
        <v>2367</v>
      </c>
      <c r="B1157" s="39" t="s">
        <v>2368</v>
      </c>
      <c r="C1157" s="40" t="s">
        <v>147</v>
      </c>
      <c r="D1157" s="77">
        <v>12.65</v>
      </c>
      <c r="E1157" s="77">
        <v>10.07</v>
      </c>
      <c r="F1157" s="77">
        <v>22.72</v>
      </c>
      <c r="G1157" s="26">
        <v>15</v>
      </c>
    </row>
    <row r="1158" spans="1:7">
      <c r="A1158" s="38" t="s">
        <v>2369</v>
      </c>
      <c r="B1158" s="39" t="s">
        <v>2370</v>
      </c>
      <c r="C1158" s="40" t="s">
        <v>147</v>
      </c>
      <c r="D1158" s="77">
        <v>3.95</v>
      </c>
      <c r="E1158" s="77">
        <v>35.25</v>
      </c>
      <c r="F1158" s="77">
        <v>39.200000000000003</v>
      </c>
      <c r="G1158" s="26">
        <v>15</v>
      </c>
    </row>
    <row r="1159" spans="1:7">
      <c r="A1159" s="38" t="s">
        <v>2371</v>
      </c>
      <c r="B1159" s="39" t="s">
        <v>2372</v>
      </c>
      <c r="C1159" s="40" t="s">
        <v>147</v>
      </c>
      <c r="D1159" s="77"/>
      <c r="E1159" s="77">
        <v>76.8</v>
      </c>
      <c r="F1159" s="77">
        <v>76.8</v>
      </c>
      <c r="G1159" s="26">
        <v>15</v>
      </c>
    </row>
    <row r="1160" spans="1:7">
      <c r="A1160" s="38" t="s">
        <v>2373</v>
      </c>
      <c r="B1160" s="39" t="s">
        <v>2374</v>
      </c>
      <c r="C1160" s="40" t="s">
        <v>95</v>
      </c>
      <c r="D1160" s="77">
        <v>56.48</v>
      </c>
      <c r="E1160" s="77"/>
      <c r="F1160" s="77">
        <v>56.48</v>
      </c>
      <c r="G1160" s="26">
        <v>15</v>
      </c>
    </row>
    <row r="1161" spans="1:7">
      <c r="A1161" s="38" t="s">
        <v>2375</v>
      </c>
      <c r="B1161" s="39" t="s">
        <v>2376</v>
      </c>
      <c r="C1161" s="40" t="s">
        <v>205</v>
      </c>
      <c r="D1161" s="77"/>
      <c r="E1161" s="77">
        <v>12.83</v>
      </c>
      <c r="F1161" s="77">
        <v>12.83</v>
      </c>
      <c r="G1161" s="26">
        <v>15</v>
      </c>
    </row>
    <row r="1162" spans="1:7">
      <c r="A1162" s="38" t="s">
        <v>2377</v>
      </c>
      <c r="B1162" s="39" t="s">
        <v>2378</v>
      </c>
      <c r="C1162" s="40" t="s">
        <v>205</v>
      </c>
      <c r="D1162" s="77">
        <v>16.690000000000001</v>
      </c>
      <c r="E1162" s="77">
        <v>13.82</v>
      </c>
      <c r="F1162" s="77">
        <v>30.51</v>
      </c>
      <c r="G1162" s="26">
        <v>15</v>
      </c>
    </row>
    <row r="1163" spans="1:7">
      <c r="A1163" s="38" t="s">
        <v>2379</v>
      </c>
      <c r="B1163" s="39" t="s">
        <v>2380</v>
      </c>
      <c r="C1163" s="40" t="s">
        <v>205</v>
      </c>
      <c r="D1163" s="77">
        <v>16.399999999999999</v>
      </c>
      <c r="E1163" s="77">
        <v>13.82</v>
      </c>
      <c r="F1163" s="77">
        <v>30.22</v>
      </c>
      <c r="G1163" s="26">
        <v>15</v>
      </c>
    </row>
    <row r="1164" spans="1:7">
      <c r="A1164" s="38" t="s">
        <v>2381</v>
      </c>
      <c r="B1164" s="39" t="s">
        <v>2382</v>
      </c>
      <c r="C1164" s="40" t="s">
        <v>205</v>
      </c>
      <c r="D1164" s="77">
        <v>55.87</v>
      </c>
      <c r="E1164" s="77">
        <v>3.52</v>
      </c>
      <c r="F1164" s="77">
        <v>59.39</v>
      </c>
      <c r="G1164" s="26">
        <v>15</v>
      </c>
    </row>
    <row r="1165" spans="1:7">
      <c r="A1165" s="38" t="s">
        <v>2383</v>
      </c>
      <c r="B1165" s="39" t="s">
        <v>2384</v>
      </c>
      <c r="C1165" s="40" t="s">
        <v>205</v>
      </c>
      <c r="D1165" s="77">
        <v>14.68</v>
      </c>
      <c r="E1165" s="77">
        <v>1.76</v>
      </c>
      <c r="F1165" s="77">
        <v>16.440000000000001</v>
      </c>
      <c r="G1165" s="26">
        <v>15</v>
      </c>
    </row>
    <row r="1166" spans="1:7">
      <c r="A1166" s="38" t="s">
        <v>2385</v>
      </c>
      <c r="B1166" s="39" t="s">
        <v>2386</v>
      </c>
      <c r="C1166" s="40" t="s">
        <v>205</v>
      </c>
      <c r="D1166" s="77">
        <v>38.68</v>
      </c>
      <c r="E1166" s="77">
        <v>7.56</v>
      </c>
      <c r="F1166" s="77">
        <v>46.24</v>
      </c>
      <c r="G1166" s="26">
        <v>15</v>
      </c>
    </row>
    <row r="1167" spans="1:7" s="46" customFormat="1">
      <c r="A1167" s="38" t="s">
        <v>2387</v>
      </c>
      <c r="B1167" s="39" t="s">
        <v>2388</v>
      </c>
      <c r="C1167" s="40"/>
      <c r="D1167" s="77"/>
      <c r="E1167" s="77"/>
      <c r="F1167" s="77"/>
      <c r="G1167" s="26"/>
    </row>
    <row r="1168" spans="1:7">
      <c r="A1168" s="38" t="s">
        <v>2389</v>
      </c>
      <c r="B1168" s="39" t="s">
        <v>2390</v>
      </c>
      <c r="C1168" s="40"/>
      <c r="D1168" s="77"/>
      <c r="E1168" s="77"/>
      <c r="F1168" s="77"/>
      <c r="G1168" s="26"/>
    </row>
    <row r="1169" spans="1:7">
      <c r="A1169" s="38" t="s">
        <v>2391</v>
      </c>
      <c r="B1169" s="39" t="s">
        <v>2392</v>
      </c>
      <c r="C1169" s="40" t="s">
        <v>147</v>
      </c>
      <c r="D1169" s="77">
        <v>58.21</v>
      </c>
      <c r="E1169" s="77">
        <v>30.21</v>
      </c>
      <c r="F1169" s="77">
        <v>88.42</v>
      </c>
      <c r="G1169" s="26">
        <v>15</v>
      </c>
    </row>
    <row r="1170" spans="1:7">
      <c r="A1170" s="38" t="s">
        <v>2393</v>
      </c>
      <c r="B1170" s="39" t="s">
        <v>2394</v>
      </c>
      <c r="C1170" s="40" t="s">
        <v>147</v>
      </c>
      <c r="D1170" s="77">
        <v>78.459999999999994</v>
      </c>
      <c r="E1170" s="77">
        <v>60.42</v>
      </c>
      <c r="F1170" s="77">
        <v>138.88</v>
      </c>
      <c r="G1170" s="26">
        <v>15</v>
      </c>
    </row>
    <row r="1171" spans="1:7">
      <c r="A1171" s="38" t="s">
        <v>2395</v>
      </c>
      <c r="B1171" s="39" t="s">
        <v>2396</v>
      </c>
      <c r="C1171" s="40" t="s">
        <v>147</v>
      </c>
      <c r="D1171" s="77">
        <v>107.45</v>
      </c>
      <c r="E1171" s="77">
        <v>65.45</v>
      </c>
      <c r="F1171" s="77">
        <v>172.9</v>
      </c>
      <c r="G1171" s="26">
        <v>15</v>
      </c>
    </row>
    <row r="1172" spans="1:7">
      <c r="A1172" s="38" t="s">
        <v>2397</v>
      </c>
      <c r="B1172" s="39" t="s">
        <v>2398</v>
      </c>
      <c r="C1172" s="40" t="s">
        <v>205</v>
      </c>
      <c r="D1172" s="77">
        <v>20.28</v>
      </c>
      <c r="E1172" s="77">
        <v>20.14</v>
      </c>
      <c r="F1172" s="77">
        <v>40.42</v>
      </c>
      <c r="G1172" s="26">
        <v>15</v>
      </c>
    </row>
    <row r="1173" spans="1:7">
      <c r="A1173" s="38" t="s">
        <v>2399</v>
      </c>
      <c r="B1173" s="39" t="s">
        <v>2400</v>
      </c>
      <c r="C1173" s="40" t="s">
        <v>147</v>
      </c>
      <c r="D1173" s="77">
        <v>139.11000000000001</v>
      </c>
      <c r="E1173" s="77">
        <v>60.42</v>
      </c>
      <c r="F1173" s="77">
        <v>199.53</v>
      </c>
      <c r="G1173" s="26">
        <v>15</v>
      </c>
    </row>
    <row r="1174" spans="1:7">
      <c r="A1174" s="38" t="s">
        <v>2401</v>
      </c>
      <c r="B1174" s="39" t="s">
        <v>2402</v>
      </c>
      <c r="C1174" s="40" t="s">
        <v>147</v>
      </c>
      <c r="D1174" s="77">
        <v>106.11</v>
      </c>
      <c r="E1174" s="77">
        <v>30.21</v>
      </c>
      <c r="F1174" s="77">
        <v>136.32</v>
      </c>
      <c r="G1174" s="26">
        <v>15</v>
      </c>
    </row>
    <row r="1175" spans="1:7">
      <c r="A1175" s="38" t="s">
        <v>2403</v>
      </c>
      <c r="B1175" s="39" t="s">
        <v>2404</v>
      </c>
      <c r="C1175" s="40"/>
      <c r="D1175" s="77"/>
      <c r="E1175" s="77"/>
      <c r="F1175" s="77"/>
      <c r="G1175" s="26"/>
    </row>
    <row r="1176" spans="1:7">
      <c r="A1176" s="38" t="s">
        <v>2405</v>
      </c>
      <c r="B1176" s="39" t="s">
        <v>14505</v>
      </c>
      <c r="C1176" s="40" t="s">
        <v>147</v>
      </c>
      <c r="D1176" s="77">
        <v>152.66999999999999</v>
      </c>
      <c r="E1176" s="77"/>
      <c r="F1176" s="77">
        <v>152.66999999999999</v>
      </c>
      <c r="G1176" s="26">
        <v>15</v>
      </c>
    </row>
    <row r="1177" spans="1:7">
      <c r="A1177" s="38" t="s">
        <v>2406</v>
      </c>
      <c r="B1177" s="39" t="s">
        <v>2407</v>
      </c>
      <c r="C1177" s="40" t="s">
        <v>147</v>
      </c>
      <c r="D1177" s="77">
        <v>123.21</v>
      </c>
      <c r="E1177" s="77"/>
      <c r="F1177" s="77">
        <v>123.21</v>
      </c>
      <c r="G1177" s="26">
        <v>15</v>
      </c>
    </row>
    <row r="1178" spans="1:7">
      <c r="A1178" s="38" t="s">
        <v>2408</v>
      </c>
      <c r="B1178" s="39" t="s">
        <v>2409</v>
      </c>
      <c r="C1178" s="40" t="s">
        <v>147</v>
      </c>
      <c r="D1178" s="77">
        <v>99.55</v>
      </c>
      <c r="E1178" s="77"/>
      <c r="F1178" s="77">
        <v>99.55</v>
      </c>
      <c r="G1178" s="26">
        <v>15</v>
      </c>
    </row>
    <row r="1179" spans="1:7">
      <c r="A1179" s="38" t="s">
        <v>2410</v>
      </c>
      <c r="B1179" s="39" t="s">
        <v>2411</v>
      </c>
      <c r="C1179" s="40"/>
      <c r="D1179" s="77"/>
      <c r="E1179" s="77"/>
      <c r="F1179" s="77"/>
      <c r="G1179" s="26"/>
    </row>
    <row r="1180" spans="1:7">
      <c r="A1180" s="38" t="s">
        <v>2412</v>
      </c>
      <c r="B1180" s="39" t="s">
        <v>2413</v>
      </c>
      <c r="C1180" s="40" t="s">
        <v>147</v>
      </c>
      <c r="D1180" s="77">
        <v>111.38</v>
      </c>
      <c r="E1180" s="77"/>
      <c r="F1180" s="77">
        <v>111.38</v>
      </c>
      <c r="G1180" s="26">
        <v>15</v>
      </c>
    </row>
    <row r="1181" spans="1:7">
      <c r="A1181" s="38" t="s">
        <v>2414</v>
      </c>
      <c r="B1181" s="39" t="s">
        <v>2415</v>
      </c>
      <c r="C1181" s="40" t="s">
        <v>147</v>
      </c>
      <c r="D1181" s="77">
        <v>177.5</v>
      </c>
      <c r="E1181" s="77"/>
      <c r="F1181" s="77">
        <v>177.5</v>
      </c>
      <c r="G1181" s="26">
        <v>15</v>
      </c>
    </row>
    <row r="1182" spans="1:7">
      <c r="A1182" s="38" t="s">
        <v>2416</v>
      </c>
      <c r="B1182" s="39" t="s">
        <v>2417</v>
      </c>
      <c r="C1182" s="40" t="s">
        <v>147</v>
      </c>
      <c r="D1182" s="77">
        <v>115.2</v>
      </c>
      <c r="E1182" s="77"/>
      <c r="F1182" s="77">
        <v>115.2</v>
      </c>
      <c r="G1182" s="26">
        <v>15</v>
      </c>
    </row>
    <row r="1183" spans="1:7">
      <c r="A1183" s="38" t="s">
        <v>2418</v>
      </c>
      <c r="B1183" s="39" t="s">
        <v>2419</v>
      </c>
      <c r="C1183" s="40" t="s">
        <v>147</v>
      </c>
      <c r="D1183" s="77">
        <v>176.35</v>
      </c>
      <c r="E1183" s="77"/>
      <c r="F1183" s="77">
        <v>176.35</v>
      </c>
      <c r="G1183" s="26">
        <v>15</v>
      </c>
    </row>
    <row r="1184" spans="1:7">
      <c r="A1184" s="38" t="s">
        <v>2420</v>
      </c>
      <c r="B1184" s="39" t="s">
        <v>2421</v>
      </c>
      <c r="C1184" s="40" t="s">
        <v>147</v>
      </c>
      <c r="D1184" s="77">
        <v>103.68</v>
      </c>
      <c r="E1184" s="77"/>
      <c r="F1184" s="77">
        <v>103.68</v>
      </c>
      <c r="G1184" s="26">
        <v>15</v>
      </c>
    </row>
    <row r="1185" spans="1:7">
      <c r="A1185" s="38" t="s">
        <v>2422</v>
      </c>
      <c r="B1185" s="39" t="s">
        <v>2423</v>
      </c>
      <c r="C1185" s="40" t="s">
        <v>147</v>
      </c>
      <c r="D1185" s="77">
        <v>318.33</v>
      </c>
      <c r="E1185" s="77"/>
      <c r="F1185" s="77">
        <v>318.33</v>
      </c>
      <c r="G1185" s="26">
        <v>15</v>
      </c>
    </row>
    <row r="1186" spans="1:7">
      <c r="A1186" s="38" t="s">
        <v>2424</v>
      </c>
      <c r="B1186" s="39" t="s">
        <v>2425</v>
      </c>
      <c r="C1186" s="40" t="s">
        <v>147</v>
      </c>
      <c r="D1186" s="77">
        <v>272.27999999999997</v>
      </c>
      <c r="E1186" s="77"/>
      <c r="F1186" s="77">
        <v>272.27999999999997</v>
      </c>
      <c r="G1186" s="26">
        <v>15</v>
      </c>
    </row>
    <row r="1187" spans="1:7">
      <c r="A1187" s="38" t="s">
        <v>2426</v>
      </c>
      <c r="B1187" s="39" t="s">
        <v>2427</v>
      </c>
      <c r="C1187" s="40" t="s">
        <v>147</v>
      </c>
      <c r="D1187" s="77">
        <v>343.4</v>
      </c>
      <c r="E1187" s="77"/>
      <c r="F1187" s="77">
        <v>343.4</v>
      </c>
      <c r="G1187" s="26">
        <v>15</v>
      </c>
    </row>
    <row r="1188" spans="1:7">
      <c r="A1188" s="38" t="s">
        <v>2428</v>
      </c>
      <c r="B1188" s="39" t="s">
        <v>2429</v>
      </c>
      <c r="C1188" s="40"/>
      <c r="D1188" s="77"/>
      <c r="E1188" s="77"/>
      <c r="F1188" s="77"/>
      <c r="G1188" s="26"/>
    </row>
    <row r="1189" spans="1:7">
      <c r="A1189" s="38" t="s">
        <v>2430</v>
      </c>
      <c r="B1189" s="39" t="s">
        <v>2431</v>
      </c>
      <c r="C1189" s="40" t="s">
        <v>147</v>
      </c>
      <c r="D1189" s="77">
        <v>874.75</v>
      </c>
      <c r="E1189" s="77"/>
      <c r="F1189" s="77">
        <v>874.75</v>
      </c>
      <c r="G1189" s="26">
        <v>15</v>
      </c>
    </row>
    <row r="1190" spans="1:7">
      <c r="A1190" s="38" t="s">
        <v>2432</v>
      </c>
      <c r="B1190" s="39" t="s">
        <v>2433</v>
      </c>
      <c r="C1190" s="40" t="s">
        <v>147</v>
      </c>
      <c r="D1190" s="77">
        <v>436.02</v>
      </c>
      <c r="E1190" s="77"/>
      <c r="F1190" s="77">
        <v>436.02</v>
      </c>
      <c r="G1190" s="26">
        <v>15</v>
      </c>
    </row>
    <row r="1191" spans="1:7">
      <c r="A1191" s="38" t="s">
        <v>2434</v>
      </c>
      <c r="B1191" s="39" t="s">
        <v>2435</v>
      </c>
      <c r="C1191" s="40"/>
      <c r="D1191" s="77"/>
      <c r="E1191" s="77"/>
      <c r="F1191" s="77"/>
      <c r="G1191" s="26"/>
    </row>
    <row r="1192" spans="1:7">
      <c r="A1192" s="38" t="s">
        <v>2436</v>
      </c>
      <c r="B1192" s="39" t="s">
        <v>2437</v>
      </c>
      <c r="C1192" s="40" t="s">
        <v>147</v>
      </c>
      <c r="D1192" s="77">
        <v>269.39</v>
      </c>
      <c r="E1192" s="77">
        <v>145.18</v>
      </c>
      <c r="F1192" s="77">
        <v>414.57</v>
      </c>
      <c r="G1192" s="26">
        <v>15</v>
      </c>
    </row>
    <row r="1193" spans="1:7">
      <c r="A1193" s="38" t="s">
        <v>2438</v>
      </c>
      <c r="B1193" s="39" t="s">
        <v>2439</v>
      </c>
      <c r="C1193" s="40" t="s">
        <v>147</v>
      </c>
      <c r="D1193" s="77">
        <v>822.14</v>
      </c>
      <c r="E1193" s="77"/>
      <c r="F1193" s="77">
        <v>822.14</v>
      </c>
      <c r="G1193" s="26">
        <v>15</v>
      </c>
    </row>
    <row r="1194" spans="1:7">
      <c r="A1194" s="38" t="s">
        <v>2440</v>
      </c>
      <c r="B1194" s="39" t="s">
        <v>2441</v>
      </c>
      <c r="C1194" s="40" t="s">
        <v>147</v>
      </c>
      <c r="D1194" s="77">
        <v>647.62</v>
      </c>
      <c r="E1194" s="77"/>
      <c r="F1194" s="77">
        <v>647.62</v>
      </c>
      <c r="G1194" s="26">
        <v>15</v>
      </c>
    </row>
    <row r="1195" spans="1:7">
      <c r="A1195" s="38" t="s">
        <v>2442</v>
      </c>
      <c r="B1195" s="39" t="s">
        <v>2443</v>
      </c>
      <c r="C1195" s="40" t="s">
        <v>147</v>
      </c>
      <c r="D1195" s="77">
        <v>1079.3699999999999</v>
      </c>
      <c r="E1195" s="77"/>
      <c r="F1195" s="77">
        <v>1079.3699999999999</v>
      </c>
      <c r="G1195" s="26">
        <v>15</v>
      </c>
    </row>
    <row r="1196" spans="1:7">
      <c r="A1196" s="38" t="s">
        <v>2444</v>
      </c>
      <c r="B1196" s="39" t="s">
        <v>2445</v>
      </c>
      <c r="C1196" s="40"/>
      <c r="D1196" s="77"/>
      <c r="E1196" s="77"/>
      <c r="F1196" s="77"/>
      <c r="G1196" s="26"/>
    </row>
    <row r="1197" spans="1:7">
      <c r="A1197" s="38" t="s">
        <v>2446</v>
      </c>
      <c r="B1197" s="39" t="s">
        <v>2447</v>
      </c>
      <c r="C1197" s="40" t="s">
        <v>147</v>
      </c>
      <c r="D1197" s="77">
        <v>67.13</v>
      </c>
      <c r="E1197" s="77">
        <v>7.56</v>
      </c>
      <c r="F1197" s="77">
        <v>74.69</v>
      </c>
      <c r="G1197" s="26">
        <v>15</v>
      </c>
    </row>
    <row r="1198" spans="1:7">
      <c r="A1198" s="38" t="s">
        <v>2448</v>
      </c>
      <c r="B1198" s="39" t="s">
        <v>2449</v>
      </c>
      <c r="C1198" s="40" t="s">
        <v>147</v>
      </c>
      <c r="D1198" s="77">
        <v>0.89</v>
      </c>
      <c r="E1198" s="77">
        <v>15.1</v>
      </c>
      <c r="F1198" s="77">
        <v>15.99</v>
      </c>
      <c r="G1198" s="26">
        <v>15</v>
      </c>
    </row>
    <row r="1199" spans="1:7">
      <c r="A1199" s="38" t="s">
        <v>2450</v>
      </c>
      <c r="B1199" s="39" t="s">
        <v>2451</v>
      </c>
      <c r="C1199" s="40" t="s">
        <v>147</v>
      </c>
      <c r="D1199" s="77"/>
      <c r="E1199" s="77">
        <v>7.56</v>
      </c>
      <c r="F1199" s="77">
        <v>7.56</v>
      </c>
      <c r="G1199" s="26">
        <v>15</v>
      </c>
    </row>
    <row r="1200" spans="1:7">
      <c r="A1200" s="38" t="s">
        <v>2452</v>
      </c>
      <c r="B1200" s="39" t="s">
        <v>2453</v>
      </c>
      <c r="C1200" s="40" t="s">
        <v>205</v>
      </c>
      <c r="D1200" s="77">
        <v>25.33</v>
      </c>
      <c r="E1200" s="77"/>
      <c r="F1200" s="77">
        <v>25.33</v>
      </c>
      <c r="G1200" s="26">
        <v>15</v>
      </c>
    </row>
    <row r="1201" spans="1:7">
      <c r="A1201" s="38" t="s">
        <v>2454</v>
      </c>
      <c r="B1201" s="39" t="s">
        <v>2455</v>
      </c>
      <c r="C1201" s="40" t="s">
        <v>95</v>
      </c>
      <c r="D1201" s="77">
        <v>32.18</v>
      </c>
      <c r="E1201" s="77"/>
      <c r="F1201" s="77">
        <v>32.18</v>
      </c>
      <c r="G1201" s="26">
        <v>15</v>
      </c>
    </row>
    <row r="1202" spans="1:7" s="46" customFormat="1">
      <c r="A1202" s="38" t="s">
        <v>2456</v>
      </c>
      <c r="B1202" s="39" t="s">
        <v>2457</v>
      </c>
      <c r="C1202" s="40"/>
      <c r="D1202" s="77"/>
      <c r="E1202" s="77"/>
      <c r="F1202" s="77"/>
      <c r="G1202" s="26"/>
    </row>
    <row r="1203" spans="1:7">
      <c r="A1203" s="38" t="s">
        <v>2458</v>
      </c>
      <c r="B1203" s="39" t="s">
        <v>2459</v>
      </c>
      <c r="C1203" s="40"/>
      <c r="D1203" s="77"/>
      <c r="E1203" s="77"/>
      <c r="F1203" s="77"/>
      <c r="G1203" s="26"/>
    </row>
    <row r="1204" spans="1:7">
      <c r="A1204" s="38" t="s">
        <v>2460</v>
      </c>
      <c r="B1204" s="39" t="s">
        <v>2461</v>
      </c>
      <c r="C1204" s="40" t="s">
        <v>147</v>
      </c>
      <c r="D1204" s="77">
        <v>1051.6600000000001</v>
      </c>
      <c r="E1204" s="77">
        <v>65.95</v>
      </c>
      <c r="F1204" s="77">
        <v>1117.6099999999999</v>
      </c>
      <c r="G1204" s="26">
        <v>15</v>
      </c>
    </row>
    <row r="1205" spans="1:7">
      <c r="A1205" s="38" t="s">
        <v>2462</v>
      </c>
      <c r="B1205" s="39" t="s">
        <v>2463</v>
      </c>
      <c r="C1205" s="40" t="s">
        <v>147</v>
      </c>
      <c r="D1205" s="77">
        <v>948.72</v>
      </c>
      <c r="E1205" s="77">
        <v>65.95</v>
      </c>
      <c r="F1205" s="77">
        <v>1014.67</v>
      </c>
      <c r="G1205" s="26">
        <v>15</v>
      </c>
    </row>
    <row r="1206" spans="1:7">
      <c r="A1206" s="38" t="s">
        <v>2464</v>
      </c>
      <c r="B1206" s="39" t="s">
        <v>2465</v>
      </c>
      <c r="C1206" s="40"/>
      <c r="D1206" s="77"/>
      <c r="E1206" s="77"/>
      <c r="F1206" s="77"/>
      <c r="G1206" s="26"/>
    </row>
    <row r="1207" spans="1:7">
      <c r="A1207" s="38" t="s">
        <v>2466</v>
      </c>
      <c r="B1207" s="39" t="s">
        <v>2467</v>
      </c>
      <c r="C1207" s="40" t="s">
        <v>147</v>
      </c>
      <c r="D1207" s="77">
        <v>817.81</v>
      </c>
      <c r="E1207" s="77">
        <v>69.48</v>
      </c>
      <c r="F1207" s="77">
        <v>887.29</v>
      </c>
      <c r="G1207" s="26">
        <v>15</v>
      </c>
    </row>
    <row r="1208" spans="1:7">
      <c r="A1208" s="38" t="s">
        <v>2468</v>
      </c>
      <c r="B1208" s="39" t="s">
        <v>2469</v>
      </c>
      <c r="C1208" s="40" t="s">
        <v>95</v>
      </c>
      <c r="D1208" s="77">
        <v>1359.53</v>
      </c>
      <c r="E1208" s="77">
        <v>140.97999999999999</v>
      </c>
      <c r="F1208" s="77">
        <v>1500.51</v>
      </c>
      <c r="G1208" s="26">
        <v>15</v>
      </c>
    </row>
    <row r="1209" spans="1:7">
      <c r="A1209" s="38" t="s">
        <v>2470</v>
      </c>
      <c r="B1209" s="39" t="s">
        <v>2471</v>
      </c>
      <c r="C1209" s="40" t="s">
        <v>95</v>
      </c>
      <c r="D1209" s="77">
        <v>1364.3</v>
      </c>
      <c r="E1209" s="77">
        <v>140.97999999999999</v>
      </c>
      <c r="F1209" s="77">
        <v>1505.28</v>
      </c>
      <c r="G1209" s="26">
        <v>15</v>
      </c>
    </row>
    <row r="1210" spans="1:7">
      <c r="A1210" s="38" t="s">
        <v>2472</v>
      </c>
      <c r="B1210" s="39" t="s">
        <v>2473</v>
      </c>
      <c r="C1210" s="40" t="s">
        <v>95</v>
      </c>
      <c r="D1210" s="77">
        <v>1466.85</v>
      </c>
      <c r="E1210" s="77">
        <v>140.97999999999999</v>
      </c>
      <c r="F1210" s="77">
        <v>1607.83</v>
      </c>
      <c r="G1210" s="26">
        <v>15</v>
      </c>
    </row>
    <row r="1211" spans="1:7">
      <c r="A1211" s="38" t="s">
        <v>2474</v>
      </c>
      <c r="B1211" s="39" t="s">
        <v>2475</v>
      </c>
      <c r="C1211" s="40" t="s">
        <v>95</v>
      </c>
      <c r="D1211" s="77">
        <v>2579.4499999999998</v>
      </c>
      <c r="E1211" s="77">
        <v>176.23</v>
      </c>
      <c r="F1211" s="77">
        <v>2755.68</v>
      </c>
      <c r="G1211" s="26">
        <v>15</v>
      </c>
    </row>
    <row r="1212" spans="1:7">
      <c r="A1212" s="38" t="s">
        <v>2476</v>
      </c>
      <c r="B1212" s="39" t="s">
        <v>2477</v>
      </c>
      <c r="C1212" s="40"/>
      <c r="D1212" s="77"/>
      <c r="E1212" s="77"/>
      <c r="F1212" s="77"/>
      <c r="G1212" s="26"/>
    </row>
    <row r="1213" spans="1:7">
      <c r="A1213" s="38" t="s">
        <v>2478</v>
      </c>
      <c r="B1213" s="39" t="s">
        <v>2479</v>
      </c>
      <c r="C1213" s="40" t="s">
        <v>95</v>
      </c>
      <c r="D1213" s="77">
        <v>1334.01</v>
      </c>
      <c r="E1213" s="77">
        <v>70.489999999999995</v>
      </c>
      <c r="F1213" s="77">
        <v>1404.5</v>
      </c>
      <c r="G1213" s="26">
        <v>15</v>
      </c>
    </row>
    <row r="1214" spans="1:7">
      <c r="A1214" s="38" t="s">
        <v>2480</v>
      </c>
      <c r="B1214" s="39" t="s">
        <v>2481</v>
      </c>
      <c r="C1214" s="40" t="s">
        <v>95</v>
      </c>
      <c r="D1214" s="77">
        <v>1129.3499999999999</v>
      </c>
      <c r="E1214" s="77">
        <v>70.489999999999995</v>
      </c>
      <c r="F1214" s="77">
        <v>1199.8399999999999</v>
      </c>
      <c r="G1214" s="26">
        <v>15</v>
      </c>
    </row>
    <row r="1215" spans="1:7" ht="30">
      <c r="A1215" s="38" t="s">
        <v>2482</v>
      </c>
      <c r="B1215" s="39" t="s">
        <v>2483</v>
      </c>
      <c r="C1215" s="40" t="s">
        <v>95</v>
      </c>
      <c r="D1215" s="77">
        <v>1284.72</v>
      </c>
      <c r="E1215" s="77">
        <v>140.97999999999999</v>
      </c>
      <c r="F1215" s="77">
        <v>1425.7</v>
      </c>
      <c r="G1215" s="26">
        <v>15</v>
      </c>
    </row>
    <row r="1216" spans="1:7" ht="30">
      <c r="A1216" s="38" t="s">
        <v>2484</v>
      </c>
      <c r="B1216" s="39" t="s">
        <v>2485</v>
      </c>
      <c r="C1216" s="40" t="s">
        <v>95</v>
      </c>
      <c r="D1216" s="77">
        <v>1404.62</v>
      </c>
      <c r="E1216" s="77">
        <v>140.97999999999999</v>
      </c>
      <c r="F1216" s="77">
        <v>1545.6</v>
      </c>
      <c r="G1216" s="26">
        <v>15</v>
      </c>
    </row>
    <row r="1217" spans="1:7" ht="30">
      <c r="A1217" s="38" t="s">
        <v>2486</v>
      </c>
      <c r="B1217" s="39" t="s">
        <v>2487</v>
      </c>
      <c r="C1217" s="40" t="s">
        <v>95</v>
      </c>
      <c r="D1217" s="77">
        <v>1401.41</v>
      </c>
      <c r="E1217" s="77">
        <v>140.97999999999999</v>
      </c>
      <c r="F1217" s="77">
        <v>1542.39</v>
      </c>
      <c r="G1217" s="26">
        <v>15</v>
      </c>
    </row>
    <row r="1218" spans="1:7" ht="30">
      <c r="A1218" s="38" t="s">
        <v>2488</v>
      </c>
      <c r="B1218" s="39" t="s">
        <v>2489</v>
      </c>
      <c r="C1218" s="40" t="s">
        <v>95</v>
      </c>
      <c r="D1218" s="77">
        <v>2327.37</v>
      </c>
      <c r="E1218" s="77">
        <v>176.23</v>
      </c>
      <c r="F1218" s="77">
        <v>2503.6</v>
      </c>
      <c r="G1218" s="26">
        <v>15</v>
      </c>
    </row>
    <row r="1219" spans="1:7" ht="30">
      <c r="A1219" s="38" t="s">
        <v>2490</v>
      </c>
      <c r="B1219" s="39" t="s">
        <v>2491</v>
      </c>
      <c r="C1219" s="40" t="s">
        <v>95</v>
      </c>
      <c r="D1219" s="77">
        <v>2431.09</v>
      </c>
      <c r="E1219" s="77">
        <v>176.23</v>
      </c>
      <c r="F1219" s="77">
        <v>2607.3200000000002</v>
      </c>
      <c r="G1219" s="26">
        <v>15</v>
      </c>
    </row>
    <row r="1220" spans="1:7" ht="30">
      <c r="A1220" s="38" t="s">
        <v>2492</v>
      </c>
      <c r="B1220" s="39" t="s">
        <v>2493</v>
      </c>
      <c r="C1220" s="40" t="s">
        <v>95</v>
      </c>
      <c r="D1220" s="77">
        <v>4423.3900000000003</v>
      </c>
      <c r="E1220" s="77">
        <v>201.41</v>
      </c>
      <c r="F1220" s="77">
        <v>4624.8</v>
      </c>
      <c r="G1220" s="26">
        <v>15</v>
      </c>
    </row>
    <row r="1221" spans="1:7" ht="30">
      <c r="A1221" s="38" t="s">
        <v>2494</v>
      </c>
      <c r="B1221" s="39" t="s">
        <v>2495</v>
      </c>
      <c r="C1221" s="40" t="s">
        <v>95</v>
      </c>
      <c r="D1221" s="77">
        <v>1385.96</v>
      </c>
      <c r="E1221" s="77">
        <v>17.62</v>
      </c>
      <c r="F1221" s="77">
        <v>1403.58</v>
      </c>
      <c r="G1221" s="26">
        <v>15</v>
      </c>
    </row>
    <row r="1222" spans="1:7">
      <c r="A1222" s="38" t="s">
        <v>2496</v>
      </c>
      <c r="B1222" s="39" t="s">
        <v>2497</v>
      </c>
      <c r="C1222" s="40" t="s">
        <v>95</v>
      </c>
      <c r="D1222" s="77">
        <v>2058.0500000000002</v>
      </c>
      <c r="E1222" s="77">
        <v>135.94</v>
      </c>
      <c r="F1222" s="77">
        <v>2193.9899999999998</v>
      </c>
      <c r="G1222" s="26">
        <v>15</v>
      </c>
    </row>
    <row r="1223" spans="1:7">
      <c r="A1223" s="38" t="s">
        <v>2498</v>
      </c>
      <c r="B1223" s="39" t="s">
        <v>2499</v>
      </c>
      <c r="C1223" s="40" t="s">
        <v>95</v>
      </c>
      <c r="D1223" s="77">
        <v>2143.77</v>
      </c>
      <c r="E1223" s="77">
        <v>130.9</v>
      </c>
      <c r="F1223" s="77">
        <v>2274.67</v>
      </c>
      <c r="G1223" s="26">
        <v>15</v>
      </c>
    </row>
    <row r="1224" spans="1:7">
      <c r="A1224" s="38" t="s">
        <v>2500</v>
      </c>
      <c r="B1224" s="39" t="s">
        <v>2501</v>
      </c>
      <c r="C1224" s="40" t="s">
        <v>95</v>
      </c>
      <c r="D1224" s="77">
        <v>2308.44</v>
      </c>
      <c r="E1224" s="77">
        <v>130.9</v>
      </c>
      <c r="F1224" s="77">
        <v>2439.34</v>
      </c>
      <c r="G1224" s="26">
        <v>15</v>
      </c>
    </row>
    <row r="1225" spans="1:7">
      <c r="A1225" s="38" t="s">
        <v>2502</v>
      </c>
      <c r="B1225" s="39" t="s">
        <v>2503</v>
      </c>
      <c r="C1225" s="40" t="s">
        <v>95</v>
      </c>
      <c r="D1225" s="77">
        <v>2305.23</v>
      </c>
      <c r="E1225" s="77">
        <v>130.9</v>
      </c>
      <c r="F1225" s="77">
        <v>2436.13</v>
      </c>
      <c r="G1225" s="26">
        <v>15</v>
      </c>
    </row>
    <row r="1226" spans="1:7">
      <c r="A1226" s="38" t="s">
        <v>2504</v>
      </c>
      <c r="B1226" s="39" t="s">
        <v>2505</v>
      </c>
      <c r="C1226" s="40" t="s">
        <v>95</v>
      </c>
      <c r="D1226" s="77">
        <v>3148.93</v>
      </c>
      <c r="E1226" s="77">
        <v>171.2</v>
      </c>
      <c r="F1226" s="77">
        <v>3320.13</v>
      </c>
      <c r="G1226" s="26">
        <v>15</v>
      </c>
    </row>
    <row r="1227" spans="1:7">
      <c r="A1227" s="38" t="s">
        <v>2506</v>
      </c>
      <c r="B1227" s="39" t="s">
        <v>2507</v>
      </c>
      <c r="C1227" s="40"/>
      <c r="D1227" s="77"/>
      <c r="E1227" s="77"/>
      <c r="F1227" s="77"/>
      <c r="G1227" s="26"/>
    </row>
    <row r="1228" spans="1:7">
      <c r="A1228" s="38" t="s">
        <v>2508</v>
      </c>
      <c r="B1228" s="39" t="s">
        <v>2509</v>
      </c>
      <c r="C1228" s="40" t="s">
        <v>147</v>
      </c>
      <c r="D1228" s="77">
        <v>92.56</v>
      </c>
      <c r="E1228" s="77">
        <v>50.35</v>
      </c>
      <c r="F1228" s="77">
        <v>142.91</v>
      </c>
      <c r="G1228" s="26">
        <v>15</v>
      </c>
    </row>
    <row r="1229" spans="1:7">
      <c r="A1229" s="38" t="s">
        <v>2510</v>
      </c>
      <c r="B1229" s="39" t="s">
        <v>2511</v>
      </c>
      <c r="C1229" s="40" t="s">
        <v>205</v>
      </c>
      <c r="D1229" s="77">
        <v>6.86</v>
      </c>
      <c r="E1229" s="77">
        <v>10.07</v>
      </c>
      <c r="F1229" s="77">
        <v>16.93</v>
      </c>
      <c r="G1229" s="26">
        <v>15</v>
      </c>
    </row>
    <row r="1230" spans="1:7">
      <c r="A1230" s="38" t="s">
        <v>2512</v>
      </c>
      <c r="B1230" s="39" t="s">
        <v>2513</v>
      </c>
      <c r="C1230" s="40" t="s">
        <v>205</v>
      </c>
      <c r="D1230" s="77">
        <v>102.93</v>
      </c>
      <c r="E1230" s="77">
        <v>100.7</v>
      </c>
      <c r="F1230" s="77">
        <v>203.63</v>
      </c>
      <c r="G1230" s="26">
        <v>15</v>
      </c>
    </row>
    <row r="1231" spans="1:7" ht="30">
      <c r="A1231" s="38" t="s">
        <v>2514</v>
      </c>
      <c r="B1231" s="39" t="s">
        <v>2515</v>
      </c>
      <c r="C1231" s="40" t="s">
        <v>147</v>
      </c>
      <c r="D1231" s="77">
        <v>2728.29</v>
      </c>
      <c r="E1231" s="77"/>
      <c r="F1231" s="77">
        <v>2728.29</v>
      </c>
      <c r="G1231" s="26">
        <v>15</v>
      </c>
    </row>
    <row r="1232" spans="1:7">
      <c r="A1232" s="38" t="s">
        <v>2516</v>
      </c>
      <c r="B1232" s="39" t="s">
        <v>2517</v>
      </c>
      <c r="C1232" s="40" t="s">
        <v>147</v>
      </c>
      <c r="D1232" s="77">
        <v>897.04</v>
      </c>
      <c r="E1232" s="77"/>
      <c r="F1232" s="77">
        <v>897.04</v>
      </c>
      <c r="G1232" s="26">
        <v>15</v>
      </c>
    </row>
    <row r="1233" spans="1:7">
      <c r="A1233" s="38" t="s">
        <v>2518</v>
      </c>
      <c r="B1233" s="39" t="s">
        <v>2519</v>
      </c>
      <c r="C1233" s="40" t="s">
        <v>147</v>
      </c>
      <c r="D1233" s="77">
        <v>679.9</v>
      </c>
      <c r="E1233" s="77">
        <v>20.14</v>
      </c>
      <c r="F1233" s="77">
        <v>700.04</v>
      </c>
      <c r="G1233" s="26">
        <v>15</v>
      </c>
    </row>
    <row r="1234" spans="1:7" ht="30">
      <c r="A1234" s="38" t="s">
        <v>2520</v>
      </c>
      <c r="B1234" s="39" t="s">
        <v>2521</v>
      </c>
      <c r="C1234" s="40" t="s">
        <v>147</v>
      </c>
      <c r="D1234" s="77">
        <v>2281.58</v>
      </c>
      <c r="E1234" s="77"/>
      <c r="F1234" s="77">
        <v>2281.58</v>
      </c>
      <c r="G1234" s="26">
        <v>15</v>
      </c>
    </row>
    <row r="1235" spans="1:7">
      <c r="A1235" s="38" t="s">
        <v>2522</v>
      </c>
      <c r="B1235" s="39" t="s">
        <v>2523</v>
      </c>
      <c r="C1235" s="40" t="s">
        <v>147</v>
      </c>
      <c r="D1235" s="77">
        <v>179.85</v>
      </c>
      <c r="E1235" s="77">
        <v>50.35</v>
      </c>
      <c r="F1235" s="77">
        <v>230.2</v>
      </c>
      <c r="G1235" s="26">
        <v>15</v>
      </c>
    </row>
    <row r="1236" spans="1:7">
      <c r="A1236" s="38" t="s">
        <v>2524</v>
      </c>
      <c r="B1236" s="39" t="s">
        <v>2525</v>
      </c>
      <c r="C1236" s="40" t="s">
        <v>408</v>
      </c>
      <c r="D1236" s="77">
        <v>1209.75</v>
      </c>
      <c r="E1236" s="77">
        <v>216.5</v>
      </c>
      <c r="F1236" s="77">
        <v>1426.25</v>
      </c>
      <c r="G1236" s="26">
        <v>15</v>
      </c>
    </row>
    <row r="1237" spans="1:7">
      <c r="A1237" s="38" t="s">
        <v>2526</v>
      </c>
      <c r="B1237" s="39" t="s">
        <v>2527</v>
      </c>
      <c r="C1237" s="40" t="s">
        <v>147</v>
      </c>
      <c r="D1237" s="77">
        <v>271.45</v>
      </c>
      <c r="E1237" s="77">
        <v>9.8699999999999992</v>
      </c>
      <c r="F1237" s="77">
        <v>281.32</v>
      </c>
      <c r="G1237" s="26">
        <v>15</v>
      </c>
    </row>
    <row r="1238" spans="1:7">
      <c r="A1238" s="38" t="s">
        <v>2528</v>
      </c>
      <c r="B1238" s="39" t="s">
        <v>2529</v>
      </c>
      <c r="C1238" s="40" t="s">
        <v>147</v>
      </c>
      <c r="D1238" s="77">
        <v>2175.35</v>
      </c>
      <c r="E1238" s="77"/>
      <c r="F1238" s="77">
        <v>2175.35</v>
      </c>
      <c r="G1238" s="26">
        <v>15</v>
      </c>
    </row>
    <row r="1239" spans="1:7" ht="30">
      <c r="A1239" s="38" t="s">
        <v>2530</v>
      </c>
      <c r="B1239" s="39" t="s">
        <v>2531</v>
      </c>
      <c r="C1239" s="40" t="s">
        <v>147</v>
      </c>
      <c r="D1239" s="77">
        <v>2023.06</v>
      </c>
      <c r="E1239" s="77"/>
      <c r="F1239" s="77">
        <v>2023.06</v>
      </c>
      <c r="G1239" s="26">
        <v>15</v>
      </c>
    </row>
    <row r="1240" spans="1:7">
      <c r="A1240" s="38" t="s">
        <v>2532</v>
      </c>
      <c r="B1240" s="39" t="s">
        <v>2533</v>
      </c>
      <c r="C1240" s="40" t="s">
        <v>147</v>
      </c>
      <c r="D1240" s="77">
        <v>421.95</v>
      </c>
      <c r="E1240" s="77">
        <v>41.46</v>
      </c>
      <c r="F1240" s="77">
        <v>463.41</v>
      </c>
      <c r="G1240" s="26">
        <v>15</v>
      </c>
    </row>
    <row r="1241" spans="1:7">
      <c r="A1241" s="38" t="s">
        <v>2534</v>
      </c>
      <c r="B1241" s="39" t="s">
        <v>2535</v>
      </c>
      <c r="C1241" s="40" t="s">
        <v>147</v>
      </c>
      <c r="D1241" s="77">
        <v>822.57</v>
      </c>
      <c r="E1241" s="77">
        <v>201.4</v>
      </c>
      <c r="F1241" s="77">
        <v>1023.97</v>
      </c>
      <c r="G1241" s="26">
        <v>15</v>
      </c>
    </row>
    <row r="1242" spans="1:7">
      <c r="A1242" s="38" t="s">
        <v>2536</v>
      </c>
      <c r="B1242" s="39" t="s">
        <v>2537</v>
      </c>
      <c r="C1242" s="40" t="s">
        <v>147</v>
      </c>
      <c r="D1242" s="77">
        <v>498.09</v>
      </c>
      <c r="E1242" s="77">
        <v>100.42</v>
      </c>
      <c r="F1242" s="77">
        <v>598.51</v>
      </c>
      <c r="G1242" s="26">
        <v>15</v>
      </c>
    </row>
    <row r="1243" spans="1:7">
      <c r="A1243" s="38" t="s">
        <v>2538</v>
      </c>
      <c r="B1243" s="39" t="s">
        <v>2539</v>
      </c>
      <c r="C1243" s="40" t="s">
        <v>205</v>
      </c>
      <c r="D1243" s="77">
        <v>282.57</v>
      </c>
      <c r="E1243" s="77">
        <v>10.07</v>
      </c>
      <c r="F1243" s="77">
        <v>292.64</v>
      </c>
      <c r="G1243" s="26">
        <v>15</v>
      </c>
    </row>
    <row r="1244" spans="1:7">
      <c r="A1244" s="38" t="s">
        <v>2540</v>
      </c>
      <c r="B1244" s="39" t="s">
        <v>2541</v>
      </c>
      <c r="C1244" s="40"/>
      <c r="D1244" s="77"/>
      <c r="E1244" s="77"/>
      <c r="F1244" s="77"/>
      <c r="G1244" s="26"/>
    </row>
    <row r="1245" spans="1:7">
      <c r="A1245" s="38" t="s">
        <v>2542</v>
      </c>
      <c r="B1245" s="39" t="s">
        <v>2543</v>
      </c>
      <c r="C1245" s="40" t="s">
        <v>147</v>
      </c>
      <c r="D1245" s="77">
        <v>249.96</v>
      </c>
      <c r="E1245" s="77">
        <v>69.48</v>
      </c>
      <c r="F1245" s="77">
        <v>319.44</v>
      </c>
      <c r="G1245" s="26">
        <v>15</v>
      </c>
    </row>
    <row r="1246" spans="1:7">
      <c r="A1246" s="38" t="s">
        <v>2544</v>
      </c>
      <c r="B1246" s="39" t="s">
        <v>2545</v>
      </c>
      <c r="C1246" s="40" t="s">
        <v>95</v>
      </c>
      <c r="D1246" s="77">
        <v>494.87</v>
      </c>
      <c r="E1246" s="77">
        <v>140.97999999999999</v>
      </c>
      <c r="F1246" s="77">
        <v>635.85</v>
      </c>
      <c r="G1246" s="26">
        <v>15</v>
      </c>
    </row>
    <row r="1247" spans="1:7">
      <c r="A1247" s="38" t="s">
        <v>2546</v>
      </c>
      <c r="B1247" s="39" t="s">
        <v>2547</v>
      </c>
      <c r="C1247" s="40" t="s">
        <v>95</v>
      </c>
      <c r="D1247" s="77">
        <v>495.08</v>
      </c>
      <c r="E1247" s="77">
        <v>140.97999999999999</v>
      </c>
      <c r="F1247" s="77">
        <v>636.05999999999995</v>
      </c>
      <c r="G1247" s="26">
        <v>15</v>
      </c>
    </row>
    <row r="1248" spans="1:7">
      <c r="A1248" s="38" t="s">
        <v>2548</v>
      </c>
      <c r="B1248" s="39" t="s">
        <v>2549</v>
      </c>
      <c r="C1248" s="40" t="s">
        <v>95</v>
      </c>
      <c r="D1248" s="77">
        <v>501.86</v>
      </c>
      <c r="E1248" s="77">
        <v>140.97999999999999</v>
      </c>
      <c r="F1248" s="77">
        <v>642.84</v>
      </c>
      <c r="G1248" s="26">
        <v>15</v>
      </c>
    </row>
    <row r="1249" spans="1:7">
      <c r="A1249" s="38" t="s">
        <v>2550</v>
      </c>
      <c r="B1249" s="39" t="s">
        <v>2551</v>
      </c>
      <c r="C1249" s="40" t="s">
        <v>95</v>
      </c>
      <c r="D1249" s="77">
        <v>526.79999999999995</v>
      </c>
      <c r="E1249" s="77">
        <v>140.97999999999999</v>
      </c>
      <c r="F1249" s="77">
        <v>667.78</v>
      </c>
      <c r="G1249" s="26">
        <v>15</v>
      </c>
    </row>
    <row r="1250" spans="1:7">
      <c r="A1250" s="38" t="s">
        <v>2552</v>
      </c>
      <c r="B1250" s="39" t="s">
        <v>2553</v>
      </c>
      <c r="C1250" s="40" t="s">
        <v>95</v>
      </c>
      <c r="D1250" s="77">
        <v>746.05</v>
      </c>
      <c r="E1250" s="77">
        <v>140.97999999999999</v>
      </c>
      <c r="F1250" s="77">
        <v>887.03</v>
      </c>
      <c r="G1250" s="26">
        <v>15</v>
      </c>
    </row>
    <row r="1251" spans="1:7">
      <c r="A1251" s="38" t="s">
        <v>2554</v>
      </c>
      <c r="B1251" s="39" t="s">
        <v>2555</v>
      </c>
      <c r="C1251" s="40" t="s">
        <v>95</v>
      </c>
      <c r="D1251" s="77">
        <v>876.21</v>
      </c>
      <c r="E1251" s="77">
        <v>176.23</v>
      </c>
      <c r="F1251" s="77">
        <v>1052.44</v>
      </c>
      <c r="G1251" s="26">
        <v>15</v>
      </c>
    </row>
    <row r="1252" spans="1:7">
      <c r="A1252" s="38" t="s">
        <v>2556</v>
      </c>
      <c r="B1252" s="39" t="s">
        <v>2557</v>
      </c>
      <c r="C1252" s="40" t="s">
        <v>95</v>
      </c>
      <c r="D1252" s="77">
        <v>890.57</v>
      </c>
      <c r="E1252" s="77">
        <v>203.91</v>
      </c>
      <c r="F1252" s="77">
        <v>1094.48</v>
      </c>
      <c r="G1252" s="26">
        <v>15</v>
      </c>
    </row>
    <row r="1253" spans="1:7">
      <c r="A1253" s="38" t="s">
        <v>2558</v>
      </c>
      <c r="B1253" s="39" t="s">
        <v>2559</v>
      </c>
      <c r="C1253" s="40" t="s">
        <v>95</v>
      </c>
      <c r="D1253" s="77">
        <v>342.64</v>
      </c>
      <c r="E1253" s="77">
        <v>70.489999999999995</v>
      </c>
      <c r="F1253" s="77">
        <v>413.13</v>
      </c>
      <c r="G1253" s="26">
        <v>15</v>
      </c>
    </row>
    <row r="1254" spans="1:7">
      <c r="A1254" s="38" t="s">
        <v>2560</v>
      </c>
      <c r="B1254" s="39" t="s">
        <v>2561</v>
      </c>
      <c r="C1254" s="40" t="s">
        <v>95</v>
      </c>
      <c r="D1254" s="77">
        <v>349.63</v>
      </c>
      <c r="E1254" s="77">
        <v>70.489999999999995</v>
      </c>
      <c r="F1254" s="77">
        <v>420.12</v>
      </c>
      <c r="G1254" s="26">
        <v>15</v>
      </c>
    </row>
    <row r="1255" spans="1:7">
      <c r="A1255" s="38" t="s">
        <v>2562</v>
      </c>
      <c r="B1255" s="39" t="s">
        <v>2563</v>
      </c>
      <c r="C1255" s="40" t="s">
        <v>95</v>
      </c>
      <c r="D1255" s="77">
        <v>374.57</v>
      </c>
      <c r="E1255" s="77">
        <v>70.489999999999995</v>
      </c>
      <c r="F1255" s="77">
        <v>445.06</v>
      </c>
      <c r="G1255" s="26">
        <v>15</v>
      </c>
    </row>
    <row r="1256" spans="1:7">
      <c r="A1256" s="38" t="s">
        <v>2564</v>
      </c>
      <c r="B1256" s="39" t="s">
        <v>2565</v>
      </c>
      <c r="C1256" s="40" t="s">
        <v>95</v>
      </c>
      <c r="D1256" s="77">
        <v>951</v>
      </c>
      <c r="E1256" s="77">
        <v>70.489999999999995</v>
      </c>
      <c r="F1256" s="77">
        <v>1021.49</v>
      </c>
      <c r="G1256" s="26">
        <v>15</v>
      </c>
    </row>
    <row r="1257" spans="1:7">
      <c r="A1257" s="38" t="s">
        <v>2566</v>
      </c>
      <c r="B1257" s="39" t="s">
        <v>2567</v>
      </c>
      <c r="C1257" s="40" t="s">
        <v>95</v>
      </c>
      <c r="D1257" s="77">
        <v>957.99</v>
      </c>
      <c r="E1257" s="77">
        <v>70.489999999999995</v>
      </c>
      <c r="F1257" s="77">
        <v>1028.48</v>
      </c>
      <c r="G1257" s="26">
        <v>15</v>
      </c>
    </row>
    <row r="1258" spans="1:7">
      <c r="A1258" s="38" t="s">
        <v>2568</v>
      </c>
      <c r="B1258" s="39" t="s">
        <v>2569</v>
      </c>
      <c r="C1258" s="40" t="s">
        <v>95</v>
      </c>
      <c r="D1258" s="77">
        <v>1354.13</v>
      </c>
      <c r="E1258" s="77">
        <v>130.9</v>
      </c>
      <c r="F1258" s="77">
        <v>1485.03</v>
      </c>
      <c r="G1258" s="26">
        <v>15</v>
      </c>
    </row>
    <row r="1259" spans="1:7">
      <c r="A1259" s="38" t="s">
        <v>2570</v>
      </c>
      <c r="B1259" s="39" t="s">
        <v>2571</v>
      </c>
      <c r="C1259" s="40" t="s">
        <v>95</v>
      </c>
      <c r="D1259" s="77">
        <v>1383.3</v>
      </c>
      <c r="E1259" s="77">
        <v>130.9</v>
      </c>
      <c r="F1259" s="77">
        <v>1514.2</v>
      </c>
      <c r="G1259" s="26">
        <v>15</v>
      </c>
    </row>
    <row r="1260" spans="1:7">
      <c r="A1260" s="38" t="s">
        <v>2572</v>
      </c>
      <c r="B1260" s="39" t="s">
        <v>2573</v>
      </c>
      <c r="C1260" s="40" t="s">
        <v>95</v>
      </c>
      <c r="D1260" s="77">
        <v>1430.62</v>
      </c>
      <c r="E1260" s="77">
        <v>130.9</v>
      </c>
      <c r="F1260" s="77">
        <v>1561.52</v>
      </c>
      <c r="G1260" s="26">
        <v>15</v>
      </c>
    </row>
    <row r="1261" spans="1:7">
      <c r="A1261" s="38" t="s">
        <v>2574</v>
      </c>
      <c r="B1261" s="39" t="s">
        <v>2575</v>
      </c>
      <c r="C1261" s="40" t="s">
        <v>95</v>
      </c>
      <c r="D1261" s="77">
        <v>1697.77</v>
      </c>
      <c r="E1261" s="77">
        <v>171.2</v>
      </c>
      <c r="F1261" s="77">
        <v>1868.97</v>
      </c>
      <c r="G1261" s="26">
        <v>15</v>
      </c>
    </row>
    <row r="1262" spans="1:7">
      <c r="A1262" s="38" t="s">
        <v>2576</v>
      </c>
      <c r="B1262" s="39" t="s">
        <v>2577</v>
      </c>
      <c r="C1262" s="40" t="s">
        <v>95</v>
      </c>
      <c r="D1262" s="77">
        <v>1801.29</v>
      </c>
      <c r="E1262" s="77">
        <v>171.2</v>
      </c>
      <c r="F1262" s="77">
        <v>1972.49</v>
      </c>
      <c r="G1262" s="26">
        <v>15</v>
      </c>
    </row>
    <row r="1263" spans="1:7">
      <c r="A1263" s="38" t="s">
        <v>2578</v>
      </c>
      <c r="B1263" s="39" t="s">
        <v>2579</v>
      </c>
      <c r="C1263" s="40" t="s">
        <v>95</v>
      </c>
      <c r="D1263" s="77">
        <v>1131</v>
      </c>
      <c r="E1263" s="77">
        <v>70.489999999999995</v>
      </c>
      <c r="F1263" s="77">
        <v>1201.49</v>
      </c>
      <c r="G1263" s="26">
        <v>15</v>
      </c>
    </row>
    <row r="1264" spans="1:7">
      <c r="A1264" s="38" t="s">
        <v>2580</v>
      </c>
      <c r="B1264" s="39" t="s">
        <v>2581</v>
      </c>
      <c r="C1264" s="40" t="s">
        <v>95</v>
      </c>
      <c r="D1264" s="77">
        <v>1331.54</v>
      </c>
      <c r="E1264" s="77">
        <v>70.489999999999995</v>
      </c>
      <c r="F1264" s="77">
        <v>1402.03</v>
      </c>
      <c r="G1264" s="26">
        <v>15</v>
      </c>
    </row>
    <row r="1265" spans="1:7">
      <c r="A1265" s="38" t="s">
        <v>2582</v>
      </c>
      <c r="B1265" s="39" t="s">
        <v>2583</v>
      </c>
      <c r="C1265" s="40" t="s">
        <v>95</v>
      </c>
      <c r="D1265" s="77">
        <v>769.75</v>
      </c>
      <c r="E1265" s="77">
        <v>176.23</v>
      </c>
      <c r="F1265" s="77">
        <v>945.98</v>
      </c>
      <c r="G1265" s="26">
        <v>15</v>
      </c>
    </row>
    <row r="1266" spans="1:7">
      <c r="A1266" s="38" t="s">
        <v>2584</v>
      </c>
      <c r="B1266" s="39" t="s">
        <v>2585</v>
      </c>
      <c r="C1266" s="40"/>
      <c r="D1266" s="77"/>
      <c r="E1266" s="77"/>
      <c r="F1266" s="77"/>
      <c r="G1266" s="26"/>
    </row>
    <row r="1267" spans="1:7">
      <c r="A1267" s="38" t="s">
        <v>2586</v>
      </c>
      <c r="B1267" s="39" t="s">
        <v>2587</v>
      </c>
      <c r="C1267" s="40" t="s">
        <v>147</v>
      </c>
      <c r="D1267" s="77">
        <v>261.52</v>
      </c>
      <c r="E1267" s="77">
        <v>69.48</v>
      </c>
      <c r="F1267" s="77">
        <v>331</v>
      </c>
      <c r="G1267" s="26">
        <v>15</v>
      </c>
    </row>
    <row r="1268" spans="1:7">
      <c r="A1268" s="38" t="s">
        <v>2588</v>
      </c>
      <c r="B1268" s="39" t="s">
        <v>2589</v>
      </c>
      <c r="C1268" s="40" t="s">
        <v>95</v>
      </c>
      <c r="D1268" s="77">
        <v>505.73</v>
      </c>
      <c r="E1268" s="77">
        <v>140.97999999999999</v>
      </c>
      <c r="F1268" s="77">
        <v>646.71</v>
      </c>
      <c r="G1268" s="26">
        <v>15</v>
      </c>
    </row>
    <row r="1269" spans="1:7">
      <c r="A1269" s="38" t="s">
        <v>2590</v>
      </c>
      <c r="B1269" s="39" t="s">
        <v>2591</v>
      </c>
      <c r="C1269" s="40" t="s">
        <v>95</v>
      </c>
      <c r="D1269" s="77">
        <v>513.91999999999996</v>
      </c>
      <c r="E1269" s="77">
        <v>140.97999999999999</v>
      </c>
      <c r="F1269" s="77">
        <v>654.9</v>
      </c>
      <c r="G1269" s="26">
        <v>15</v>
      </c>
    </row>
    <row r="1270" spans="1:7">
      <c r="A1270" s="38" t="s">
        <v>2592</v>
      </c>
      <c r="B1270" s="39" t="s">
        <v>2593</v>
      </c>
      <c r="C1270" s="40" t="s">
        <v>95</v>
      </c>
      <c r="D1270" s="77">
        <v>546.22</v>
      </c>
      <c r="E1270" s="77">
        <v>140.97999999999999</v>
      </c>
      <c r="F1270" s="77">
        <v>687.2</v>
      </c>
      <c r="G1270" s="26">
        <v>15</v>
      </c>
    </row>
    <row r="1271" spans="1:7">
      <c r="A1271" s="38" t="s">
        <v>2594</v>
      </c>
      <c r="B1271" s="39" t="s">
        <v>2595</v>
      </c>
      <c r="C1271" s="40"/>
      <c r="D1271" s="77"/>
      <c r="E1271" s="77"/>
      <c r="F1271" s="77"/>
      <c r="G1271" s="26"/>
    </row>
    <row r="1272" spans="1:7" ht="30">
      <c r="A1272" s="38" t="s">
        <v>2596</v>
      </c>
      <c r="B1272" s="39" t="s">
        <v>2597</v>
      </c>
      <c r="C1272" s="40" t="s">
        <v>95</v>
      </c>
      <c r="D1272" s="77">
        <v>620.98</v>
      </c>
      <c r="E1272" s="77"/>
      <c r="F1272" s="77">
        <v>620.98</v>
      </c>
      <c r="G1272" s="26">
        <v>15</v>
      </c>
    </row>
    <row r="1273" spans="1:7">
      <c r="A1273" s="38" t="s">
        <v>2598</v>
      </c>
      <c r="B1273" s="39" t="s">
        <v>2599</v>
      </c>
      <c r="C1273" s="40"/>
      <c r="D1273" s="77"/>
      <c r="E1273" s="77"/>
      <c r="F1273" s="77"/>
      <c r="G1273" s="26"/>
    </row>
    <row r="1274" spans="1:7" ht="30">
      <c r="A1274" s="38" t="s">
        <v>2600</v>
      </c>
      <c r="B1274" s="39" t="s">
        <v>2601</v>
      </c>
      <c r="C1274" s="40" t="s">
        <v>95</v>
      </c>
      <c r="D1274" s="77">
        <v>620.98</v>
      </c>
      <c r="E1274" s="77"/>
      <c r="F1274" s="77">
        <v>620.98</v>
      </c>
      <c r="G1274" s="26">
        <v>15</v>
      </c>
    </row>
    <row r="1275" spans="1:7" ht="30">
      <c r="A1275" s="38" t="s">
        <v>2602</v>
      </c>
      <c r="B1275" s="39" t="s">
        <v>2603</v>
      </c>
      <c r="C1275" s="40" t="s">
        <v>95</v>
      </c>
      <c r="D1275" s="77">
        <v>638.44000000000005</v>
      </c>
      <c r="E1275" s="77"/>
      <c r="F1275" s="77">
        <v>638.44000000000005</v>
      </c>
      <c r="G1275" s="26">
        <v>15</v>
      </c>
    </row>
    <row r="1276" spans="1:7" ht="30">
      <c r="A1276" s="38" t="s">
        <v>2604</v>
      </c>
      <c r="B1276" s="39" t="s">
        <v>2605</v>
      </c>
      <c r="C1276" s="40" t="s">
        <v>95</v>
      </c>
      <c r="D1276" s="77">
        <v>620.98</v>
      </c>
      <c r="E1276" s="77"/>
      <c r="F1276" s="77">
        <v>620.98</v>
      </c>
      <c r="G1276" s="26">
        <v>15</v>
      </c>
    </row>
    <row r="1277" spans="1:7" ht="30">
      <c r="A1277" s="38" t="s">
        <v>2606</v>
      </c>
      <c r="B1277" s="39" t="s">
        <v>2607</v>
      </c>
      <c r="C1277" s="40" t="s">
        <v>95</v>
      </c>
      <c r="D1277" s="77">
        <v>771.42</v>
      </c>
      <c r="E1277" s="77"/>
      <c r="F1277" s="77">
        <v>771.42</v>
      </c>
      <c r="G1277" s="26">
        <v>15</v>
      </c>
    </row>
    <row r="1278" spans="1:7" ht="30">
      <c r="A1278" s="38" t="s">
        <v>2608</v>
      </c>
      <c r="B1278" s="39" t="s">
        <v>2609</v>
      </c>
      <c r="C1278" s="40" t="s">
        <v>95</v>
      </c>
      <c r="D1278" s="77">
        <v>808.46</v>
      </c>
      <c r="E1278" s="77"/>
      <c r="F1278" s="77">
        <v>808.46</v>
      </c>
      <c r="G1278" s="26">
        <v>15</v>
      </c>
    </row>
    <row r="1279" spans="1:7" ht="45">
      <c r="A1279" s="38" t="s">
        <v>2610</v>
      </c>
      <c r="B1279" s="39" t="s">
        <v>2611</v>
      </c>
      <c r="C1279" s="40" t="s">
        <v>95</v>
      </c>
      <c r="D1279" s="77">
        <v>903.68</v>
      </c>
      <c r="E1279" s="77"/>
      <c r="F1279" s="77">
        <v>903.68</v>
      </c>
      <c r="G1279" s="26">
        <v>15</v>
      </c>
    </row>
    <row r="1280" spans="1:7">
      <c r="A1280" s="38" t="s">
        <v>2612</v>
      </c>
      <c r="B1280" s="39" t="s">
        <v>2613</v>
      </c>
      <c r="C1280" s="40"/>
      <c r="D1280" s="77"/>
      <c r="E1280" s="77"/>
      <c r="F1280" s="77"/>
      <c r="G1280" s="26"/>
    </row>
    <row r="1281" spans="1:7">
      <c r="A1281" s="38" t="s">
        <v>2614</v>
      </c>
      <c r="B1281" s="39" t="s">
        <v>2615</v>
      </c>
      <c r="C1281" s="40" t="s">
        <v>95</v>
      </c>
      <c r="D1281" s="77"/>
      <c r="E1281" s="77">
        <v>65.45</v>
      </c>
      <c r="F1281" s="77">
        <v>65.45</v>
      </c>
      <c r="G1281" s="26">
        <v>15</v>
      </c>
    </row>
    <row r="1282" spans="1:7">
      <c r="A1282" s="38" t="s">
        <v>2616</v>
      </c>
      <c r="B1282" s="39" t="s">
        <v>2617</v>
      </c>
      <c r="C1282" s="40" t="s">
        <v>95</v>
      </c>
      <c r="D1282" s="77"/>
      <c r="E1282" s="77">
        <v>80.56</v>
      </c>
      <c r="F1282" s="77">
        <v>80.56</v>
      </c>
      <c r="G1282" s="26">
        <v>15</v>
      </c>
    </row>
    <row r="1283" spans="1:7">
      <c r="A1283" s="38" t="s">
        <v>2618</v>
      </c>
      <c r="B1283" s="39" t="s">
        <v>2619</v>
      </c>
      <c r="C1283" s="40" t="s">
        <v>205</v>
      </c>
      <c r="D1283" s="77"/>
      <c r="E1283" s="77">
        <v>2.52</v>
      </c>
      <c r="F1283" s="77">
        <v>2.52</v>
      </c>
      <c r="G1283" s="26">
        <v>15</v>
      </c>
    </row>
    <row r="1284" spans="1:7">
      <c r="A1284" s="38" t="s">
        <v>2620</v>
      </c>
      <c r="B1284" s="39" t="s">
        <v>2621</v>
      </c>
      <c r="C1284" s="40" t="s">
        <v>205</v>
      </c>
      <c r="D1284" s="77">
        <v>41.45</v>
      </c>
      <c r="E1284" s="77">
        <v>15.1</v>
      </c>
      <c r="F1284" s="77">
        <v>56.55</v>
      </c>
      <c r="G1284" s="26">
        <v>15</v>
      </c>
    </row>
    <row r="1285" spans="1:7">
      <c r="A1285" s="38" t="s">
        <v>2622</v>
      </c>
      <c r="B1285" s="39" t="s">
        <v>2623</v>
      </c>
      <c r="C1285" s="40" t="s">
        <v>147</v>
      </c>
      <c r="D1285" s="77">
        <v>1716.3</v>
      </c>
      <c r="E1285" s="77">
        <v>201.4</v>
      </c>
      <c r="F1285" s="77">
        <v>1917.7</v>
      </c>
      <c r="G1285" s="26">
        <v>15</v>
      </c>
    </row>
    <row r="1286" spans="1:7">
      <c r="A1286" s="38" t="s">
        <v>2624</v>
      </c>
      <c r="B1286" s="39" t="s">
        <v>2625</v>
      </c>
      <c r="C1286" s="40" t="s">
        <v>205</v>
      </c>
      <c r="D1286" s="77">
        <v>6.52</v>
      </c>
      <c r="E1286" s="77">
        <v>2.52</v>
      </c>
      <c r="F1286" s="77">
        <v>9.0399999999999991</v>
      </c>
      <c r="G1286" s="26">
        <v>15</v>
      </c>
    </row>
    <row r="1287" spans="1:7">
      <c r="A1287" s="38" t="s">
        <v>2626</v>
      </c>
      <c r="B1287" s="39" t="s">
        <v>2627</v>
      </c>
      <c r="C1287" s="40" t="s">
        <v>95</v>
      </c>
      <c r="D1287" s="77">
        <v>324.97000000000003</v>
      </c>
      <c r="E1287" s="77"/>
      <c r="F1287" s="77">
        <v>324.97000000000003</v>
      </c>
      <c r="G1287" s="26">
        <v>15</v>
      </c>
    </row>
    <row r="1288" spans="1:7">
      <c r="A1288" s="38" t="s">
        <v>2628</v>
      </c>
      <c r="B1288" s="39" t="s">
        <v>2629</v>
      </c>
      <c r="C1288" s="40" t="s">
        <v>147</v>
      </c>
      <c r="D1288" s="77">
        <v>1161.27</v>
      </c>
      <c r="E1288" s="77">
        <v>25.18</v>
      </c>
      <c r="F1288" s="77">
        <v>1186.45</v>
      </c>
      <c r="G1288" s="26">
        <v>15</v>
      </c>
    </row>
    <row r="1289" spans="1:7">
      <c r="A1289" s="38" t="s">
        <v>2630</v>
      </c>
      <c r="B1289" s="39" t="s">
        <v>2631</v>
      </c>
      <c r="C1289" s="40" t="s">
        <v>147</v>
      </c>
      <c r="D1289" s="77">
        <v>130</v>
      </c>
      <c r="E1289" s="77">
        <v>25.18</v>
      </c>
      <c r="F1289" s="77">
        <v>155.18</v>
      </c>
      <c r="G1289" s="26">
        <v>15</v>
      </c>
    </row>
    <row r="1290" spans="1:7">
      <c r="A1290" s="38" t="s">
        <v>2632</v>
      </c>
      <c r="B1290" s="39" t="s">
        <v>2633</v>
      </c>
      <c r="C1290" s="40" t="s">
        <v>147</v>
      </c>
      <c r="D1290" s="77">
        <v>459.92</v>
      </c>
      <c r="E1290" s="77">
        <v>25.18</v>
      </c>
      <c r="F1290" s="77">
        <v>485.1</v>
      </c>
      <c r="G1290" s="26">
        <v>15</v>
      </c>
    </row>
    <row r="1291" spans="1:7">
      <c r="A1291" s="38" t="s">
        <v>2634</v>
      </c>
      <c r="B1291" s="39" t="s">
        <v>2635</v>
      </c>
      <c r="C1291" s="40" t="s">
        <v>95</v>
      </c>
      <c r="D1291" s="77">
        <v>231.92</v>
      </c>
      <c r="E1291" s="77">
        <v>75.53</v>
      </c>
      <c r="F1291" s="77">
        <v>307.45</v>
      </c>
      <c r="G1291" s="26">
        <v>15</v>
      </c>
    </row>
    <row r="1292" spans="1:7">
      <c r="A1292" s="38" t="s">
        <v>2636</v>
      </c>
      <c r="B1292" s="39" t="s">
        <v>2637</v>
      </c>
      <c r="C1292" s="40" t="s">
        <v>95</v>
      </c>
      <c r="D1292" s="77">
        <v>232.13</v>
      </c>
      <c r="E1292" s="77">
        <v>75.53</v>
      </c>
      <c r="F1292" s="77">
        <v>307.66000000000003</v>
      </c>
      <c r="G1292" s="26">
        <v>15</v>
      </c>
    </row>
    <row r="1293" spans="1:7">
      <c r="A1293" s="38" t="s">
        <v>2638</v>
      </c>
      <c r="B1293" s="39" t="s">
        <v>2639</v>
      </c>
      <c r="C1293" s="40" t="s">
        <v>95</v>
      </c>
      <c r="D1293" s="77">
        <v>238.91</v>
      </c>
      <c r="E1293" s="77">
        <v>75.53</v>
      </c>
      <c r="F1293" s="77">
        <v>314.44</v>
      </c>
      <c r="G1293" s="26">
        <v>15</v>
      </c>
    </row>
    <row r="1294" spans="1:7">
      <c r="A1294" s="38" t="s">
        <v>2640</v>
      </c>
      <c r="B1294" s="39" t="s">
        <v>2641</v>
      </c>
      <c r="C1294" s="40" t="s">
        <v>95</v>
      </c>
      <c r="D1294" s="77">
        <v>263.85000000000002</v>
      </c>
      <c r="E1294" s="77">
        <v>75.53</v>
      </c>
      <c r="F1294" s="77">
        <v>339.38</v>
      </c>
      <c r="G1294" s="26">
        <v>15</v>
      </c>
    </row>
    <row r="1295" spans="1:7">
      <c r="A1295" s="38" t="s">
        <v>2642</v>
      </c>
      <c r="B1295" s="39" t="s">
        <v>2643</v>
      </c>
      <c r="C1295" s="40" t="s">
        <v>95</v>
      </c>
      <c r="D1295" s="77">
        <v>1021.77</v>
      </c>
      <c r="E1295" s="77">
        <v>75.53</v>
      </c>
      <c r="F1295" s="77">
        <v>1097.3</v>
      </c>
      <c r="G1295" s="26">
        <v>15</v>
      </c>
    </row>
    <row r="1296" spans="1:7">
      <c r="A1296" s="38" t="s">
        <v>2644</v>
      </c>
      <c r="B1296" s="39" t="s">
        <v>2645</v>
      </c>
      <c r="C1296" s="40" t="s">
        <v>95</v>
      </c>
      <c r="D1296" s="77">
        <v>1138.46</v>
      </c>
      <c r="E1296" s="77">
        <v>75.53</v>
      </c>
      <c r="F1296" s="77">
        <v>1213.99</v>
      </c>
      <c r="G1296" s="26">
        <v>15</v>
      </c>
    </row>
    <row r="1297" spans="1:7">
      <c r="A1297" s="38" t="s">
        <v>2646</v>
      </c>
      <c r="B1297" s="39" t="s">
        <v>2647</v>
      </c>
      <c r="C1297" s="40" t="s">
        <v>95</v>
      </c>
      <c r="D1297" s="77">
        <v>1141.67</v>
      </c>
      <c r="E1297" s="77">
        <v>75.53</v>
      </c>
      <c r="F1297" s="77">
        <v>1217.2</v>
      </c>
      <c r="G1297" s="26">
        <v>15</v>
      </c>
    </row>
    <row r="1298" spans="1:7">
      <c r="A1298" s="38" t="s">
        <v>2648</v>
      </c>
      <c r="B1298" s="39" t="s">
        <v>2649</v>
      </c>
      <c r="C1298" s="40" t="s">
        <v>147</v>
      </c>
      <c r="D1298" s="77">
        <v>602.36</v>
      </c>
      <c r="E1298" s="77">
        <v>40.880000000000003</v>
      </c>
      <c r="F1298" s="77">
        <v>643.24</v>
      </c>
      <c r="G1298" s="26">
        <v>15</v>
      </c>
    </row>
    <row r="1299" spans="1:7">
      <c r="A1299" s="38" t="s">
        <v>2650</v>
      </c>
      <c r="B1299" s="39" t="s">
        <v>2651</v>
      </c>
      <c r="C1299" s="40" t="s">
        <v>147</v>
      </c>
      <c r="D1299" s="77">
        <v>1136.1199999999999</v>
      </c>
      <c r="E1299" s="77">
        <v>75.53</v>
      </c>
      <c r="F1299" s="77">
        <v>1211.6500000000001</v>
      </c>
      <c r="G1299" s="26">
        <v>15</v>
      </c>
    </row>
    <row r="1300" spans="1:7" s="46" customFormat="1">
      <c r="A1300" s="38" t="s">
        <v>2652</v>
      </c>
      <c r="B1300" s="39" t="s">
        <v>2653</v>
      </c>
      <c r="C1300" s="40"/>
      <c r="D1300" s="77"/>
      <c r="E1300" s="77"/>
      <c r="F1300" s="77"/>
      <c r="G1300" s="26"/>
    </row>
    <row r="1301" spans="1:7">
      <c r="A1301" s="38" t="s">
        <v>2654</v>
      </c>
      <c r="B1301" s="39" t="s">
        <v>2655</v>
      </c>
      <c r="C1301" s="40"/>
      <c r="D1301" s="77"/>
      <c r="E1301" s="77"/>
      <c r="F1301" s="77"/>
      <c r="G1301" s="26"/>
    </row>
    <row r="1302" spans="1:7">
      <c r="A1302" s="38" t="s">
        <v>2656</v>
      </c>
      <c r="B1302" s="39" t="s">
        <v>2657</v>
      </c>
      <c r="C1302" s="40" t="s">
        <v>147</v>
      </c>
      <c r="D1302" s="77">
        <v>649.05999999999995</v>
      </c>
      <c r="E1302" s="77">
        <v>31.96</v>
      </c>
      <c r="F1302" s="77">
        <v>681.02</v>
      </c>
      <c r="G1302" s="26">
        <v>15</v>
      </c>
    </row>
    <row r="1303" spans="1:7">
      <c r="A1303" s="38" t="s">
        <v>2658</v>
      </c>
      <c r="B1303" s="39" t="s">
        <v>2659</v>
      </c>
      <c r="C1303" s="40" t="s">
        <v>147</v>
      </c>
      <c r="D1303" s="77">
        <v>1512.14</v>
      </c>
      <c r="E1303" s="77">
        <v>31.96</v>
      </c>
      <c r="F1303" s="77">
        <v>1544.1</v>
      </c>
      <c r="G1303" s="26">
        <v>15</v>
      </c>
    </row>
    <row r="1304" spans="1:7">
      <c r="A1304" s="38" t="s">
        <v>2660</v>
      </c>
      <c r="B1304" s="39" t="s">
        <v>2661</v>
      </c>
      <c r="C1304" s="40" t="s">
        <v>147</v>
      </c>
      <c r="D1304" s="77">
        <v>906.65</v>
      </c>
      <c r="E1304" s="77">
        <v>31.96</v>
      </c>
      <c r="F1304" s="77">
        <v>938.61</v>
      </c>
      <c r="G1304" s="26">
        <v>15</v>
      </c>
    </row>
    <row r="1305" spans="1:7">
      <c r="A1305" s="38" t="s">
        <v>2662</v>
      </c>
      <c r="B1305" s="39" t="s">
        <v>2663</v>
      </c>
      <c r="C1305" s="40" t="s">
        <v>147</v>
      </c>
      <c r="D1305" s="77">
        <v>757.11</v>
      </c>
      <c r="E1305" s="77">
        <v>31.96</v>
      </c>
      <c r="F1305" s="77">
        <v>789.07</v>
      </c>
      <c r="G1305" s="26">
        <v>15</v>
      </c>
    </row>
    <row r="1306" spans="1:7">
      <c r="A1306" s="38" t="s">
        <v>2664</v>
      </c>
      <c r="B1306" s="39" t="s">
        <v>2665</v>
      </c>
      <c r="C1306" s="40" t="s">
        <v>147</v>
      </c>
      <c r="D1306" s="77">
        <v>333.1</v>
      </c>
      <c r="E1306" s="77">
        <v>31.96</v>
      </c>
      <c r="F1306" s="77">
        <v>365.06</v>
      </c>
      <c r="G1306" s="26">
        <v>15</v>
      </c>
    </row>
    <row r="1307" spans="1:7">
      <c r="A1307" s="38" t="s">
        <v>2666</v>
      </c>
      <c r="B1307" s="39" t="s">
        <v>2667</v>
      </c>
      <c r="C1307" s="40" t="s">
        <v>147</v>
      </c>
      <c r="D1307" s="77">
        <v>795.09</v>
      </c>
      <c r="E1307" s="77">
        <v>31.96</v>
      </c>
      <c r="F1307" s="77">
        <v>827.05</v>
      </c>
      <c r="G1307" s="26">
        <v>15</v>
      </c>
    </row>
    <row r="1308" spans="1:7">
      <c r="A1308" s="38" t="s">
        <v>2668</v>
      </c>
      <c r="B1308" s="39" t="s">
        <v>2669</v>
      </c>
      <c r="C1308" s="40" t="s">
        <v>147</v>
      </c>
      <c r="D1308" s="77">
        <v>286.86</v>
      </c>
      <c r="E1308" s="77"/>
      <c r="F1308" s="77">
        <v>286.86</v>
      </c>
      <c r="G1308" s="26">
        <v>15</v>
      </c>
    </row>
    <row r="1309" spans="1:7" ht="30">
      <c r="A1309" s="38" t="s">
        <v>2670</v>
      </c>
      <c r="B1309" s="39" t="s">
        <v>2671</v>
      </c>
      <c r="C1309" s="40" t="s">
        <v>147</v>
      </c>
      <c r="D1309" s="77">
        <v>869.55</v>
      </c>
      <c r="E1309" s="77">
        <v>30.69</v>
      </c>
      <c r="F1309" s="77">
        <v>900.24</v>
      </c>
      <c r="G1309" s="26">
        <v>15</v>
      </c>
    </row>
    <row r="1310" spans="1:7" ht="30">
      <c r="A1310" s="38" t="s">
        <v>2672</v>
      </c>
      <c r="B1310" s="39" t="s">
        <v>2673</v>
      </c>
      <c r="C1310" s="40" t="s">
        <v>147</v>
      </c>
      <c r="D1310" s="77">
        <v>710.73</v>
      </c>
      <c r="E1310" s="77">
        <v>30.69</v>
      </c>
      <c r="F1310" s="77">
        <v>741.42</v>
      </c>
      <c r="G1310" s="26">
        <v>15</v>
      </c>
    </row>
    <row r="1311" spans="1:7">
      <c r="A1311" s="38" t="s">
        <v>2674</v>
      </c>
      <c r="B1311" s="39" t="s">
        <v>2675</v>
      </c>
      <c r="C1311" s="40" t="s">
        <v>147</v>
      </c>
      <c r="D1311" s="77">
        <v>2125.13</v>
      </c>
      <c r="E1311" s="77">
        <v>81.209999999999994</v>
      </c>
      <c r="F1311" s="77">
        <v>2206.34</v>
      </c>
      <c r="G1311" s="26">
        <v>15</v>
      </c>
    </row>
    <row r="1312" spans="1:7">
      <c r="A1312" s="38" t="s">
        <v>2676</v>
      </c>
      <c r="B1312" s="39" t="s">
        <v>2677</v>
      </c>
      <c r="C1312" s="40" t="s">
        <v>147</v>
      </c>
      <c r="D1312" s="77">
        <v>998.2</v>
      </c>
      <c r="E1312" s="77">
        <v>95.77</v>
      </c>
      <c r="F1312" s="77">
        <v>1093.97</v>
      </c>
      <c r="G1312" s="26">
        <v>15</v>
      </c>
    </row>
    <row r="1313" spans="1:7">
      <c r="A1313" s="38" t="s">
        <v>2678</v>
      </c>
      <c r="B1313" s="39" t="s">
        <v>2679</v>
      </c>
      <c r="C1313" s="40"/>
      <c r="D1313" s="77"/>
      <c r="E1313" s="77"/>
      <c r="F1313" s="77"/>
      <c r="G1313" s="26"/>
    </row>
    <row r="1314" spans="1:7">
      <c r="A1314" s="38" t="s">
        <v>2680</v>
      </c>
      <c r="B1314" s="39" t="s">
        <v>2681</v>
      </c>
      <c r="C1314" s="40" t="s">
        <v>147</v>
      </c>
      <c r="D1314" s="77">
        <v>976.23</v>
      </c>
      <c r="E1314" s="77">
        <v>95.77</v>
      </c>
      <c r="F1314" s="77">
        <v>1072</v>
      </c>
      <c r="G1314" s="26">
        <v>15</v>
      </c>
    </row>
    <row r="1315" spans="1:7">
      <c r="A1315" s="38" t="s">
        <v>2682</v>
      </c>
      <c r="B1315" s="39" t="s">
        <v>2683</v>
      </c>
      <c r="C1315" s="40" t="s">
        <v>147</v>
      </c>
      <c r="D1315" s="77">
        <v>861.78</v>
      </c>
      <c r="E1315" s="77">
        <v>95.77</v>
      </c>
      <c r="F1315" s="77">
        <v>957.55</v>
      </c>
      <c r="G1315" s="26">
        <v>15</v>
      </c>
    </row>
    <row r="1316" spans="1:7">
      <c r="A1316" s="38" t="s">
        <v>2684</v>
      </c>
      <c r="B1316" s="39" t="s">
        <v>2685</v>
      </c>
      <c r="C1316" s="40" t="s">
        <v>95</v>
      </c>
      <c r="D1316" s="77">
        <v>1389.64</v>
      </c>
      <c r="E1316" s="77">
        <v>168.83</v>
      </c>
      <c r="F1316" s="77">
        <v>1558.47</v>
      </c>
      <c r="G1316" s="26">
        <v>15</v>
      </c>
    </row>
    <row r="1317" spans="1:7">
      <c r="A1317" s="38" t="s">
        <v>2686</v>
      </c>
      <c r="B1317" s="39" t="s">
        <v>2687</v>
      </c>
      <c r="C1317" s="40" t="s">
        <v>95</v>
      </c>
      <c r="D1317" s="77">
        <v>1533.46</v>
      </c>
      <c r="E1317" s="77">
        <v>168.83</v>
      </c>
      <c r="F1317" s="77">
        <v>1702.29</v>
      </c>
      <c r="G1317" s="26">
        <v>15</v>
      </c>
    </row>
    <row r="1318" spans="1:7">
      <c r="A1318" s="38" t="s">
        <v>2688</v>
      </c>
      <c r="B1318" s="39" t="s">
        <v>2689</v>
      </c>
      <c r="C1318" s="40" t="s">
        <v>147</v>
      </c>
      <c r="D1318" s="77">
        <v>994.05</v>
      </c>
      <c r="E1318" s="77">
        <v>95.77</v>
      </c>
      <c r="F1318" s="77">
        <v>1089.82</v>
      </c>
      <c r="G1318" s="26">
        <v>15</v>
      </c>
    </row>
    <row r="1319" spans="1:7">
      <c r="A1319" s="38" t="s">
        <v>2690</v>
      </c>
      <c r="B1319" s="39" t="s">
        <v>2691</v>
      </c>
      <c r="C1319" s="40" t="s">
        <v>95</v>
      </c>
      <c r="D1319" s="77">
        <v>2444.2199999999998</v>
      </c>
      <c r="E1319" s="77">
        <v>168.83</v>
      </c>
      <c r="F1319" s="77">
        <v>2613.0500000000002</v>
      </c>
      <c r="G1319" s="26">
        <v>15</v>
      </c>
    </row>
    <row r="1320" spans="1:7">
      <c r="A1320" s="38" t="s">
        <v>2692</v>
      </c>
      <c r="B1320" s="39" t="s">
        <v>2693</v>
      </c>
      <c r="C1320" s="40" t="s">
        <v>95</v>
      </c>
      <c r="D1320" s="77">
        <v>2432.21</v>
      </c>
      <c r="E1320" s="77">
        <v>168.83</v>
      </c>
      <c r="F1320" s="77">
        <v>2601.04</v>
      </c>
      <c r="G1320" s="26">
        <v>15</v>
      </c>
    </row>
    <row r="1321" spans="1:7">
      <c r="A1321" s="38" t="s">
        <v>2694</v>
      </c>
      <c r="B1321" s="39" t="s">
        <v>2695</v>
      </c>
      <c r="C1321" s="40" t="s">
        <v>147</v>
      </c>
      <c r="D1321" s="77">
        <v>943.24</v>
      </c>
      <c r="E1321" s="77">
        <v>95.77</v>
      </c>
      <c r="F1321" s="77">
        <v>1039.01</v>
      </c>
      <c r="G1321" s="26">
        <v>15</v>
      </c>
    </row>
    <row r="1322" spans="1:7">
      <c r="A1322" s="38" t="s">
        <v>2696</v>
      </c>
      <c r="B1322" s="39" t="s">
        <v>2697</v>
      </c>
      <c r="C1322" s="40" t="s">
        <v>147</v>
      </c>
      <c r="D1322" s="77">
        <v>319.39</v>
      </c>
      <c r="E1322" s="77">
        <v>95.77</v>
      </c>
      <c r="F1322" s="77">
        <v>415.16</v>
      </c>
      <c r="G1322" s="26">
        <v>15</v>
      </c>
    </row>
    <row r="1323" spans="1:7">
      <c r="A1323" s="38" t="s">
        <v>2698</v>
      </c>
      <c r="B1323" s="39" t="s">
        <v>2699</v>
      </c>
      <c r="C1323" s="40" t="s">
        <v>147</v>
      </c>
      <c r="D1323" s="77">
        <v>1560.43</v>
      </c>
      <c r="E1323" s="77">
        <v>95.77</v>
      </c>
      <c r="F1323" s="77">
        <v>1656.2</v>
      </c>
      <c r="G1323" s="26">
        <v>15</v>
      </c>
    </row>
    <row r="1324" spans="1:7">
      <c r="A1324" s="38" t="s">
        <v>2700</v>
      </c>
      <c r="B1324" s="39" t="s">
        <v>2701</v>
      </c>
      <c r="C1324" s="40" t="s">
        <v>147</v>
      </c>
      <c r="D1324" s="77">
        <v>977.2</v>
      </c>
      <c r="E1324" s="77">
        <v>73.06</v>
      </c>
      <c r="F1324" s="77">
        <v>1050.26</v>
      </c>
      <c r="G1324" s="26">
        <v>15</v>
      </c>
    </row>
    <row r="1325" spans="1:7">
      <c r="A1325" s="38" t="s">
        <v>2702</v>
      </c>
      <c r="B1325" s="39" t="s">
        <v>2703</v>
      </c>
      <c r="C1325" s="40" t="s">
        <v>147</v>
      </c>
      <c r="D1325" s="77">
        <v>799.1</v>
      </c>
      <c r="E1325" s="77">
        <v>95.77</v>
      </c>
      <c r="F1325" s="77">
        <v>894.87</v>
      </c>
      <c r="G1325" s="26">
        <v>15</v>
      </c>
    </row>
    <row r="1326" spans="1:7">
      <c r="A1326" s="38" t="s">
        <v>2704</v>
      </c>
      <c r="B1326" s="39" t="s">
        <v>2705</v>
      </c>
      <c r="C1326" s="40" t="s">
        <v>147</v>
      </c>
      <c r="D1326" s="77">
        <v>700.94</v>
      </c>
      <c r="E1326" s="77">
        <v>95.77</v>
      </c>
      <c r="F1326" s="77">
        <v>796.71</v>
      </c>
      <c r="G1326" s="26">
        <v>15</v>
      </c>
    </row>
    <row r="1327" spans="1:7">
      <c r="A1327" s="38" t="s">
        <v>2706</v>
      </c>
      <c r="B1327" s="39" t="s">
        <v>2707</v>
      </c>
      <c r="C1327" s="40" t="s">
        <v>147</v>
      </c>
      <c r="D1327" s="77">
        <v>1271.27</v>
      </c>
      <c r="E1327" s="77">
        <v>95.77</v>
      </c>
      <c r="F1327" s="77">
        <v>1367.04</v>
      </c>
      <c r="G1327" s="26">
        <v>15</v>
      </c>
    </row>
    <row r="1328" spans="1:7">
      <c r="A1328" s="38" t="s">
        <v>2708</v>
      </c>
      <c r="B1328" s="39" t="s">
        <v>2709</v>
      </c>
      <c r="C1328" s="40" t="s">
        <v>147</v>
      </c>
      <c r="D1328" s="77">
        <v>1381.4</v>
      </c>
      <c r="E1328" s="77">
        <v>95.77</v>
      </c>
      <c r="F1328" s="77">
        <v>1477.17</v>
      </c>
      <c r="G1328" s="26">
        <v>15</v>
      </c>
    </row>
    <row r="1329" spans="1:7">
      <c r="A1329" s="38" t="s">
        <v>2710</v>
      </c>
      <c r="B1329" s="39" t="s">
        <v>2711</v>
      </c>
      <c r="C1329" s="40" t="s">
        <v>147</v>
      </c>
      <c r="D1329" s="77">
        <v>823.39</v>
      </c>
      <c r="E1329" s="77">
        <v>95.77</v>
      </c>
      <c r="F1329" s="77">
        <v>919.16</v>
      </c>
      <c r="G1329" s="26">
        <v>15</v>
      </c>
    </row>
    <row r="1330" spans="1:7">
      <c r="A1330" s="38" t="s">
        <v>2712</v>
      </c>
      <c r="B1330" s="39" t="s">
        <v>2713</v>
      </c>
      <c r="C1330" s="40" t="s">
        <v>147</v>
      </c>
      <c r="D1330" s="77">
        <v>1458.5</v>
      </c>
      <c r="E1330" s="77">
        <v>63.64</v>
      </c>
      <c r="F1330" s="77">
        <v>1522.14</v>
      </c>
      <c r="G1330" s="26">
        <v>15</v>
      </c>
    </row>
    <row r="1331" spans="1:7">
      <c r="A1331" s="38" t="s">
        <v>2714</v>
      </c>
      <c r="B1331" s="39" t="s">
        <v>2715</v>
      </c>
      <c r="C1331" s="40" t="s">
        <v>147</v>
      </c>
      <c r="D1331" s="77">
        <v>1262.1199999999999</v>
      </c>
      <c r="E1331" s="77">
        <v>73.06</v>
      </c>
      <c r="F1331" s="77">
        <v>1335.18</v>
      </c>
      <c r="G1331" s="26">
        <v>15</v>
      </c>
    </row>
    <row r="1332" spans="1:7">
      <c r="A1332" s="38" t="s">
        <v>2716</v>
      </c>
      <c r="B1332" s="39" t="s">
        <v>2717</v>
      </c>
      <c r="C1332" s="40" t="s">
        <v>147</v>
      </c>
      <c r="D1332" s="77">
        <v>1948.07</v>
      </c>
      <c r="E1332" s="77">
        <v>63.64</v>
      </c>
      <c r="F1332" s="77">
        <v>2011.71</v>
      </c>
      <c r="G1332" s="26">
        <v>15</v>
      </c>
    </row>
    <row r="1333" spans="1:7">
      <c r="A1333" s="38" t="s">
        <v>2718</v>
      </c>
      <c r="B1333" s="39" t="s">
        <v>2719</v>
      </c>
      <c r="C1333" s="40" t="s">
        <v>147</v>
      </c>
      <c r="D1333" s="77">
        <v>1382.04</v>
      </c>
      <c r="E1333" s="77">
        <v>63.64</v>
      </c>
      <c r="F1333" s="77">
        <v>1445.68</v>
      </c>
      <c r="G1333" s="26">
        <v>15</v>
      </c>
    </row>
    <row r="1334" spans="1:7">
      <c r="A1334" s="38" t="s">
        <v>2720</v>
      </c>
      <c r="B1334" s="39" t="s">
        <v>2721</v>
      </c>
      <c r="C1334" s="40" t="s">
        <v>147</v>
      </c>
      <c r="D1334" s="77">
        <v>1713.96</v>
      </c>
      <c r="E1334" s="77">
        <v>31.96</v>
      </c>
      <c r="F1334" s="77">
        <v>1745.92</v>
      </c>
      <c r="G1334" s="26">
        <v>15</v>
      </c>
    </row>
    <row r="1335" spans="1:7">
      <c r="A1335" s="38" t="s">
        <v>2722</v>
      </c>
      <c r="B1335" s="39" t="s">
        <v>2723</v>
      </c>
      <c r="C1335" s="40" t="s">
        <v>147</v>
      </c>
      <c r="D1335" s="77">
        <v>293.91000000000003</v>
      </c>
      <c r="E1335" s="77">
        <v>50.35</v>
      </c>
      <c r="F1335" s="77">
        <v>344.26</v>
      </c>
      <c r="G1335" s="26">
        <v>15</v>
      </c>
    </row>
    <row r="1336" spans="1:7" ht="30">
      <c r="A1336" s="38" t="s">
        <v>2724</v>
      </c>
      <c r="B1336" s="39" t="s">
        <v>2725</v>
      </c>
      <c r="C1336" s="40" t="s">
        <v>147</v>
      </c>
      <c r="D1336" s="77">
        <v>824.68</v>
      </c>
      <c r="E1336" s="77">
        <v>95.77</v>
      </c>
      <c r="F1336" s="77">
        <v>920.45</v>
      </c>
      <c r="G1336" s="26">
        <v>15</v>
      </c>
    </row>
    <row r="1337" spans="1:7">
      <c r="A1337" s="38" t="s">
        <v>2726</v>
      </c>
      <c r="B1337" s="39" t="s">
        <v>2727</v>
      </c>
      <c r="C1337" s="40" t="s">
        <v>147</v>
      </c>
      <c r="D1337" s="77">
        <v>1198.45</v>
      </c>
      <c r="E1337" s="77">
        <v>151.97999999999999</v>
      </c>
      <c r="F1337" s="77">
        <v>1350.43</v>
      </c>
      <c r="G1337" s="26">
        <v>15</v>
      </c>
    </row>
    <row r="1338" spans="1:7" ht="30">
      <c r="A1338" s="38" t="s">
        <v>2728</v>
      </c>
      <c r="B1338" s="39" t="s">
        <v>2729</v>
      </c>
      <c r="C1338" s="40" t="s">
        <v>147</v>
      </c>
      <c r="D1338" s="77">
        <v>6739</v>
      </c>
      <c r="E1338" s="77">
        <v>187.59</v>
      </c>
      <c r="F1338" s="77">
        <v>6926.59</v>
      </c>
      <c r="G1338" s="26">
        <v>15</v>
      </c>
    </row>
    <row r="1339" spans="1:7">
      <c r="A1339" s="38" t="s">
        <v>2730</v>
      </c>
      <c r="B1339" s="39" t="s">
        <v>2731</v>
      </c>
      <c r="C1339" s="40" t="s">
        <v>147</v>
      </c>
      <c r="D1339" s="77">
        <v>1052.28</v>
      </c>
      <c r="E1339" s="77">
        <v>63.64</v>
      </c>
      <c r="F1339" s="77">
        <v>1115.92</v>
      </c>
      <c r="G1339" s="26">
        <v>15</v>
      </c>
    </row>
    <row r="1340" spans="1:7">
      <c r="A1340" s="38" t="s">
        <v>2732</v>
      </c>
      <c r="B1340" s="39" t="s">
        <v>2733</v>
      </c>
      <c r="C1340" s="40" t="s">
        <v>147</v>
      </c>
      <c r="D1340" s="77">
        <v>1654.3</v>
      </c>
      <c r="E1340" s="77">
        <v>72.73</v>
      </c>
      <c r="F1340" s="77">
        <v>1727.03</v>
      </c>
      <c r="G1340" s="26">
        <v>15</v>
      </c>
    </row>
    <row r="1341" spans="1:7">
      <c r="A1341" s="38" t="s">
        <v>2734</v>
      </c>
      <c r="B1341" s="39" t="s">
        <v>2735</v>
      </c>
      <c r="C1341" s="40" t="s">
        <v>147</v>
      </c>
      <c r="D1341" s="77">
        <v>1404.2</v>
      </c>
      <c r="E1341" s="77">
        <v>95.77</v>
      </c>
      <c r="F1341" s="77">
        <v>1499.97</v>
      </c>
      <c r="G1341" s="26">
        <v>15</v>
      </c>
    </row>
    <row r="1342" spans="1:7">
      <c r="A1342" s="38" t="s">
        <v>2736</v>
      </c>
      <c r="B1342" s="39" t="s">
        <v>2737</v>
      </c>
      <c r="C1342" s="40"/>
      <c r="D1342" s="77"/>
      <c r="E1342" s="77"/>
      <c r="F1342" s="77"/>
      <c r="G1342" s="26"/>
    </row>
    <row r="1343" spans="1:7">
      <c r="A1343" s="38" t="s">
        <v>2738</v>
      </c>
      <c r="B1343" s="39" t="s">
        <v>2739</v>
      </c>
      <c r="C1343" s="40" t="s">
        <v>205</v>
      </c>
      <c r="D1343" s="77">
        <v>867.23</v>
      </c>
      <c r="E1343" s="77">
        <v>50.35</v>
      </c>
      <c r="F1343" s="77">
        <v>917.58</v>
      </c>
      <c r="G1343" s="26">
        <v>15</v>
      </c>
    </row>
    <row r="1344" spans="1:7">
      <c r="A1344" s="38" t="s">
        <v>2740</v>
      </c>
      <c r="B1344" s="39" t="s">
        <v>2741</v>
      </c>
      <c r="C1344" s="40" t="s">
        <v>205</v>
      </c>
      <c r="D1344" s="77">
        <v>830.25</v>
      </c>
      <c r="E1344" s="77">
        <v>20.14</v>
      </c>
      <c r="F1344" s="77">
        <v>850.39</v>
      </c>
      <c r="G1344" s="26">
        <v>15</v>
      </c>
    </row>
    <row r="1345" spans="1:7">
      <c r="A1345" s="38" t="s">
        <v>2742</v>
      </c>
      <c r="B1345" s="39" t="s">
        <v>2743</v>
      </c>
      <c r="C1345" s="40" t="s">
        <v>205</v>
      </c>
      <c r="D1345" s="77">
        <v>1348.99</v>
      </c>
      <c r="E1345" s="77">
        <v>50.35</v>
      </c>
      <c r="F1345" s="77">
        <v>1399.34</v>
      </c>
      <c r="G1345" s="26">
        <v>15</v>
      </c>
    </row>
    <row r="1346" spans="1:7">
      <c r="A1346" s="38" t="s">
        <v>2744</v>
      </c>
      <c r="B1346" s="39" t="s">
        <v>2745</v>
      </c>
      <c r="C1346" s="40" t="s">
        <v>147</v>
      </c>
      <c r="D1346" s="77">
        <v>1386.15</v>
      </c>
      <c r="E1346" s="77">
        <v>100.7</v>
      </c>
      <c r="F1346" s="77">
        <v>1486.85</v>
      </c>
      <c r="G1346" s="26">
        <v>15</v>
      </c>
    </row>
    <row r="1347" spans="1:7">
      <c r="A1347" s="38" t="s">
        <v>2746</v>
      </c>
      <c r="B1347" s="39" t="s">
        <v>2747</v>
      </c>
      <c r="C1347" s="40" t="s">
        <v>147</v>
      </c>
      <c r="D1347" s="77">
        <v>992.19</v>
      </c>
      <c r="E1347" s="77">
        <v>16.61</v>
      </c>
      <c r="F1347" s="77">
        <v>1008.8</v>
      </c>
      <c r="G1347" s="26">
        <v>15</v>
      </c>
    </row>
    <row r="1348" spans="1:7">
      <c r="A1348" s="38" t="s">
        <v>2748</v>
      </c>
      <c r="B1348" s="39" t="s">
        <v>2749</v>
      </c>
      <c r="C1348" s="40" t="s">
        <v>147</v>
      </c>
      <c r="D1348" s="77">
        <v>389.96</v>
      </c>
      <c r="E1348" s="77">
        <v>219.12</v>
      </c>
      <c r="F1348" s="77">
        <v>609.08000000000004</v>
      </c>
      <c r="G1348" s="26">
        <v>15</v>
      </c>
    </row>
    <row r="1349" spans="1:7" ht="30">
      <c r="A1349" s="38" t="s">
        <v>2750</v>
      </c>
      <c r="B1349" s="39" t="s">
        <v>2751</v>
      </c>
      <c r="C1349" s="40" t="s">
        <v>147</v>
      </c>
      <c r="D1349" s="77">
        <v>987.21</v>
      </c>
      <c r="E1349" s="77">
        <v>31.96</v>
      </c>
      <c r="F1349" s="77">
        <v>1019.17</v>
      </c>
      <c r="G1349" s="26">
        <v>15</v>
      </c>
    </row>
    <row r="1350" spans="1:7">
      <c r="A1350" s="38" t="s">
        <v>2752</v>
      </c>
      <c r="B1350" s="39" t="s">
        <v>2753</v>
      </c>
      <c r="C1350" s="40" t="s">
        <v>147</v>
      </c>
      <c r="D1350" s="77">
        <v>747.18</v>
      </c>
      <c r="E1350" s="77">
        <v>63.64</v>
      </c>
      <c r="F1350" s="77">
        <v>810.82</v>
      </c>
      <c r="G1350" s="26">
        <v>15</v>
      </c>
    </row>
    <row r="1351" spans="1:7">
      <c r="A1351" s="38" t="s">
        <v>2754</v>
      </c>
      <c r="B1351" s="39" t="s">
        <v>2755</v>
      </c>
      <c r="C1351" s="40" t="s">
        <v>205</v>
      </c>
      <c r="D1351" s="77">
        <v>212.87</v>
      </c>
      <c r="E1351" s="77">
        <v>25.18</v>
      </c>
      <c r="F1351" s="77">
        <v>238.05</v>
      </c>
      <c r="G1351" s="26">
        <v>15</v>
      </c>
    </row>
    <row r="1352" spans="1:7">
      <c r="A1352" s="38" t="s">
        <v>2756</v>
      </c>
      <c r="B1352" s="39" t="s">
        <v>2757</v>
      </c>
      <c r="C1352" s="40" t="s">
        <v>205</v>
      </c>
      <c r="D1352" s="77">
        <v>254.35</v>
      </c>
      <c r="E1352" s="77">
        <v>25.18</v>
      </c>
      <c r="F1352" s="77">
        <v>279.52999999999997</v>
      </c>
      <c r="G1352" s="26">
        <v>15</v>
      </c>
    </row>
    <row r="1353" spans="1:7">
      <c r="A1353" s="38" t="s">
        <v>2758</v>
      </c>
      <c r="B1353" s="39" t="s">
        <v>2759</v>
      </c>
      <c r="C1353" s="40" t="s">
        <v>147</v>
      </c>
      <c r="D1353" s="77">
        <v>1273.8499999999999</v>
      </c>
      <c r="E1353" s="77">
        <v>73.06</v>
      </c>
      <c r="F1353" s="77">
        <v>1346.91</v>
      </c>
      <c r="G1353" s="26">
        <v>15</v>
      </c>
    </row>
    <row r="1354" spans="1:7">
      <c r="A1354" s="38" t="s">
        <v>2760</v>
      </c>
      <c r="B1354" s="39" t="s">
        <v>2761</v>
      </c>
      <c r="C1354" s="40" t="s">
        <v>147</v>
      </c>
      <c r="D1354" s="77">
        <v>1088.3900000000001</v>
      </c>
      <c r="E1354" s="77">
        <v>31.96</v>
      </c>
      <c r="F1354" s="77">
        <v>1120.3499999999999</v>
      </c>
      <c r="G1354" s="26">
        <v>15</v>
      </c>
    </row>
    <row r="1355" spans="1:7">
      <c r="A1355" s="38" t="s">
        <v>2762</v>
      </c>
      <c r="B1355" s="39" t="s">
        <v>14506</v>
      </c>
      <c r="C1355" s="40" t="s">
        <v>147</v>
      </c>
      <c r="D1355" s="77">
        <v>826.56</v>
      </c>
      <c r="E1355" s="77">
        <v>63.64</v>
      </c>
      <c r="F1355" s="77">
        <v>890.2</v>
      </c>
      <c r="G1355" s="26">
        <v>15</v>
      </c>
    </row>
    <row r="1356" spans="1:7">
      <c r="A1356" s="38" t="s">
        <v>2763</v>
      </c>
      <c r="B1356" s="39" t="s">
        <v>14507</v>
      </c>
      <c r="C1356" s="40" t="s">
        <v>147</v>
      </c>
      <c r="D1356" s="77">
        <v>593.72</v>
      </c>
      <c r="E1356" s="77">
        <v>20.14</v>
      </c>
      <c r="F1356" s="77">
        <v>613.86</v>
      </c>
      <c r="G1356" s="26">
        <v>15</v>
      </c>
    </row>
    <row r="1357" spans="1:7" ht="30">
      <c r="A1357" s="38" t="s">
        <v>2764</v>
      </c>
      <c r="B1357" s="39" t="s">
        <v>2765</v>
      </c>
      <c r="C1357" s="40" t="s">
        <v>147</v>
      </c>
      <c r="D1357" s="77">
        <v>678.34</v>
      </c>
      <c r="E1357" s="77"/>
      <c r="F1357" s="77">
        <v>678.34</v>
      </c>
      <c r="G1357" s="26">
        <v>15</v>
      </c>
    </row>
    <row r="1358" spans="1:7">
      <c r="A1358" s="38" t="s">
        <v>2766</v>
      </c>
      <c r="B1358" s="39" t="s">
        <v>2767</v>
      </c>
      <c r="C1358" s="40"/>
      <c r="D1358" s="77"/>
      <c r="E1358" s="77"/>
      <c r="F1358" s="77"/>
      <c r="G1358" s="26"/>
    </row>
    <row r="1359" spans="1:7" ht="30">
      <c r="A1359" s="38" t="s">
        <v>2768</v>
      </c>
      <c r="B1359" s="39" t="s">
        <v>2769</v>
      </c>
      <c r="C1359" s="40" t="s">
        <v>147</v>
      </c>
      <c r="D1359" s="77">
        <v>3196.6</v>
      </c>
      <c r="E1359" s="77">
        <v>70.709999999999994</v>
      </c>
      <c r="F1359" s="77">
        <v>3267.31</v>
      </c>
      <c r="G1359" s="26">
        <v>15</v>
      </c>
    </row>
    <row r="1360" spans="1:7">
      <c r="A1360" s="38" t="s">
        <v>2770</v>
      </c>
      <c r="B1360" s="39" t="s">
        <v>2771</v>
      </c>
      <c r="C1360" s="40" t="s">
        <v>147</v>
      </c>
      <c r="D1360" s="77">
        <v>1881.92</v>
      </c>
      <c r="E1360" s="77">
        <v>70.709999999999994</v>
      </c>
      <c r="F1360" s="77">
        <v>1952.63</v>
      </c>
      <c r="G1360" s="26">
        <v>15</v>
      </c>
    </row>
    <row r="1361" spans="1:7">
      <c r="A1361" s="38" t="s">
        <v>2772</v>
      </c>
      <c r="B1361" s="39" t="s">
        <v>2773</v>
      </c>
      <c r="C1361" s="40" t="s">
        <v>147</v>
      </c>
      <c r="D1361" s="77">
        <v>2018.49</v>
      </c>
      <c r="E1361" s="77">
        <v>70.709999999999994</v>
      </c>
      <c r="F1361" s="77">
        <v>2089.1999999999998</v>
      </c>
      <c r="G1361" s="26">
        <v>15</v>
      </c>
    </row>
    <row r="1362" spans="1:7">
      <c r="A1362" s="38" t="s">
        <v>2774</v>
      </c>
      <c r="B1362" s="39" t="s">
        <v>2775</v>
      </c>
      <c r="C1362" s="40" t="s">
        <v>147</v>
      </c>
      <c r="D1362" s="77">
        <v>3057.59</v>
      </c>
      <c r="E1362" s="77">
        <v>70.709999999999994</v>
      </c>
      <c r="F1362" s="77">
        <v>3128.3</v>
      </c>
      <c r="G1362" s="26">
        <v>15</v>
      </c>
    </row>
    <row r="1363" spans="1:7">
      <c r="A1363" s="38" t="s">
        <v>2776</v>
      </c>
      <c r="B1363" s="39" t="s">
        <v>2777</v>
      </c>
      <c r="C1363" s="40" t="s">
        <v>147</v>
      </c>
      <c r="D1363" s="77">
        <v>2464.8000000000002</v>
      </c>
      <c r="E1363" s="77">
        <v>129.47999999999999</v>
      </c>
      <c r="F1363" s="77">
        <v>2594.2800000000002</v>
      </c>
      <c r="G1363" s="26">
        <v>15</v>
      </c>
    </row>
    <row r="1364" spans="1:7" ht="30">
      <c r="A1364" s="38" t="s">
        <v>2778</v>
      </c>
      <c r="B1364" s="39" t="s">
        <v>2779</v>
      </c>
      <c r="C1364" s="40" t="s">
        <v>147</v>
      </c>
      <c r="D1364" s="77">
        <v>3713.71</v>
      </c>
      <c r="E1364" s="77">
        <v>129.47999999999999</v>
      </c>
      <c r="F1364" s="77">
        <v>3843.19</v>
      </c>
      <c r="G1364" s="26">
        <v>15</v>
      </c>
    </row>
    <row r="1365" spans="1:7" ht="30">
      <c r="A1365" s="38" t="s">
        <v>2780</v>
      </c>
      <c r="B1365" s="39" t="s">
        <v>2781</v>
      </c>
      <c r="C1365" s="40" t="s">
        <v>147</v>
      </c>
      <c r="D1365" s="77">
        <v>2970.3</v>
      </c>
      <c r="E1365" s="77">
        <v>129.47999999999999</v>
      </c>
      <c r="F1365" s="77">
        <v>3099.78</v>
      </c>
      <c r="G1365" s="26">
        <v>15</v>
      </c>
    </row>
    <row r="1366" spans="1:7" ht="30">
      <c r="A1366" s="38" t="s">
        <v>2782</v>
      </c>
      <c r="B1366" s="39" t="s">
        <v>2783</v>
      </c>
      <c r="C1366" s="40" t="s">
        <v>147</v>
      </c>
      <c r="D1366" s="77">
        <v>3759.37</v>
      </c>
      <c r="E1366" s="77">
        <v>129.47999999999999</v>
      </c>
      <c r="F1366" s="77">
        <v>3888.85</v>
      </c>
      <c r="G1366" s="26">
        <v>15</v>
      </c>
    </row>
    <row r="1367" spans="1:7">
      <c r="A1367" s="38" t="s">
        <v>2784</v>
      </c>
      <c r="B1367" s="39" t="s">
        <v>2785</v>
      </c>
      <c r="C1367" s="40" t="s">
        <v>147</v>
      </c>
      <c r="D1367" s="77">
        <v>2441.38</v>
      </c>
      <c r="E1367" s="77">
        <v>70.709999999999994</v>
      </c>
      <c r="F1367" s="77">
        <v>2512.09</v>
      </c>
      <c r="G1367" s="26">
        <v>15</v>
      </c>
    </row>
    <row r="1368" spans="1:7">
      <c r="A1368" s="38" t="s">
        <v>2786</v>
      </c>
      <c r="B1368" s="39" t="s">
        <v>2787</v>
      </c>
      <c r="C1368" s="40" t="s">
        <v>147</v>
      </c>
      <c r="D1368" s="77">
        <v>2463.87</v>
      </c>
      <c r="E1368" s="77">
        <v>70.709999999999994</v>
      </c>
      <c r="F1368" s="77">
        <v>2534.58</v>
      </c>
      <c r="G1368" s="26">
        <v>15</v>
      </c>
    </row>
    <row r="1369" spans="1:7">
      <c r="A1369" s="38" t="s">
        <v>2788</v>
      </c>
      <c r="B1369" s="39" t="s">
        <v>2789</v>
      </c>
      <c r="C1369" s="40" t="s">
        <v>147</v>
      </c>
      <c r="D1369" s="77">
        <v>3656.12</v>
      </c>
      <c r="E1369" s="77">
        <v>70.709999999999994</v>
      </c>
      <c r="F1369" s="77">
        <v>3726.83</v>
      </c>
      <c r="G1369" s="26">
        <v>15</v>
      </c>
    </row>
    <row r="1370" spans="1:7">
      <c r="A1370" s="38" t="s">
        <v>2790</v>
      </c>
      <c r="B1370" s="39" t="s">
        <v>2791</v>
      </c>
      <c r="C1370" s="40" t="s">
        <v>147</v>
      </c>
      <c r="D1370" s="77">
        <v>3041.07</v>
      </c>
      <c r="E1370" s="77">
        <v>129.47999999999999</v>
      </c>
      <c r="F1370" s="77">
        <v>3170.55</v>
      </c>
      <c r="G1370" s="26">
        <v>15</v>
      </c>
    </row>
    <row r="1371" spans="1:7" ht="30">
      <c r="A1371" s="38" t="s">
        <v>2792</v>
      </c>
      <c r="B1371" s="39" t="s">
        <v>2793</v>
      </c>
      <c r="C1371" s="40" t="s">
        <v>147</v>
      </c>
      <c r="D1371" s="77">
        <v>4304.21</v>
      </c>
      <c r="E1371" s="77">
        <v>129.47999999999999</v>
      </c>
      <c r="F1371" s="77">
        <v>4433.6899999999996</v>
      </c>
      <c r="G1371" s="26">
        <v>15</v>
      </c>
    </row>
    <row r="1372" spans="1:7" ht="30">
      <c r="A1372" s="38" t="s">
        <v>2794</v>
      </c>
      <c r="B1372" s="39" t="s">
        <v>2795</v>
      </c>
      <c r="C1372" s="40" t="s">
        <v>147</v>
      </c>
      <c r="D1372" s="77">
        <v>3294.52</v>
      </c>
      <c r="E1372" s="77">
        <v>129.47999999999999</v>
      </c>
      <c r="F1372" s="77">
        <v>3424</v>
      </c>
      <c r="G1372" s="26">
        <v>15</v>
      </c>
    </row>
    <row r="1373" spans="1:7" ht="30">
      <c r="A1373" s="38" t="s">
        <v>2796</v>
      </c>
      <c r="B1373" s="39" t="s">
        <v>2797</v>
      </c>
      <c r="C1373" s="40" t="s">
        <v>147</v>
      </c>
      <c r="D1373" s="77">
        <v>4339.83</v>
      </c>
      <c r="E1373" s="77">
        <v>129.47999999999999</v>
      </c>
      <c r="F1373" s="77">
        <v>4469.3100000000004</v>
      </c>
      <c r="G1373" s="26">
        <v>15</v>
      </c>
    </row>
    <row r="1374" spans="1:7" ht="30">
      <c r="A1374" s="38" t="s">
        <v>2798</v>
      </c>
      <c r="B1374" s="39" t="s">
        <v>2799</v>
      </c>
      <c r="C1374" s="40" t="s">
        <v>147</v>
      </c>
      <c r="D1374" s="77">
        <v>4404.8900000000003</v>
      </c>
      <c r="E1374" s="77">
        <v>129.47999999999999</v>
      </c>
      <c r="F1374" s="77">
        <v>4534.37</v>
      </c>
      <c r="G1374" s="26">
        <v>15</v>
      </c>
    </row>
    <row r="1375" spans="1:7" ht="30">
      <c r="A1375" s="38" t="s">
        <v>2800</v>
      </c>
      <c r="B1375" s="39" t="s">
        <v>2801</v>
      </c>
      <c r="C1375" s="40" t="s">
        <v>147</v>
      </c>
      <c r="D1375" s="77">
        <v>4227.3100000000004</v>
      </c>
      <c r="E1375" s="77">
        <v>70.709999999999994</v>
      </c>
      <c r="F1375" s="77">
        <v>4298.0200000000004</v>
      </c>
      <c r="G1375" s="26">
        <v>15</v>
      </c>
    </row>
    <row r="1376" spans="1:7" ht="30">
      <c r="A1376" s="38" t="s">
        <v>2802</v>
      </c>
      <c r="B1376" s="39" t="s">
        <v>2803</v>
      </c>
      <c r="C1376" s="40" t="s">
        <v>147</v>
      </c>
      <c r="D1376" s="77">
        <v>2676.81</v>
      </c>
      <c r="E1376" s="77">
        <v>70.709999999999994</v>
      </c>
      <c r="F1376" s="77">
        <v>2747.52</v>
      </c>
      <c r="G1376" s="26">
        <v>15</v>
      </c>
    </row>
    <row r="1377" spans="1:7" ht="30">
      <c r="A1377" s="38" t="s">
        <v>2804</v>
      </c>
      <c r="B1377" s="39" t="s">
        <v>2805</v>
      </c>
      <c r="C1377" s="40" t="s">
        <v>147</v>
      </c>
      <c r="D1377" s="77">
        <v>4539.8999999999996</v>
      </c>
      <c r="E1377" s="77">
        <v>70.709999999999994</v>
      </c>
      <c r="F1377" s="77">
        <v>4610.6099999999997</v>
      </c>
      <c r="G1377" s="26">
        <v>15</v>
      </c>
    </row>
    <row r="1378" spans="1:7" ht="30">
      <c r="A1378" s="38" t="s">
        <v>2806</v>
      </c>
      <c r="B1378" s="39" t="s">
        <v>2807</v>
      </c>
      <c r="C1378" s="40" t="s">
        <v>147</v>
      </c>
      <c r="D1378" s="77">
        <v>3932.69</v>
      </c>
      <c r="E1378" s="77">
        <v>283.7</v>
      </c>
      <c r="F1378" s="77">
        <v>4216.3900000000003</v>
      </c>
      <c r="G1378" s="26">
        <v>15</v>
      </c>
    </row>
    <row r="1379" spans="1:7" ht="30">
      <c r="A1379" s="38" t="s">
        <v>2808</v>
      </c>
      <c r="B1379" s="39" t="s">
        <v>2809</v>
      </c>
      <c r="C1379" s="40" t="s">
        <v>147</v>
      </c>
      <c r="D1379" s="77">
        <v>3518.31</v>
      </c>
      <c r="E1379" s="77">
        <v>70.709999999999994</v>
      </c>
      <c r="F1379" s="77">
        <v>3589.02</v>
      </c>
      <c r="G1379" s="26">
        <v>15</v>
      </c>
    </row>
    <row r="1380" spans="1:7" ht="30">
      <c r="A1380" s="38" t="s">
        <v>2810</v>
      </c>
      <c r="B1380" s="39" t="s">
        <v>2811</v>
      </c>
      <c r="C1380" s="40" t="s">
        <v>147</v>
      </c>
      <c r="D1380" s="77">
        <v>1725.87</v>
      </c>
      <c r="E1380" s="77">
        <v>70.709999999999994</v>
      </c>
      <c r="F1380" s="77">
        <v>1796.58</v>
      </c>
      <c r="G1380" s="26">
        <v>15</v>
      </c>
    </row>
    <row r="1381" spans="1:7">
      <c r="A1381" s="38" t="s">
        <v>2812</v>
      </c>
      <c r="B1381" s="39" t="s">
        <v>2813</v>
      </c>
      <c r="C1381" s="40" t="s">
        <v>147</v>
      </c>
      <c r="D1381" s="77">
        <v>2800.54</v>
      </c>
      <c r="E1381" s="77">
        <v>70.709999999999994</v>
      </c>
      <c r="F1381" s="77">
        <v>2871.25</v>
      </c>
      <c r="G1381" s="26">
        <v>15</v>
      </c>
    </row>
    <row r="1382" spans="1:7">
      <c r="A1382" s="38" t="s">
        <v>2814</v>
      </c>
      <c r="B1382" s="39" t="s">
        <v>2815</v>
      </c>
      <c r="C1382" s="40" t="s">
        <v>147</v>
      </c>
      <c r="D1382" s="77">
        <v>2294.4</v>
      </c>
      <c r="E1382" s="77">
        <v>70.709999999999994</v>
      </c>
      <c r="F1382" s="77">
        <v>2365.11</v>
      </c>
      <c r="G1382" s="26">
        <v>15</v>
      </c>
    </row>
    <row r="1383" spans="1:7">
      <c r="A1383" s="38" t="s">
        <v>2816</v>
      </c>
      <c r="B1383" s="39" t="s">
        <v>2817</v>
      </c>
      <c r="C1383" s="40"/>
      <c r="D1383" s="77"/>
      <c r="E1383" s="77"/>
      <c r="F1383" s="77"/>
      <c r="G1383" s="26"/>
    </row>
    <row r="1384" spans="1:7">
      <c r="A1384" s="38" t="s">
        <v>2818</v>
      </c>
      <c r="B1384" s="39" t="s">
        <v>2819</v>
      </c>
      <c r="C1384" s="40" t="s">
        <v>205</v>
      </c>
      <c r="D1384" s="77">
        <v>908.87</v>
      </c>
      <c r="E1384" s="77">
        <v>58.77</v>
      </c>
      <c r="F1384" s="77">
        <v>967.64</v>
      </c>
      <c r="G1384" s="26">
        <v>15</v>
      </c>
    </row>
    <row r="1385" spans="1:7">
      <c r="A1385" s="38" t="s">
        <v>2820</v>
      </c>
      <c r="B1385" s="39" t="s">
        <v>2821</v>
      </c>
      <c r="C1385" s="40"/>
      <c r="D1385" s="77"/>
      <c r="E1385" s="77"/>
      <c r="F1385" s="77"/>
      <c r="G1385" s="26"/>
    </row>
    <row r="1386" spans="1:7">
      <c r="A1386" s="38" t="s">
        <v>2822</v>
      </c>
      <c r="B1386" s="39" t="s">
        <v>2823</v>
      </c>
      <c r="C1386" s="40" t="s">
        <v>147</v>
      </c>
      <c r="D1386" s="77">
        <v>669.41</v>
      </c>
      <c r="E1386" s="77">
        <v>50.35</v>
      </c>
      <c r="F1386" s="77">
        <v>719.76</v>
      </c>
      <c r="G1386" s="26">
        <v>15</v>
      </c>
    </row>
    <row r="1387" spans="1:7">
      <c r="A1387" s="38" t="s">
        <v>2824</v>
      </c>
      <c r="B1387" s="39" t="s">
        <v>2825</v>
      </c>
      <c r="C1387" s="40" t="s">
        <v>147</v>
      </c>
      <c r="D1387" s="77">
        <v>963.33</v>
      </c>
      <c r="E1387" s="77">
        <v>141.26</v>
      </c>
      <c r="F1387" s="77">
        <v>1104.5899999999999</v>
      </c>
      <c r="G1387" s="26">
        <v>15</v>
      </c>
    </row>
    <row r="1388" spans="1:7">
      <c r="A1388" s="38" t="s">
        <v>2826</v>
      </c>
      <c r="B1388" s="39" t="s">
        <v>2827</v>
      </c>
      <c r="C1388" s="40"/>
      <c r="D1388" s="77"/>
      <c r="E1388" s="77"/>
      <c r="F1388" s="77"/>
      <c r="G1388" s="26"/>
    </row>
    <row r="1389" spans="1:7">
      <c r="A1389" s="38" t="s">
        <v>2828</v>
      </c>
      <c r="B1389" s="39" t="s">
        <v>2829</v>
      </c>
      <c r="C1389" s="40" t="s">
        <v>205</v>
      </c>
      <c r="D1389" s="77">
        <v>687.98</v>
      </c>
      <c r="E1389" s="77">
        <v>60.42</v>
      </c>
      <c r="F1389" s="77">
        <v>748.4</v>
      </c>
      <c r="G1389" s="26">
        <v>15</v>
      </c>
    </row>
    <row r="1390" spans="1:7">
      <c r="A1390" s="38" t="s">
        <v>2830</v>
      </c>
      <c r="B1390" s="39" t="s">
        <v>2831</v>
      </c>
      <c r="C1390" s="40" t="s">
        <v>205</v>
      </c>
      <c r="D1390" s="77">
        <v>567.28</v>
      </c>
      <c r="E1390" s="77">
        <v>25.18</v>
      </c>
      <c r="F1390" s="77">
        <v>592.46</v>
      </c>
      <c r="G1390" s="26">
        <v>15</v>
      </c>
    </row>
    <row r="1391" spans="1:7">
      <c r="A1391" s="38" t="s">
        <v>2832</v>
      </c>
      <c r="B1391" s="39" t="s">
        <v>2833</v>
      </c>
      <c r="C1391" s="40" t="s">
        <v>205</v>
      </c>
      <c r="D1391" s="77">
        <v>601.51</v>
      </c>
      <c r="E1391" s="77">
        <v>50.35</v>
      </c>
      <c r="F1391" s="77">
        <v>651.86</v>
      </c>
      <c r="G1391" s="26">
        <v>15</v>
      </c>
    </row>
    <row r="1392" spans="1:7">
      <c r="A1392" s="38" t="s">
        <v>2834</v>
      </c>
      <c r="B1392" s="39" t="s">
        <v>2835</v>
      </c>
      <c r="C1392" s="40"/>
      <c r="D1392" s="77"/>
      <c r="E1392" s="77"/>
      <c r="F1392" s="77"/>
      <c r="G1392" s="26"/>
    </row>
    <row r="1393" spans="1:7">
      <c r="A1393" s="38" t="s">
        <v>2836</v>
      </c>
      <c r="B1393" s="39" t="s">
        <v>2837</v>
      </c>
      <c r="C1393" s="40" t="s">
        <v>147</v>
      </c>
      <c r="D1393" s="77"/>
      <c r="E1393" s="77">
        <v>50.35</v>
      </c>
      <c r="F1393" s="77">
        <v>50.35</v>
      </c>
      <c r="G1393" s="26">
        <v>15</v>
      </c>
    </row>
    <row r="1394" spans="1:7">
      <c r="A1394" s="38" t="s">
        <v>2838</v>
      </c>
      <c r="B1394" s="39" t="s">
        <v>2839</v>
      </c>
      <c r="C1394" s="40" t="s">
        <v>205</v>
      </c>
      <c r="D1394" s="77">
        <v>2.0299999999999998</v>
      </c>
      <c r="E1394" s="77">
        <v>13.09</v>
      </c>
      <c r="F1394" s="77">
        <v>15.12</v>
      </c>
      <c r="G1394" s="26">
        <v>15</v>
      </c>
    </row>
    <row r="1395" spans="1:7">
      <c r="A1395" s="38" t="s">
        <v>2840</v>
      </c>
      <c r="B1395" s="39" t="s">
        <v>2841</v>
      </c>
      <c r="C1395" s="40" t="s">
        <v>205</v>
      </c>
      <c r="D1395" s="77"/>
      <c r="E1395" s="77">
        <v>30.21</v>
      </c>
      <c r="F1395" s="77">
        <v>30.21</v>
      </c>
      <c r="G1395" s="26">
        <v>15</v>
      </c>
    </row>
    <row r="1396" spans="1:7">
      <c r="A1396" s="38" t="s">
        <v>2842</v>
      </c>
      <c r="B1396" s="39" t="s">
        <v>2843</v>
      </c>
      <c r="C1396" s="40" t="s">
        <v>205</v>
      </c>
      <c r="D1396" s="77">
        <v>24.47</v>
      </c>
      <c r="E1396" s="77">
        <v>31.46</v>
      </c>
      <c r="F1396" s="77">
        <v>55.93</v>
      </c>
      <c r="G1396" s="26">
        <v>15</v>
      </c>
    </row>
    <row r="1397" spans="1:7">
      <c r="A1397" s="38" t="s">
        <v>2844</v>
      </c>
      <c r="B1397" s="39" t="s">
        <v>2845</v>
      </c>
      <c r="C1397" s="40" t="s">
        <v>408</v>
      </c>
      <c r="D1397" s="77">
        <v>3971.4</v>
      </c>
      <c r="E1397" s="77">
        <v>117.54</v>
      </c>
      <c r="F1397" s="77">
        <v>4088.94</v>
      </c>
      <c r="G1397" s="26">
        <v>15</v>
      </c>
    </row>
    <row r="1398" spans="1:7">
      <c r="A1398" s="38" t="s">
        <v>2846</v>
      </c>
      <c r="B1398" s="39" t="s">
        <v>2847</v>
      </c>
      <c r="C1398" s="40" t="s">
        <v>205</v>
      </c>
      <c r="D1398" s="77">
        <v>226.77</v>
      </c>
      <c r="E1398" s="77">
        <v>13.09</v>
      </c>
      <c r="F1398" s="77">
        <v>239.86</v>
      </c>
      <c r="G1398" s="26">
        <v>15</v>
      </c>
    </row>
    <row r="1399" spans="1:7">
      <c r="A1399" s="38" t="s">
        <v>2848</v>
      </c>
      <c r="B1399" s="39" t="s">
        <v>2849</v>
      </c>
      <c r="C1399" s="40" t="s">
        <v>205</v>
      </c>
      <c r="D1399" s="77">
        <v>325.31</v>
      </c>
      <c r="E1399" s="77">
        <v>13.09</v>
      </c>
      <c r="F1399" s="77">
        <v>338.4</v>
      </c>
      <c r="G1399" s="26">
        <v>15</v>
      </c>
    </row>
    <row r="1400" spans="1:7">
      <c r="A1400" s="38" t="s">
        <v>2850</v>
      </c>
      <c r="B1400" s="39" t="s">
        <v>2851</v>
      </c>
      <c r="C1400" s="40" t="s">
        <v>147</v>
      </c>
      <c r="D1400" s="77">
        <v>237.4</v>
      </c>
      <c r="E1400" s="77">
        <v>60.42</v>
      </c>
      <c r="F1400" s="77">
        <v>297.82</v>
      </c>
      <c r="G1400" s="26">
        <v>15</v>
      </c>
    </row>
    <row r="1401" spans="1:7">
      <c r="A1401" s="38" t="s">
        <v>2852</v>
      </c>
      <c r="B1401" s="39" t="s">
        <v>2853</v>
      </c>
      <c r="C1401" s="40" t="s">
        <v>147</v>
      </c>
      <c r="D1401" s="77">
        <v>104.51</v>
      </c>
      <c r="E1401" s="77">
        <v>10.96</v>
      </c>
      <c r="F1401" s="77">
        <v>115.47</v>
      </c>
      <c r="G1401" s="26">
        <v>15</v>
      </c>
    </row>
    <row r="1402" spans="1:7">
      <c r="A1402" s="38" t="s">
        <v>2854</v>
      </c>
      <c r="B1402" s="39" t="s">
        <v>2855</v>
      </c>
      <c r="C1402" s="40" t="s">
        <v>147</v>
      </c>
      <c r="D1402" s="77">
        <v>36.43</v>
      </c>
      <c r="E1402" s="77">
        <v>10.96</v>
      </c>
      <c r="F1402" s="77">
        <v>47.39</v>
      </c>
      <c r="G1402" s="26">
        <v>15</v>
      </c>
    </row>
    <row r="1403" spans="1:7">
      <c r="A1403" s="38" t="s">
        <v>2856</v>
      </c>
      <c r="B1403" s="39" t="s">
        <v>2857</v>
      </c>
      <c r="C1403" s="40" t="s">
        <v>147</v>
      </c>
      <c r="D1403" s="77">
        <v>587.02</v>
      </c>
      <c r="E1403" s="77">
        <v>107.85</v>
      </c>
      <c r="F1403" s="77">
        <v>694.87</v>
      </c>
      <c r="G1403" s="26">
        <v>15</v>
      </c>
    </row>
    <row r="1404" spans="1:7">
      <c r="A1404" s="38" t="s">
        <v>2858</v>
      </c>
      <c r="B1404" s="39" t="s">
        <v>2859</v>
      </c>
      <c r="C1404" s="40" t="s">
        <v>147</v>
      </c>
      <c r="D1404" s="77">
        <v>902.56</v>
      </c>
      <c r="E1404" s="77">
        <v>107.85</v>
      </c>
      <c r="F1404" s="77">
        <v>1010.41</v>
      </c>
      <c r="G1404" s="26">
        <v>15</v>
      </c>
    </row>
    <row r="1405" spans="1:7" s="46" customFormat="1">
      <c r="A1405" s="38" t="s">
        <v>2860</v>
      </c>
      <c r="B1405" s="39" t="s">
        <v>2861</v>
      </c>
      <c r="C1405" s="40"/>
      <c r="D1405" s="77"/>
      <c r="E1405" s="77"/>
      <c r="F1405" s="77"/>
      <c r="G1405" s="26"/>
    </row>
    <row r="1406" spans="1:7">
      <c r="A1406" s="38" t="s">
        <v>2862</v>
      </c>
      <c r="B1406" s="39" t="s">
        <v>2863</v>
      </c>
      <c r="C1406" s="40"/>
      <c r="D1406" s="77"/>
      <c r="E1406" s="77"/>
      <c r="F1406" s="77"/>
      <c r="G1406" s="26"/>
    </row>
    <row r="1407" spans="1:7">
      <c r="A1407" s="38" t="s">
        <v>2864</v>
      </c>
      <c r="B1407" s="39" t="s">
        <v>2865</v>
      </c>
      <c r="C1407" s="40" t="s">
        <v>147</v>
      </c>
      <c r="D1407" s="77">
        <v>868.11</v>
      </c>
      <c r="E1407" s="77">
        <v>75.53</v>
      </c>
      <c r="F1407" s="77">
        <v>943.64</v>
      </c>
      <c r="G1407" s="26">
        <v>15</v>
      </c>
    </row>
    <row r="1408" spans="1:7">
      <c r="A1408" s="38" t="s">
        <v>2866</v>
      </c>
      <c r="B1408" s="39" t="s">
        <v>2867</v>
      </c>
      <c r="C1408" s="40" t="s">
        <v>147</v>
      </c>
      <c r="D1408" s="77">
        <v>372.6</v>
      </c>
      <c r="E1408" s="77">
        <v>75.53</v>
      </c>
      <c r="F1408" s="77">
        <v>448.13</v>
      </c>
      <c r="G1408" s="26">
        <v>15</v>
      </c>
    </row>
    <row r="1409" spans="1:7">
      <c r="A1409" s="38" t="s">
        <v>2868</v>
      </c>
      <c r="B1409" s="39" t="s">
        <v>2869</v>
      </c>
      <c r="C1409" s="40" t="s">
        <v>147</v>
      </c>
      <c r="D1409" s="77">
        <v>1236.78</v>
      </c>
      <c r="E1409" s="77">
        <v>75.53</v>
      </c>
      <c r="F1409" s="77">
        <v>1312.31</v>
      </c>
      <c r="G1409" s="26">
        <v>15</v>
      </c>
    </row>
    <row r="1410" spans="1:7">
      <c r="A1410" s="38" t="s">
        <v>2870</v>
      </c>
      <c r="B1410" s="39" t="s">
        <v>2871</v>
      </c>
      <c r="C1410" s="40" t="s">
        <v>147</v>
      </c>
      <c r="D1410" s="77">
        <v>437.27</v>
      </c>
      <c r="E1410" s="77">
        <v>75.53</v>
      </c>
      <c r="F1410" s="77">
        <v>512.79999999999995</v>
      </c>
      <c r="G1410" s="26">
        <v>15</v>
      </c>
    </row>
    <row r="1411" spans="1:7">
      <c r="A1411" s="38" t="s">
        <v>2872</v>
      </c>
      <c r="B1411" s="39" t="s">
        <v>2873</v>
      </c>
      <c r="C1411" s="40" t="s">
        <v>147</v>
      </c>
      <c r="D1411" s="77">
        <v>949.87</v>
      </c>
      <c r="E1411" s="77">
        <v>75.53</v>
      </c>
      <c r="F1411" s="77">
        <v>1025.4000000000001</v>
      </c>
      <c r="G1411" s="26">
        <v>15</v>
      </c>
    </row>
    <row r="1412" spans="1:7">
      <c r="A1412" s="38" t="s">
        <v>2874</v>
      </c>
      <c r="B1412" s="39" t="s">
        <v>2875</v>
      </c>
      <c r="C1412" s="40" t="s">
        <v>147</v>
      </c>
      <c r="D1412" s="77">
        <v>255.63</v>
      </c>
      <c r="E1412" s="77">
        <v>75.53</v>
      </c>
      <c r="F1412" s="77">
        <v>331.16</v>
      </c>
      <c r="G1412" s="26">
        <v>15</v>
      </c>
    </row>
    <row r="1413" spans="1:7">
      <c r="A1413" s="38" t="s">
        <v>2876</v>
      </c>
      <c r="B1413" s="39" t="s">
        <v>2877</v>
      </c>
      <c r="C1413" s="40" t="s">
        <v>147</v>
      </c>
      <c r="D1413" s="77">
        <v>794.87</v>
      </c>
      <c r="E1413" s="77">
        <v>75.53</v>
      </c>
      <c r="F1413" s="77">
        <v>870.4</v>
      </c>
      <c r="G1413" s="26">
        <v>15</v>
      </c>
    </row>
    <row r="1414" spans="1:7">
      <c r="A1414" s="38" t="s">
        <v>2878</v>
      </c>
      <c r="B1414" s="39" t="s">
        <v>2879</v>
      </c>
      <c r="C1414" s="40" t="s">
        <v>147</v>
      </c>
      <c r="D1414" s="77">
        <v>382.61</v>
      </c>
      <c r="E1414" s="77">
        <v>75.53</v>
      </c>
      <c r="F1414" s="77">
        <v>458.14</v>
      </c>
      <c r="G1414" s="26">
        <v>15</v>
      </c>
    </row>
    <row r="1415" spans="1:7">
      <c r="A1415" s="38" t="s">
        <v>2880</v>
      </c>
      <c r="B1415" s="39" t="s">
        <v>2881</v>
      </c>
      <c r="C1415" s="40" t="s">
        <v>147</v>
      </c>
      <c r="D1415" s="77">
        <v>1302.02</v>
      </c>
      <c r="E1415" s="77">
        <v>75.53</v>
      </c>
      <c r="F1415" s="77">
        <v>1377.55</v>
      </c>
      <c r="G1415" s="26">
        <v>15</v>
      </c>
    </row>
    <row r="1416" spans="1:7">
      <c r="A1416" s="38" t="s">
        <v>2882</v>
      </c>
      <c r="B1416" s="39" t="s">
        <v>2883</v>
      </c>
      <c r="C1416" s="40" t="s">
        <v>147</v>
      </c>
      <c r="D1416" s="77">
        <v>1186.3</v>
      </c>
      <c r="E1416" s="77">
        <v>75.53</v>
      </c>
      <c r="F1416" s="77">
        <v>1261.83</v>
      </c>
      <c r="G1416" s="26">
        <v>15</v>
      </c>
    </row>
    <row r="1417" spans="1:7">
      <c r="A1417" s="38" t="s">
        <v>2884</v>
      </c>
      <c r="B1417" s="39" t="s">
        <v>2885</v>
      </c>
      <c r="C1417" s="40" t="s">
        <v>147</v>
      </c>
      <c r="D1417" s="77">
        <v>498.36</v>
      </c>
      <c r="E1417" s="77"/>
      <c r="F1417" s="77">
        <v>498.36</v>
      </c>
      <c r="G1417" s="26">
        <v>15</v>
      </c>
    </row>
    <row r="1418" spans="1:7">
      <c r="A1418" s="38" t="s">
        <v>2886</v>
      </c>
      <c r="B1418" s="39" t="s">
        <v>2887</v>
      </c>
      <c r="C1418" s="40" t="s">
        <v>147</v>
      </c>
      <c r="D1418" s="77">
        <v>1139.32</v>
      </c>
      <c r="E1418" s="77">
        <v>58.04</v>
      </c>
      <c r="F1418" s="77">
        <v>1197.3599999999999</v>
      </c>
      <c r="G1418" s="26">
        <v>15</v>
      </c>
    </row>
    <row r="1419" spans="1:7">
      <c r="A1419" s="38" t="s">
        <v>2888</v>
      </c>
      <c r="B1419" s="39" t="s">
        <v>2889</v>
      </c>
      <c r="C1419" s="40" t="s">
        <v>147</v>
      </c>
      <c r="D1419" s="77">
        <v>1370.17</v>
      </c>
      <c r="E1419" s="77">
        <v>75.53</v>
      </c>
      <c r="F1419" s="77">
        <v>1445.7</v>
      </c>
      <c r="G1419" s="26">
        <v>15</v>
      </c>
    </row>
    <row r="1420" spans="1:7">
      <c r="A1420" s="38" t="s">
        <v>2890</v>
      </c>
      <c r="B1420" s="39" t="s">
        <v>2891</v>
      </c>
      <c r="C1420" s="40" t="s">
        <v>147</v>
      </c>
      <c r="D1420" s="77">
        <v>1003.74</v>
      </c>
      <c r="E1420" s="77">
        <v>75.53</v>
      </c>
      <c r="F1420" s="77">
        <v>1079.27</v>
      </c>
      <c r="G1420" s="26">
        <v>15</v>
      </c>
    </row>
    <row r="1421" spans="1:7">
      <c r="A1421" s="38" t="s">
        <v>2892</v>
      </c>
      <c r="B1421" s="39" t="s">
        <v>2893</v>
      </c>
      <c r="C1421" s="40" t="s">
        <v>147</v>
      </c>
      <c r="D1421" s="77">
        <v>674.43</v>
      </c>
      <c r="E1421" s="77">
        <v>75.53</v>
      </c>
      <c r="F1421" s="77">
        <v>749.96</v>
      </c>
      <c r="G1421" s="26">
        <v>15</v>
      </c>
    </row>
    <row r="1422" spans="1:7">
      <c r="A1422" s="38" t="s">
        <v>2894</v>
      </c>
      <c r="B1422" s="39" t="s">
        <v>2895</v>
      </c>
      <c r="C1422" s="40" t="s">
        <v>147</v>
      </c>
      <c r="D1422" s="77">
        <v>582.14</v>
      </c>
      <c r="E1422" s="77">
        <v>58.04</v>
      </c>
      <c r="F1422" s="77">
        <v>640.17999999999995</v>
      </c>
      <c r="G1422" s="26">
        <v>15</v>
      </c>
    </row>
    <row r="1423" spans="1:7">
      <c r="A1423" s="38" t="s">
        <v>2896</v>
      </c>
      <c r="B1423" s="39" t="s">
        <v>2897</v>
      </c>
      <c r="C1423" s="40" t="s">
        <v>147</v>
      </c>
      <c r="D1423" s="77">
        <v>987.69</v>
      </c>
      <c r="E1423" s="77">
        <v>58.04</v>
      </c>
      <c r="F1423" s="77">
        <v>1045.73</v>
      </c>
      <c r="G1423" s="26">
        <v>15</v>
      </c>
    </row>
    <row r="1424" spans="1:7">
      <c r="A1424" s="38" t="s">
        <v>2898</v>
      </c>
      <c r="B1424" s="39" t="s">
        <v>2899</v>
      </c>
      <c r="C1424" s="40" t="s">
        <v>147</v>
      </c>
      <c r="D1424" s="77">
        <v>918.91</v>
      </c>
      <c r="E1424" s="77">
        <v>43.54</v>
      </c>
      <c r="F1424" s="77">
        <v>962.45</v>
      </c>
      <c r="G1424" s="26">
        <v>15</v>
      </c>
    </row>
    <row r="1425" spans="1:7">
      <c r="A1425" s="38" t="s">
        <v>2900</v>
      </c>
      <c r="B1425" s="39" t="s">
        <v>2901</v>
      </c>
      <c r="C1425" s="40" t="s">
        <v>147</v>
      </c>
      <c r="D1425" s="77">
        <v>968.98</v>
      </c>
      <c r="E1425" s="77">
        <v>43.54</v>
      </c>
      <c r="F1425" s="77">
        <v>1012.52</v>
      </c>
      <c r="G1425" s="26">
        <v>15</v>
      </c>
    </row>
    <row r="1426" spans="1:7">
      <c r="A1426" s="38" t="s">
        <v>2902</v>
      </c>
      <c r="B1426" s="39" t="s">
        <v>2903</v>
      </c>
      <c r="C1426" s="40" t="s">
        <v>147</v>
      </c>
      <c r="D1426" s="77">
        <v>1365.58</v>
      </c>
      <c r="E1426" s="77">
        <v>43.54</v>
      </c>
      <c r="F1426" s="77">
        <v>1409.12</v>
      </c>
      <c r="G1426" s="26">
        <v>15</v>
      </c>
    </row>
    <row r="1427" spans="1:7">
      <c r="A1427" s="38" t="s">
        <v>2904</v>
      </c>
      <c r="B1427" s="39" t="s">
        <v>2905</v>
      </c>
      <c r="C1427" s="40" t="s">
        <v>147</v>
      </c>
      <c r="D1427" s="77">
        <v>840.26</v>
      </c>
      <c r="E1427" s="77"/>
      <c r="F1427" s="77">
        <v>840.26</v>
      </c>
      <c r="G1427" s="26">
        <v>15</v>
      </c>
    </row>
    <row r="1428" spans="1:7">
      <c r="A1428" s="38" t="s">
        <v>2906</v>
      </c>
      <c r="B1428" s="39" t="s">
        <v>2907</v>
      </c>
      <c r="C1428" s="40" t="s">
        <v>147</v>
      </c>
      <c r="D1428" s="77">
        <v>1447.29</v>
      </c>
      <c r="E1428" s="77"/>
      <c r="F1428" s="77">
        <v>1447.29</v>
      </c>
      <c r="G1428" s="26">
        <v>15</v>
      </c>
    </row>
    <row r="1429" spans="1:7">
      <c r="A1429" s="38" t="s">
        <v>2908</v>
      </c>
      <c r="B1429" s="39" t="s">
        <v>2909</v>
      </c>
      <c r="C1429" s="40" t="s">
        <v>147</v>
      </c>
      <c r="D1429" s="77">
        <v>902.88</v>
      </c>
      <c r="E1429" s="77"/>
      <c r="F1429" s="77">
        <v>902.88</v>
      </c>
      <c r="G1429" s="26">
        <v>15</v>
      </c>
    </row>
    <row r="1430" spans="1:7">
      <c r="A1430" s="38" t="s">
        <v>2910</v>
      </c>
      <c r="B1430" s="39" t="s">
        <v>2911</v>
      </c>
      <c r="C1430" s="40" t="s">
        <v>147</v>
      </c>
      <c r="D1430" s="77">
        <v>909.97</v>
      </c>
      <c r="E1430" s="77"/>
      <c r="F1430" s="77">
        <v>909.97</v>
      </c>
      <c r="G1430" s="26">
        <v>15</v>
      </c>
    </row>
    <row r="1431" spans="1:7">
      <c r="A1431" s="38" t="s">
        <v>2912</v>
      </c>
      <c r="B1431" s="39" t="s">
        <v>2913</v>
      </c>
      <c r="C1431" s="40" t="s">
        <v>147</v>
      </c>
      <c r="D1431" s="77">
        <v>1019.5</v>
      </c>
      <c r="E1431" s="77">
        <v>75.53</v>
      </c>
      <c r="F1431" s="77">
        <v>1095.03</v>
      </c>
      <c r="G1431" s="26">
        <v>15</v>
      </c>
    </row>
    <row r="1432" spans="1:7">
      <c r="A1432" s="38" t="s">
        <v>2914</v>
      </c>
      <c r="B1432" s="39" t="s">
        <v>2915</v>
      </c>
      <c r="C1432" s="40" t="s">
        <v>147</v>
      </c>
      <c r="D1432" s="77">
        <v>1144.29</v>
      </c>
      <c r="E1432" s="77">
        <v>75.53</v>
      </c>
      <c r="F1432" s="77">
        <v>1219.82</v>
      </c>
      <c r="G1432" s="26">
        <v>15</v>
      </c>
    </row>
    <row r="1433" spans="1:7">
      <c r="A1433" s="38" t="s">
        <v>2916</v>
      </c>
      <c r="B1433" s="39" t="s">
        <v>2917</v>
      </c>
      <c r="C1433" s="40" t="s">
        <v>147</v>
      </c>
      <c r="D1433" s="77">
        <v>1181.1600000000001</v>
      </c>
      <c r="E1433" s="77">
        <v>75.53</v>
      </c>
      <c r="F1433" s="77">
        <v>1256.69</v>
      </c>
      <c r="G1433" s="26">
        <v>15</v>
      </c>
    </row>
    <row r="1434" spans="1:7">
      <c r="A1434" s="38" t="s">
        <v>2918</v>
      </c>
      <c r="B1434" s="39" t="s">
        <v>2919</v>
      </c>
      <c r="C1434" s="40" t="s">
        <v>147</v>
      </c>
      <c r="D1434" s="77">
        <v>1156.53</v>
      </c>
      <c r="E1434" s="77">
        <v>75.53</v>
      </c>
      <c r="F1434" s="77">
        <v>1232.06</v>
      </c>
      <c r="G1434" s="26">
        <v>15</v>
      </c>
    </row>
    <row r="1435" spans="1:7">
      <c r="A1435" s="38" t="s">
        <v>2920</v>
      </c>
      <c r="B1435" s="39" t="s">
        <v>2921</v>
      </c>
      <c r="C1435" s="40"/>
      <c r="D1435" s="77"/>
      <c r="E1435" s="77"/>
      <c r="F1435" s="77"/>
      <c r="G1435" s="26"/>
    </row>
    <row r="1436" spans="1:7">
      <c r="A1436" s="38" t="s">
        <v>2922</v>
      </c>
      <c r="B1436" s="39" t="s">
        <v>2923</v>
      </c>
      <c r="C1436" s="40" t="s">
        <v>147</v>
      </c>
      <c r="D1436" s="77">
        <v>398.66</v>
      </c>
      <c r="E1436" s="77">
        <v>151.05000000000001</v>
      </c>
      <c r="F1436" s="77">
        <v>549.71</v>
      </c>
      <c r="G1436" s="26">
        <v>15</v>
      </c>
    </row>
    <row r="1437" spans="1:7">
      <c r="A1437" s="38" t="s">
        <v>2924</v>
      </c>
      <c r="B1437" s="39" t="s">
        <v>2925</v>
      </c>
      <c r="C1437" s="40" t="s">
        <v>147</v>
      </c>
      <c r="D1437" s="77">
        <v>933.08</v>
      </c>
      <c r="E1437" s="77">
        <v>151.05000000000001</v>
      </c>
      <c r="F1437" s="77">
        <v>1084.1300000000001</v>
      </c>
      <c r="G1437" s="26">
        <v>15</v>
      </c>
    </row>
    <row r="1438" spans="1:7">
      <c r="A1438" s="38" t="s">
        <v>2926</v>
      </c>
      <c r="B1438" s="39" t="s">
        <v>2927</v>
      </c>
      <c r="C1438" s="40" t="s">
        <v>147</v>
      </c>
      <c r="D1438" s="77">
        <v>1037.54</v>
      </c>
      <c r="E1438" s="77">
        <v>151.05000000000001</v>
      </c>
      <c r="F1438" s="77">
        <v>1188.5899999999999</v>
      </c>
      <c r="G1438" s="26">
        <v>15</v>
      </c>
    </row>
    <row r="1439" spans="1:7">
      <c r="A1439" s="38" t="s">
        <v>2928</v>
      </c>
      <c r="B1439" s="39" t="s">
        <v>2929</v>
      </c>
      <c r="C1439" s="40" t="s">
        <v>147</v>
      </c>
      <c r="D1439" s="77">
        <v>1026.8699999999999</v>
      </c>
      <c r="E1439" s="77">
        <v>75.53</v>
      </c>
      <c r="F1439" s="77">
        <v>1102.4000000000001</v>
      </c>
      <c r="G1439" s="26">
        <v>15</v>
      </c>
    </row>
    <row r="1440" spans="1:7">
      <c r="A1440" s="38" t="s">
        <v>2930</v>
      </c>
      <c r="B1440" s="39" t="s">
        <v>2931</v>
      </c>
      <c r="C1440" s="40" t="s">
        <v>147</v>
      </c>
      <c r="D1440" s="77">
        <v>383.51</v>
      </c>
      <c r="E1440" s="77">
        <v>151.05000000000001</v>
      </c>
      <c r="F1440" s="77">
        <v>534.55999999999995</v>
      </c>
      <c r="G1440" s="26">
        <v>15</v>
      </c>
    </row>
    <row r="1441" spans="1:7">
      <c r="A1441" s="38" t="s">
        <v>2932</v>
      </c>
      <c r="B1441" s="39" t="s">
        <v>2933</v>
      </c>
      <c r="C1441" s="40" t="s">
        <v>147</v>
      </c>
      <c r="D1441" s="77">
        <v>740.49</v>
      </c>
      <c r="E1441" s="77">
        <v>151.05000000000001</v>
      </c>
      <c r="F1441" s="77">
        <v>891.54</v>
      </c>
      <c r="G1441" s="26">
        <v>15</v>
      </c>
    </row>
    <row r="1442" spans="1:7">
      <c r="A1442" s="38" t="s">
        <v>2934</v>
      </c>
      <c r="B1442" s="39" t="s">
        <v>2935</v>
      </c>
      <c r="C1442" s="40" t="s">
        <v>147</v>
      </c>
      <c r="D1442" s="77">
        <v>534.29</v>
      </c>
      <c r="E1442" s="77">
        <v>151.05000000000001</v>
      </c>
      <c r="F1442" s="77">
        <v>685.34</v>
      </c>
      <c r="G1442" s="26">
        <v>15</v>
      </c>
    </row>
    <row r="1443" spans="1:7">
      <c r="A1443" s="38" t="s">
        <v>2936</v>
      </c>
      <c r="B1443" s="39" t="s">
        <v>2937</v>
      </c>
      <c r="C1443" s="40" t="s">
        <v>147</v>
      </c>
      <c r="D1443" s="77">
        <v>1060.6099999999999</v>
      </c>
      <c r="E1443" s="77">
        <v>151.05000000000001</v>
      </c>
      <c r="F1443" s="77">
        <v>1211.6600000000001</v>
      </c>
      <c r="G1443" s="26">
        <v>15</v>
      </c>
    </row>
    <row r="1444" spans="1:7">
      <c r="A1444" s="38" t="s">
        <v>2938</v>
      </c>
      <c r="B1444" s="39" t="s">
        <v>2939</v>
      </c>
      <c r="C1444" s="40" t="s">
        <v>147</v>
      </c>
      <c r="D1444" s="77">
        <v>561.01</v>
      </c>
      <c r="E1444" s="77">
        <v>151.05000000000001</v>
      </c>
      <c r="F1444" s="77">
        <v>712.06</v>
      </c>
      <c r="G1444" s="26">
        <v>15</v>
      </c>
    </row>
    <row r="1445" spans="1:7">
      <c r="A1445" s="38" t="s">
        <v>2940</v>
      </c>
      <c r="B1445" s="39" t="s">
        <v>2941</v>
      </c>
      <c r="C1445" s="40" t="s">
        <v>147</v>
      </c>
      <c r="D1445" s="77">
        <v>683.79</v>
      </c>
      <c r="E1445" s="77">
        <v>151.05000000000001</v>
      </c>
      <c r="F1445" s="77">
        <v>834.84</v>
      </c>
      <c r="G1445" s="26">
        <v>15</v>
      </c>
    </row>
    <row r="1446" spans="1:7">
      <c r="A1446" s="38" t="s">
        <v>2942</v>
      </c>
      <c r="B1446" s="39" t="s">
        <v>2943</v>
      </c>
      <c r="C1446" s="40" t="s">
        <v>147</v>
      </c>
      <c r="D1446" s="77">
        <v>1014.92</v>
      </c>
      <c r="E1446" s="77">
        <v>75.53</v>
      </c>
      <c r="F1446" s="77">
        <v>1090.45</v>
      </c>
      <c r="G1446" s="26">
        <v>15</v>
      </c>
    </row>
    <row r="1447" spans="1:7">
      <c r="A1447" s="38" t="s">
        <v>2944</v>
      </c>
      <c r="B1447" s="39" t="s">
        <v>2945</v>
      </c>
      <c r="C1447" s="40" t="s">
        <v>147</v>
      </c>
      <c r="D1447" s="77">
        <v>957.48</v>
      </c>
      <c r="E1447" s="77">
        <v>75.53</v>
      </c>
      <c r="F1447" s="77">
        <v>1033.01</v>
      </c>
      <c r="G1447" s="26">
        <v>15</v>
      </c>
    </row>
    <row r="1448" spans="1:7">
      <c r="A1448" s="38" t="s">
        <v>2946</v>
      </c>
      <c r="B1448" s="39" t="s">
        <v>2947</v>
      </c>
      <c r="C1448" s="40" t="s">
        <v>147</v>
      </c>
      <c r="D1448" s="77">
        <v>925.31</v>
      </c>
      <c r="E1448" s="77">
        <v>75.53</v>
      </c>
      <c r="F1448" s="77">
        <v>1000.84</v>
      </c>
      <c r="G1448" s="26">
        <v>15</v>
      </c>
    </row>
    <row r="1449" spans="1:7">
      <c r="A1449" s="38" t="s">
        <v>2948</v>
      </c>
      <c r="B1449" s="39" t="s">
        <v>2949</v>
      </c>
      <c r="C1449" s="40" t="s">
        <v>147</v>
      </c>
      <c r="D1449" s="77">
        <v>1337.55</v>
      </c>
      <c r="E1449" s="77">
        <v>75.53</v>
      </c>
      <c r="F1449" s="77">
        <v>1413.08</v>
      </c>
      <c r="G1449" s="26">
        <v>15</v>
      </c>
    </row>
    <row r="1450" spans="1:7">
      <c r="A1450" s="38" t="s">
        <v>2950</v>
      </c>
      <c r="B1450" s="39" t="s">
        <v>2951</v>
      </c>
      <c r="C1450" s="40" t="s">
        <v>147</v>
      </c>
      <c r="D1450" s="77">
        <v>1384.21</v>
      </c>
      <c r="E1450" s="77">
        <v>151.05000000000001</v>
      </c>
      <c r="F1450" s="77">
        <v>1535.26</v>
      </c>
      <c r="G1450" s="26">
        <v>15</v>
      </c>
    </row>
    <row r="1451" spans="1:7">
      <c r="A1451" s="38" t="s">
        <v>2952</v>
      </c>
      <c r="B1451" s="39" t="s">
        <v>2953</v>
      </c>
      <c r="C1451" s="40" t="s">
        <v>147</v>
      </c>
      <c r="D1451" s="77">
        <v>1334.32</v>
      </c>
      <c r="E1451" s="77">
        <v>151.05000000000001</v>
      </c>
      <c r="F1451" s="77">
        <v>1485.37</v>
      </c>
      <c r="G1451" s="26">
        <v>15</v>
      </c>
    </row>
    <row r="1452" spans="1:7">
      <c r="A1452" s="38" t="s">
        <v>2954</v>
      </c>
      <c r="B1452" s="39" t="s">
        <v>2955</v>
      </c>
      <c r="C1452" s="40"/>
      <c r="D1452" s="77"/>
      <c r="E1452" s="77"/>
      <c r="F1452" s="77"/>
      <c r="G1452" s="26"/>
    </row>
    <row r="1453" spans="1:7" ht="30">
      <c r="A1453" s="38" t="s">
        <v>2956</v>
      </c>
      <c r="B1453" s="39" t="s">
        <v>2957</v>
      </c>
      <c r="C1453" s="40" t="s">
        <v>147</v>
      </c>
      <c r="D1453" s="77">
        <v>223.03</v>
      </c>
      <c r="E1453" s="77">
        <v>16.760000000000002</v>
      </c>
      <c r="F1453" s="77">
        <v>239.79</v>
      </c>
      <c r="G1453" s="26">
        <v>15</v>
      </c>
    </row>
    <row r="1454" spans="1:7" s="46" customFormat="1">
      <c r="A1454" s="38" t="s">
        <v>2958</v>
      </c>
      <c r="B1454" s="39" t="s">
        <v>2959</v>
      </c>
      <c r="C1454" s="40"/>
      <c r="D1454" s="77"/>
      <c r="E1454" s="77"/>
      <c r="F1454" s="77"/>
      <c r="G1454" s="26"/>
    </row>
    <row r="1455" spans="1:7">
      <c r="A1455" s="38" t="s">
        <v>2960</v>
      </c>
      <c r="B1455" s="39" t="s">
        <v>2961</v>
      </c>
      <c r="C1455" s="40"/>
      <c r="D1455" s="77"/>
      <c r="E1455" s="77"/>
      <c r="F1455" s="77"/>
      <c r="G1455" s="26"/>
    </row>
    <row r="1456" spans="1:7">
      <c r="A1456" s="38" t="s">
        <v>2962</v>
      </c>
      <c r="B1456" s="39" t="s">
        <v>2963</v>
      </c>
      <c r="C1456" s="40" t="s">
        <v>147</v>
      </c>
      <c r="D1456" s="77">
        <v>120.52</v>
      </c>
      <c r="E1456" s="77">
        <v>24.12</v>
      </c>
      <c r="F1456" s="77">
        <v>144.63999999999999</v>
      </c>
      <c r="G1456" s="26">
        <v>15</v>
      </c>
    </row>
    <row r="1457" spans="1:7">
      <c r="A1457" s="38" t="s">
        <v>2964</v>
      </c>
      <c r="B1457" s="39" t="s">
        <v>2965</v>
      </c>
      <c r="C1457" s="40" t="s">
        <v>147</v>
      </c>
      <c r="D1457" s="77">
        <v>153.03</v>
      </c>
      <c r="E1457" s="77">
        <v>24.12</v>
      </c>
      <c r="F1457" s="77">
        <v>177.15</v>
      </c>
      <c r="G1457" s="26">
        <v>15</v>
      </c>
    </row>
    <row r="1458" spans="1:7">
      <c r="A1458" s="38" t="s">
        <v>2966</v>
      </c>
      <c r="B1458" s="39" t="s">
        <v>2967</v>
      </c>
      <c r="C1458" s="40" t="s">
        <v>147</v>
      </c>
      <c r="D1458" s="77">
        <v>159.53</v>
      </c>
      <c r="E1458" s="77">
        <v>24.12</v>
      </c>
      <c r="F1458" s="77">
        <v>183.65</v>
      </c>
      <c r="G1458" s="26">
        <v>15</v>
      </c>
    </row>
    <row r="1459" spans="1:7">
      <c r="A1459" s="38" t="s">
        <v>2968</v>
      </c>
      <c r="B1459" s="39" t="s">
        <v>2969</v>
      </c>
      <c r="C1459" s="40" t="s">
        <v>147</v>
      </c>
      <c r="D1459" s="77">
        <v>177.8</v>
      </c>
      <c r="E1459" s="77">
        <v>31.56</v>
      </c>
      <c r="F1459" s="77">
        <v>209.36</v>
      </c>
      <c r="G1459" s="26">
        <v>15</v>
      </c>
    </row>
    <row r="1460" spans="1:7">
      <c r="A1460" s="38" t="s">
        <v>2970</v>
      </c>
      <c r="B1460" s="39" t="s">
        <v>2971</v>
      </c>
      <c r="C1460" s="40" t="s">
        <v>147</v>
      </c>
      <c r="D1460" s="77">
        <v>459.08</v>
      </c>
      <c r="E1460" s="77">
        <v>31.56</v>
      </c>
      <c r="F1460" s="77">
        <v>490.64</v>
      </c>
      <c r="G1460" s="26">
        <v>15</v>
      </c>
    </row>
    <row r="1461" spans="1:7">
      <c r="A1461" s="38" t="s">
        <v>2972</v>
      </c>
      <c r="B1461" s="39" t="s">
        <v>2973</v>
      </c>
      <c r="C1461" s="40" t="s">
        <v>147</v>
      </c>
      <c r="D1461" s="77">
        <v>457.32</v>
      </c>
      <c r="E1461" s="77">
        <v>36.200000000000003</v>
      </c>
      <c r="F1461" s="77">
        <v>493.52</v>
      </c>
      <c r="G1461" s="26">
        <v>15</v>
      </c>
    </row>
    <row r="1462" spans="1:7">
      <c r="A1462" s="38" t="s">
        <v>2974</v>
      </c>
      <c r="B1462" s="39" t="s">
        <v>2975</v>
      </c>
      <c r="C1462" s="40" t="s">
        <v>147</v>
      </c>
      <c r="D1462" s="77">
        <v>537.49</v>
      </c>
      <c r="E1462" s="77">
        <v>38.090000000000003</v>
      </c>
      <c r="F1462" s="77">
        <v>575.58000000000004</v>
      </c>
      <c r="G1462" s="26">
        <v>15</v>
      </c>
    </row>
    <row r="1463" spans="1:7">
      <c r="A1463" s="38" t="s">
        <v>2976</v>
      </c>
      <c r="B1463" s="39" t="s">
        <v>2977</v>
      </c>
      <c r="C1463" s="40" t="s">
        <v>147</v>
      </c>
      <c r="D1463" s="77">
        <v>454.6</v>
      </c>
      <c r="E1463" s="77">
        <v>31.56</v>
      </c>
      <c r="F1463" s="77">
        <v>486.16</v>
      </c>
      <c r="G1463" s="26">
        <v>15</v>
      </c>
    </row>
    <row r="1464" spans="1:7">
      <c r="A1464" s="38" t="s">
        <v>2978</v>
      </c>
      <c r="B1464" s="39" t="s">
        <v>2979</v>
      </c>
      <c r="C1464" s="40" t="s">
        <v>147</v>
      </c>
      <c r="D1464" s="77">
        <v>222.23</v>
      </c>
      <c r="E1464" s="77">
        <v>31.56</v>
      </c>
      <c r="F1464" s="77">
        <v>253.79</v>
      </c>
      <c r="G1464" s="26">
        <v>15</v>
      </c>
    </row>
    <row r="1465" spans="1:7">
      <c r="A1465" s="38" t="s">
        <v>2980</v>
      </c>
      <c r="B1465" s="39" t="s">
        <v>2981</v>
      </c>
      <c r="C1465" s="40" t="s">
        <v>147</v>
      </c>
      <c r="D1465" s="77">
        <v>251.55</v>
      </c>
      <c r="E1465" s="77">
        <v>36.200000000000003</v>
      </c>
      <c r="F1465" s="77">
        <v>287.75</v>
      </c>
      <c r="G1465" s="26">
        <v>15</v>
      </c>
    </row>
    <row r="1466" spans="1:7">
      <c r="A1466" s="38" t="s">
        <v>2982</v>
      </c>
      <c r="B1466" s="39" t="s">
        <v>2983</v>
      </c>
      <c r="C1466" s="40" t="s">
        <v>147</v>
      </c>
      <c r="D1466" s="77">
        <v>382.98</v>
      </c>
      <c r="E1466" s="77">
        <v>38.08</v>
      </c>
      <c r="F1466" s="77">
        <v>421.06</v>
      </c>
      <c r="G1466" s="26">
        <v>15</v>
      </c>
    </row>
    <row r="1467" spans="1:7">
      <c r="A1467" s="38" t="s">
        <v>2984</v>
      </c>
      <c r="B1467" s="39" t="s">
        <v>2985</v>
      </c>
      <c r="C1467" s="40" t="s">
        <v>147</v>
      </c>
      <c r="D1467" s="77">
        <v>234.15</v>
      </c>
      <c r="E1467" s="77">
        <v>24.12</v>
      </c>
      <c r="F1467" s="77">
        <v>258.27</v>
      </c>
      <c r="G1467" s="26">
        <v>15</v>
      </c>
    </row>
    <row r="1468" spans="1:7">
      <c r="A1468" s="38" t="s">
        <v>2986</v>
      </c>
      <c r="B1468" s="39" t="s">
        <v>2987</v>
      </c>
      <c r="C1468" s="40" t="s">
        <v>147</v>
      </c>
      <c r="D1468" s="77">
        <v>4106.46</v>
      </c>
      <c r="E1468" s="77"/>
      <c r="F1468" s="77">
        <v>4106.46</v>
      </c>
      <c r="G1468" s="26">
        <v>15</v>
      </c>
    </row>
    <row r="1469" spans="1:7">
      <c r="A1469" s="38" t="s">
        <v>2988</v>
      </c>
      <c r="B1469" s="39" t="s">
        <v>2989</v>
      </c>
      <c r="C1469" s="40" t="s">
        <v>147</v>
      </c>
      <c r="D1469" s="77">
        <v>6057.38</v>
      </c>
      <c r="E1469" s="77">
        <v>95.02</v>
      </c>
      <c r="F1469" s="77">
        <v>6152.4</v>
      </c>
      <c r="G1469" s="26">
        <v>15</v>
      </c>
    </row>
    <row r="1470" spans="1:7">
      <c r="A1470" s="38" t="s">
        <v>2990</v>
      </c>
      <c r="B1470" s="39" t="s">
        <v>2991</v>
      </c>
      <c r="C1470" s="40" t="s">
        <v>147</v>
      </c>
      <c r="D1470" s="77">
        <v>222.88</v>
      </c>
      <c r="E1470" s="77">
        <v>31.56</v>
      </c>
      <c r="F1470" s="77">
        <v>254.44</v>
      </c>
      <c r="G1470" s="26">
        <v>15</v>
      </c>
    </row>
    <row r="1471" spans="1:7">
      <c r="A1471" s="38" t="s">
        <v>2992</v>
      </c>
      <c r="B1471" s="39" t="s">
        <v>2993</v>
      </c>
      <c r="C1471" s="40"/>
      <c r="D1471" s="77"/>
      <c r="E1471" s="77"/>
      <c r="F1471" s="77"/>
      <c r="G1471" s="26"/>
    </row>
    <row r="1472" spans="1:7">
      <c r="A1472" s="38" t="s">
        <v>2994</v>
      </c>
      <c r="B1472" s="39" t="s">
        <v>2995</v>
      </c>
      <c r="C1472" s="40" t="s">
        <v>147</v>
      </c>
      <c r="D1472" s="77">
        <v>223</v>
      </c>
      <c r="E1472" s="77">
        <v>31.56</v>
      </c>
      <c r="F1472" s="77">
        <v>254.56</v>
      </c>
      <c r="G1472" s="26">
        <v>15</v>
      </c>
    </row>
    <row r="1473" spans="1:7">
      <c r="A1473" s="38" t="s">
        <v>2996</v>
      </c>
      <c r="B1473" s="39" t="s">
        <v>2997</v>
      </c>
      <c r="C1473" s="40" t="s">
        <v>147</v>
      </c>
      <c r="D1473" s="77">
        <v>235.41</v>
      </c>
      <c r="E1473" s="77">
        <v>36.200000000000003</v>
      </c>
      <c r="F1473" s="77">
        <v>271.61</v>
      </c>
      <c r="G1473" s="26">
        <v>15</v>
      </c>
    </row>
    <row r="1474" spans="1:7">
      <c r="A1474" s="38" t="s">
        <v>2998</v>
      </c>
      <c r="B1474" s="39" t="s">
        <v>2999</v>
      </c>
      <c r="C1474" s="40" t="s">
        <v>147</v>
      </c>
      <c r="D1474" s="77">
        <v>253.87</v>
      </c>
      <c r="E1474" s="77">
        <v>38.08</v>
      </c>
      <c r="F1474" s="77">
        <v>291.95</v>
      </c>
      <c r="G1474" s="26">
        <v>15</v>
      </c>
    </row>
    <row r="1475" spans="1:7">
      <c r="A1475" s="38" t="s">
        <v>3000</v>
      </c>
      <c r="B1475" s="39" t="s">
        <v>3001</v>
      </c>
      <c r="C1475" s="40" t="s">
        <v>147</v>
      </c>
      <c r="D1475" s="77">
        <v>300.69</v>
      </c>
      <c r="E1475" s="77">
        <v>31.54</v>
      </c>
      <c r="F1475" s="77">
        <v>332.23</v>
      </c>
      <c r="G1475" s="26">
        <v>15</v>
      </c>
    </row>
    <row r="1476" spans="1:7">
      <c r="A1476" s="38" t="s">
        <v>3002</v>
      </c>
      <c r="B1476" s="39" t="s">
        <v>3003</v>
      </c>
      <c r="C1476" s="40" t="s">
        <v>147</v>
      </c>
      <c r="D1476" s="77">
        <v>319.94</v>
      </c>
      <c r="E1476" s="77">
        <v>36.200000000000003</v>
      </c>
      <c r="F1476" s="77">
        <v>356.14</v>
      </c>
      <c r="G1476" s="26">
        <v>15</v>
      </c>
    </row>
    <row r="1477" spans="1:7">
      <c r="A1477" s="38" t="s">
        <v>3004</v>
      </c>
      <c r="B1477" s="39" t="s">
        <v>3005</v>
      </c>
      <c r="C1477" s="40" t="s">
        <v>147</v>
      </c>
      <c r="D1477" s="77">
        <v>487.86</v>
      </c>
      <c r="E1477" s="77">
        <v>38.08</v>
      </c>
      <c r="F1477" s="77">
        <v>525.94000000000005</v>
      </c>
      <c r="G1477" s="26">
        <v>15</v>
      </c>
    </row>
    <row r="1478" spans="1:7">
      <c r="A1478" s="38" t="s">
        <v>3006</v>
      </c>
      <c r="B1478" s="39" t="s">
        <v>3007</v>
      </c>
      <c r="C1478" s="40" t="s">
        <v>147</v>
      </c>
      <c r="D1478" s="77">
        <v>485.22</v>
      </c>
      <c r="E1478" s="77">
        <v>36.200000000000003</v>
      </c>
      <c r="F1478" s="77">
        <v>521.41999999999996</v>
      </c>
      <c r="G1478" s="26">
        <v>15</v>
      </c>
    </row>
    <row r="1479" spans="1:7">
      <c r="A1479" s="38" t="s">
        <v>3008</v>
      </c>
      <c r="B1479" s="39" t="s">
        <v>3009</v>
      </c>
      <c r="C1479" s="40" t="s">
        <v>147</v>
      </c>
      <c r="D1479" s="77">
        <v>570.76</v>
      </c>
      <c r="E1479" s="77">
        <v>38.08</v>
      </c>
      <c r="F1479" s="77">
        <v>608.84</v>
      </c>
      <c r="G1479" s="26">
        <v>15</v>
      </c>
    </row>
    <row r="1480" spans="1:7">
      <c r="A1480" s="38" t="s">
        <v>3010</v>
      </c>
      <c r="B1480" s="39" t="s">
        <v>3011</v>
      </c>
      <c r="C1480" s="40"/>
      <c r="D1480" s="77"/>
      <c r="E1480" s="77"/>
      <c r="F1480" s="77"/>
      <c r="G1480" s="26"/>
    </row>
    <row r="1481" spans="1:7">
      <c r="A1481" s="38" t="s">
        <v>3012</v>
      </c>
      <c r="B1481" s="39" t="s">
        <v>3013</v>
      </c>
      <c r="C1481" s="40" t="s">
        <v>147</v>
      </c>
      <c r="D1481" s="77">
        <v>341.33</v>
      </c>
      <c r="E1481" s="77">
        <v>36.200000000000003</v>
      </c>
      <c r="F1481" s="77">
        <v>377.53</v>
      </c>
      <c r="G1481" s="26">
        <v>15</v>
      </c>
    </row>
    <row r="1482" spans="1:7">
      <c r="A1482" s="38" t="s">
        <v>3014</v>
      </c>
      <c r="B1482" s="39" t="s">
        <v>3015</v>
      </c>
      <c r="C1482" s="40" t="s">
        <v>147</v>
      </c>
      <c r="D1482" s="77">
        <v>1201.82</v>
      </c>
      <c r="E1482" s="77">
        <v>48.27</v>
      </c>
      <c r="F1482" s="77">
        <v>1250.0899999999999</v>
      </c>
      <c r="G1482" s="26">
        <v>15</v>
      </c>
    </row>
    <row r="1483" spans="1:7">
      <c r="A1483" s="38" t="s">
        <v>3016</v>
      </c>
      <c r="B1483" s="39" t="s">
        <v>3017</v>
      </c>
      <c r="C1483" s="40"/>
      <c r="D1483" s="77"/>
      <c r="E1483" s="77"/>
      <c r="F1483" s="77"/>
      <c r="G1483" s="26"/>
    </row>
    <row r="1484" spans="1:7">
      <c r="A1484" s="38" t="s">
        <v>3018</v>
      </c>
      <c r="B1484" s="39" t="s">
        <v>3019</v>
      </c>
      <c r="C1484" s="40" t="s">
        <v>147</v>
      </c>
      <c r="D1484" s="77">
        <v>585.63</v>
      </c>
      <c r="E1484" s="77"/>
      <c r="F1484" s="77">
        <v>585.63</v>
      </c>
      <c r="G1484" s="26">
        <v>15</v>
      </c>
    </row>
    <row r="1485" spans="1:7">
      <c r="A1485" s="38" t="s">
        <v>3020</v>
      </c>
      <c r="B1485" s="39" t="s">
        <v>3021</v>
      </c>
      <c r="C1485" s="40" t="s">
        <v>147</v>
      </c>
      <c r="D1485" s="77">
        <v>957.49</v>
      </c>
      <c r="E1485" s="77">
        <v>25.18</v>
      </c>
      <c r="F1485" s="77">
        <v>982.67</v>
      </c>
      <c r="G1485" s="26">
        <v>15</v>
      </c>
    </row>
    <row r="1486" spans="1:7">
      <c r="A1486" s="38" t="s">
        <v>3022</v>
      </c>
      <c r="B1486" s="39" t="s">
        <v>3023</v>
      </c>
      <c r="C1486" s="40"/>
      <c r="D1486" s="77"/>
      <c r="E1486" s="77"/>
      <c r="F1486" s="77"/>
      <c r="G1486" s="26"/>
    </row>
    <row r="1487" spans="1:7">
      <c r="A1487" s="38" t="s">
        <v>3024</v>
      </c>
      <c r="B1487" s="39" t="s">
        <v>3025</v>
      </c>
      <c r="C1487" s="40" t="s">
        <v>205</v>
      </c>
      <c r="D1487" s="77">
        <v>2.75</v>
      </c>
      <c r="E1487" s="77">
        <v>4.97</v>
      </c>
      <c r="F1487" s="77">
        <v>7.72</v>
      </c>
      <c r="G1487" s="26">
        <v>15</v>
      </c>
    </row>
    <row r="1488" spans="1:7">
      <c r="A1488" s="38" t="s">
        <v>3026</v>
      </c>
      <c r="B1488" s="39" t="s">
        <v>3027</v>
      </c>
      <c r="C1488" s="40" t="s">
        <v>147</v>
      </c>
      <c r="D1488" s="77">
        <v>13.76</v>
      </c>
      <c r="E1488" s="77">
        <v>66.239999999999995</v>
      </c>
      <c r="F1488" s="77">
        <v>80</v>
      </c>
      <c r="G1488" s="26">
        <v>15</v>
      </c>
    </row>
    <row r="1489" spans="1:7" s="46" customFormat="1">
      <c r="A1489" s="38" t="s">
        <v>3028</v>
      </c>
      <c r="B1489" s="39" t="s">
        <v>3029</v>
      </c>
      <c r="C1489" s="40"/>
      <c r="D1489" s="77"/>
      <c r="E1489" s="77"/>
      <c r="F1489" s="77"/>
      <c r="G1489" s="26"/>
    </row>
    <row r="1490" spans="1:7">
      <c r="A1490" s="38" t="s">
        <v>3030</v>
      </c>
      <c r="B1490" s="39" t="s">
        <v>3031</v>
      </c>
      <c r="C1490" s="40"/>
      <c r="D1490" s="77"/>
      <c r="E1490" s="77"/>
      <c r="F1490" s="77"/>
      <c r="G1490" s="26"/>
    </row>
    <row r="1491" spans="1:7">
      <c r="A1491" s="38" t="s">
        <v>3032</v>
      </c>
      <c r="B1491" s="39" t="s">
        <v>3033</v>
      </c>
      <c r="C1491" s="40" t="s">
        <v>147</v>
      </c>
      <c r="D1491" s="77">
        <v>409.09</v>
      </c>
      <c r="E1491" s="77">
        <v>115.78</v>
      </c>
      <c r="F1491" s="77">
        <v>524.87</v>
      </c>
      <c r="G1491" s="26">
        <v>15</v>
      </c>
    </row>
    <row r="1492" spans="1:7">
      <c r="A1492" s="38" t="s">
        <v>3034</v>
      </c>
      <c r="B1492" s="39" t="s">
        <v>3035</v>
      </c>
      <c r="C1492" s="40" t="s">
        <v>147</v>
      </c>
      <c r="D1492" s="77">
        <v>377.52</v>
      </c>
      <c r="E1492" s="77">
        <v>115.78</v>
      </c>
      <c r="F1492" s="77">
        <v>493.3</v>
      </c>
      <c r="G1492" s="26">
        <v>15</v>
      </c>
    </row>
    <row r="1493" spans="1:7">
      <c r="A1493" s="38" t="s">
        <v>3036</v>
      </c>
      <c r="B1493" s="39" t="s">
        <v>3037</v>
      </c>
      <c r="C1493" s="40" t="s">
        <v>147</v>
      </c>
      <c r="D1493" s="77">
        <v>601.89</v>
      </c>
      <c r="E1493" s="77">
        <v>115.78</v>
      </c>
      <c r="F1493" s="77">
        <v>717.67</v>
      </c>
      <c r="G1493" s="26">
        <v>15</v>
      </c>
    </row>
    <row r="1494" spans="1:7">
      <c r="A1494" s="38" t="s">
        <v>3038</v>
      </c>
      <c r="B1494" s="39" t="s">
        <v>3039</v>
      </c>
      <c r="C1494" s="40" t="s">
        <v>147</v>
      </c>
      <c r="D1494" s="77">
        <v>60.96</v>
      </c>
      <c r="E1494" s="77">
        <v>115.78</v>
      </c>
      <c r="F1494" s="77">
        <v>176.74</v>
      </c>
      <c r="G1494" s="26">
        <v>15</v>
      </c>
    </row>
    <row r="1495" spans="1:7">
      <c r="A1495" s="38" t="s">
        <v>3040</v>
      </c>
      <c r="B1495" s="39" t="s">
        <v>3041</v>
      </c>
      <c r="C1495" s="40"/>
      <c r="D1495" s="77"/>
      <c r="E1495" s="77"/>
      <c r="F1495" s="77"/>
      <c r="G1495" s="26"/>
    </row>
    <row r="1496" spans="1:7">
      <c r="A1496" s="38" t="s">
        <v>3042</v>
      </c>
      <c r="B1496" s="39" t="s">
        <v>3043</v>
      </c>
      <c r="C1496" s="40" t="s">
        <v>147</v>
      </c>
      <c r="D1496" s="77">
        <v>113.98</v>
      </c>
      <c r="E1496" s="77">
        <v>66.239999999999995</v>
      </c>
      <c r="F1496" s="77">
        <v>180.22</v>
      </c>
      <c r="G1496" s="26">
        <v>15</v>
      </c>
    </row>
    <row r="1497" spans="1:7">
      <c r="A1497" s="38" t="s">
        <v>3044</v>
      </c>
      <c r="B1497" s="39" t="s">
        <v>3045</v>
      </c>
      <c r="C1497" s="40"/>
      <c r="D1497" s="77"/>
      <c r="E1497" s="77"/>
      <c r="F1497" s="77"/>
      <c r="G1497" s="26"/>
    </row>
    <row r="1498" spans="1:7">
      <c r="A1498" s="38" t="s">
        <v>3046</v>
      </c>
      <c r="B1498" s="39" t="s">
        <v>3047</v>
      </c>
      <c r="C1498" s="40" t="s">
        <v>147</v>
      </c>
      <c r="D1498" s="77">
        <v>2644.61</v>
      </c>
      <c r="E1498" s="77">
        <v>114.34</v>
      </c>
      <c r="F1498" s="77">
        <v>2758.95</v>
      </c>
      <c r="G1498" s="26">
        <v>15</v>
      </c>
    </row>
    <row r="1499" spans="1:7">
      <c r="A1499" s="38" t="s">
        <v>3048</v>
      </c>
      <c r="B1499" s="39" t="s">
        <v>3049</v>
      </c>
      <c r="C1499" s="40" t="s">
        <v>205</v>
      </c>
      <c r="D1499" s="77">
        <v>252.75</v>
      </c>
      <c r="E1499" s="77">
        <v>92.9</v>
      </c>
      <c r="F1499" s="77">
        <v>345.65</v>
      </c>
      <c r="G1499" s="26">
        <v>15</v>
      </c>
    </row>
    <row r="1500" spans="1:7">
      <c r="A1500" s="38" t="s">
        <v>3050</v>
      </c>
      <c r="B1500" s="39" t="s">
        <v>3051</v>
      </c>
      <c r="C1500" s="40" t="s">
        <v>205</v>
      </c>
      <c r="D1500" s="77">
        <v>122.37</v>
      </c>
      <c r="E1500" s="77">
        <v>30.21</v>
      </c>
      <c r="F1500" s="77">
        <v>152.58000000000001</v>
      </c>
      <c r="G1500" s="26">
        <v>15</v>
      </c>
    </row>
    <row r="1501" spans="1:7">
      <c r="A1501" s="38" t="s">
        <v>3052</v>
      </c>
      <c r="B1501" s="39" t="s">
        <v>3053</v>
      </c>
      <c r="C1501" s="40" t="s">
        <v>205</v>
      </c>
      <c r="D1501" s="77">
        <v>59.93</v>
      </c>
      <c r="E1501" s="77">
        <v>13.82</v>
      </c>
      <c r="F1501" s="77">
        <v>73.75</v>
      </c>
      <c r="G1501" s="26">
        <v>15</v>
      </c>
    </row>
    <row r="1502" spans="1:7">
      <c r="A1502" s="38" t="s">
        <v>3054</v>
      </c>
      <c r="B1502" s="39" t="s">
        <v>3055</v>
      </c>
      <c r="C1502" s="40" t="s">
        <v>205</v>
      </c>
      <c r="D1502" s="77">
        <v>76.45</v>
      </c>
      <c r="E1502" s="77">
        <v>7.56</v>
      </c>
      <c r="F1502" s="77">
        <v>84.01</v>
      </c>
      <c r="G1502" s="26">
        <v>15</v>
      </c>
    </row>
    <row r="1503" spans="1:7">
      <c r="A1503" s="38" t="s">
        <v>3056</v>
      </c>
      <c r="B1503" s="39" t="s">
        <v>3057</v>
      </c>
      <c r="C1503" s="40" t="s">
        <v>205</v>
      </c>
      <c r="D1503" s="77">
        <v>92.39</v>
      </c>
      <c r="E1503" s="77">
        <v>82.34</v>
      </c>
      <c r="F1503" s="77">
        <v>174.73</v>
      </c>
      <c r="G1503" s="26">
        <v>15</v>
      </c>
    </row>
    <row r="1504" spans="1:7">
      <c r="A1504" s="38" t="s">
        <v>3058</v>
      </c>
      <c r="B1504" s="39" t="s">
        <v>3059</v>
      </c>
      <c r="C1504" s="40" t="s">
        <v>205</v>
      </c>
      <c r="D1504" s="77">
        <v>116.62</v>
      </c>
      <c r="E1504" s="77">
        <v>42.06</v>
      </c>
      <c r="F1504" s="77">
        <v>158.68</v>
      </c>
      <c r="G1504" s="26">
        <v>15</v>
      </c>
    </row>
    <row r="1505" spans="1:7" s="46" customFormat="1">
      <c r="A1505" s="38" t="s">
        <v>3060</v>
      </c>
      <c r="B1505" s="39" t="s">
        <v>3061</v>
      </c>
      <c r="C1505" s="40"/>
      <c r="D1505" s="77"/>
      <c r="E1505" s="77"/>
      <c r="F1505" s="77"/>
      <c r="G1505" s="26"/>
    </row>
    <row r="1506" spans="1:7">
      <c r="A1506" s="38" t="s">
        <v>3062</v>
      </c>
      <c r="B1506" s="39" t="s">
        <v>3063</v>
      </c>
      <c r="C1506" s="40"/>
      <c r="D1506" s="77"/>
      <c r="E1506" s="77"/>
      <c r="F1506" s="77"/>
      <c r="G1506" s="26"/>
    </row>
    <row r="1507" spans="1:7">
      <c r="A1507" s="38" t="s">
        <v>3064</v>
      </c>
      <c r="B1507" s="39" t="s">
        <v>3065</v>
      </c>
      <c r="C1507" s="40" t="s">
        <v>408</v>
      </c>
      <c r="D1507" s="77">
        <v>449.85</v>
      </c>
      <c r="E1507" s="77">
        <v>75.53</v>
      </c>
      <c r="F1507" s="77">
        <v>525.38</v>
      </c>
      <c r="G1507" s="26">
        <v>15</v>
      </c>
    </row>
    <row r="1508" spans="1:7">
      <c r="A1508" s="38" t="s">
        <v>3066</v>
      </c>
      <c r="B1508" s="39" t="s">
        <v>3067</v>
      </c>
      <c r="C1508" s="40" t="s">
        <v>408</v>
      </c>
      <c r="D1508" s="77">
        <v>846.62</v>
      </c>
      <c r="E1508" s="77">
        <v>100.7</v>
      </c>
      <c r="F1508" s="77">
        <v>947.32</v>
      </c>
      <c r="G1508" s="26">
        <v>15</v>
      </c>
    </row>
    <row r="1509" spans="1:7">
      <c r="A1509" s="38" t="s">
        <v>3068</v>
      </c>
      <c r="B1509" s="39" t="s">
        <v>3069</v>
      </c>
      <c r="C1509" s="40" t="s">
        <v>408</v>
      </c>
      <c r="D1509" s="77">
        <v>356.29</v>
      </c>
      <c r="E1509" s="77">
        <v>75.53</v>
      </c>
      <c r="F1509" s="77">
        <v>431.82</v>
      </c>
      <c r="G1509" s="26">
        <v>15</v>
      </c>
    </row>
    <row r="1510" spans="1:7">
      <c r="A1510" s="38" t="s">
        <v>3070</v>
      </c>
      <c r="B1510" s="39" t="s">
        <v>3071</v>
      </c>
      <c r="C1510" s="40" t="s">
        <v>408</v>
      </c>
      <c r="D1510" s="77">
        <v>711.33</v>
      </c>
      <c r="E1510" s="77">
        <v>100.7</v>
      </c>
      <c r="F1510" s="77">
        <v>812.03</v>
      </c>
      <c r="G1510" s="26">
        <v>15</v>
      </c>
    </row>
    <row r="1511" spans="1:7">
      <c r="A1511" s="38" t="s">
        <v>3072</v>
      </c>
      <c r="B1511" s="39" t="s">
        <v>3073</v>
      </c>
      <c r="C1511" s="40" t="s">
        <v>408</v>
      </c>
      <c r="D1511" s="77">
        <v>277.64</v>
      </c>
      <c r="E1511" s="77">
        <v>75.53</v>
      </c>
      <c r="F1511" s="77">
        <v>353.17</v>
      </c>
      <c r="G1511" s="26">
        <v>15</v>
      </c>
    </row>
    <row r="1512" spans="1:7">
      <c r="A1512" s="38" t="s">
        <v>3074</v>
      </c>
      <c r="B1512" s="39" t="s">
        <v>3075</v>
      </c>
      <c r="C1512" s="40" t="s">
        <v>408</v>
      </c>
      <c r="D1512" s="77">
        <v>316.45999999999998</v>
      </c>
      <c r="E1512" s="77"/>
      <c r="F1512" s="77">
        <v>316.45999999999998</v>
      </c>
      <c r="G1512" s="26">
        <v>15</v>
      </c>
    </row>
    <row r="1513" spans="1:7">
      <c r="A1513" s="38" t="s">
        <v>3076</v>
      </c>
      <c r="B1513" s="39" t="s">
        <v>3077</v>
      </c>
      <c r="C1513" s="40" t="s">
        <v>408</v>
      </c>
      <c r="D1513" s="77">
        <v>415.36</v>
      </c>
      <c r="E1513" s="77"/>
      <c r="F1513" s="77">
        <v>415.36</v>
      </c>
      <c r="G1513" s="26">
        <v>15</v>
      </c>
    </row>
    <row r="1514" spans="1:7">
      <c r="A1514" s="38" t="s">
        <v>3078</v>
      </c>
      <c r="B1514" s="39" t="s">
        <v>3079</v>
      </c>
      <c r="C1514" s="40" t="s">
        <v>95</v>
      </c>
      <c r="D1514" s="77">
        <v>312.79000000000002</v>
      </c>
      <c r="E1514" s="77">
        <v>83.75</v>
      </c>
      <c r="F1514" s="77">
        <v>396.54</v>
      </c>
      <c r="G1514" s="26">
        <v>15</v>
      </c>
    </row>
    <row r="1515" spans="1:7">
      <c r="A1515" s="38" t="s">
        <v>3080</v>
      </c>
      <c r="B1515" s="39" t="s">
        <v>3081</v>
      </c>
      <c r="C1515" s="40" t="s">
        <v>408</v>
      </c>
      <c r="D1515" s="77">
        <v>499.25</v>
      </c>
      <c r="E1515" s="77">
        <v>83.75</v>
      </c>
      <c r="F1515" s="77">
        <v>583</v>
      </c>
      <c r="G1515" s="26">
        <v>15</v>
      </c>
    </row>
    <row r="1516" spans="1:7">
      <c r="A1516" s="38" t="s">
        <v>3082</v>
      </c>
      <c r="B1516" s="39" t="s">
        <v>3083</v>
      </c>
      <c r="C1516" s="40" t="s">
        <v>95</v>
      </c>
      <c r="D1516" s="77">
        <v>315.06</v>
      </c>
      <c r="E1516" s="77">
        <v>23.5</v>
      </c>
      <c r="F1516" s="77">
        <v>338.56</v>
      </c>
      <c r="G1516" s="26">
        <v>15</v>
      </c>
    </row>
    <row r="1517" spans="1:7">
      <c r="A1517" s="38" t="s">
        <v>3084</v>
      </c>
      <c r="B1517" s="39" t="s">
        <v>3085</v>
      </c>
      <c r="C1517" s="40" t="s">
        <v>95</v>
      </c>
      <c r="D1517" s="77">
        <v>340.91</v>
      </c>
      <c r="E1517" s="77">
        <v>23.5</v>
      </c>
      <c r="F1517" s="77">
        <v>364.41</v>
      </c>
      <c r="G1517" s="26">
        <v>15</v>
      </c>
    </row>
    <row r="1518" spans="1:7">
      <c r="A1518" s="38" t="s">
        <v>3086</v>
      </c>
      <c r="B1518" s="39" t="s">
        <v>3087</v>
      </c>
      <c r="C1518" s="40" t="s">
        <v>95</v>
      </c>
      <c r="D1518" s="77">
        <v>3351.86</v>
      </c>
      <c r="E1518" s="77">
        <v>58.77</v>
      </c>
      <c r="F1518" s="77">
        <v>3410.63</v>
      </c>
      <c r="G1518" s="26">
        <v>15</v>
      </c>
    </row>
    <row r="1519" spans="1:7">
      <c r="A1519" s="38" t="s">
        <v>3088</v>
      </c>
      <c r="B1519" s="39" t="s">
        <v>3089</v>
      </c>
      <c r="C1519" s="40" t="s">
        <v>95</v>
      </c>
      <c r="D1519" s="77">
        <v>480.61</v>
      </c>
      <c r="E1519" s="77">
        <v>44.08</v>
      </c>
      <c r="F1519" s="77">
        <v>524.69000000000005</v>
      </c>
      <c r="G1519" s="26">
        <v>15</v>
      </c>
    </row>
    <row r="1520" spans="1:7">
      <c r="A1520" s="38" t="s">
        <v>3090</v>
      </c>
      <c r="B1520" s="39" t="s">
        <v>3091</v>
      </c>
      <c r="C1520" s="40" t="s">
        <v>95</v>
      </c>
      <c r="D1520" s="77">
        <v>30.01</v>
      </c>
      <c r="E1520" s="77">
        <v>15.1</v>
      </c>
      <c r="F1520" s="77">
        <v>45.11</v>
      </c>
      <c r="G1520" s="26">
        <v>15</v>
      </c>
    </row>
    <row r="1521" spans="1:7">
      <c r="A1521" s="38" t="s">
        <v>3092</v>
      </c>
      <c r="B1521" s="39" t="s">
        <v>3093</v>
      </c>
      <c r="C1521" s="40" t="s">
        <v>95</v>
      </c>
      <c r="D1521" s="77">
        <v>1016.6</v>
      </c>
      <c r="E1521" s="77">
        <v>58.77</v>
      </c>
      <c r="F1521" s="77">
        <v>1075.3699999999999</v>
      </c>
      <c r="G1521" s="26">
        <v>15</v>
      </c>
    </row>
    <row r="1522" spans="1:7">
      <c r="A1522" s="38" t="s">
        <v>3094</v>
      </c>
      <c r="B1522" s="39" t="s">
        <v>3095</v>
      </c>
      <c r="C1522" s="40" t="s">
        <v>95</v>
      </c>
      <c r="D1522" s="77">
        <v>1050.5</v>
      </c>
      <c r="E1522" s="77">
        <v>117.54</v>
      </c>
      <c r="F1522" s="77">
        <v>1168.04</v>
      </c>
      <c r="G1522" s="26">
        <v>15</v>
      </c>
    </row>
    <row r="1523" spans="1:7">
      <c r="A1523" s="38" t="s">
        <v>3096</v>
      </c>
      <c r="B1523" s="39" t="s">
        <v>3097</v>
      </c>
      <c r="C1523" s="40" t="s">
        <v>95</v>
      </c>
      <c r="D1523" s="77">
        <v>235.98</v>
      </c>
      <c r="E1523" s="77">
        <v>75.53</v>
      </c>
      <c r="F1523" s="77">
        <v>311.51</v>
      </c>
      <c r="G1523" s="26">
        <v>15</v>
      </c>
    </row>
    <row r="1524" spans="1:7">
      <c r="A1524" s="38" t="s">
        <v>3098</v>
      </c>
      <c r="B1524" s="39" t="s">
        <v>3099</v>
      </c>
      <c r="C1524" s="40"/>
      <c r="D1524" s="77"/>
      <c r="E1524" s="77"/>
      <c r="F1524" s="77"/>
      <c r="G1524" s="26"/>
    </row>
    <row r="1525" spans="1:7">
      <c r="A1525" s="38" t="s">
        <v>3100</v>
      </c>
      <c r="B1525" s="39" t="s">
        <v>3101</v>
      </c>
      <c r="C1525" s="40" t="s">
        <v>95</v>
      </c>
      <c r="D1525" s="77">
        <v>19.54</v>
      </c>
      <c r="E1525" s="77"/>
      <c r="F1525" s="77">
        <v>19.54</v>
      </c>
      <c r="G1525" s="26">
        <v>15</v>
      </c>
    </row>
    <row r="1526" spans="1:7">
      <c r="A1526" s="38" t="s">
        <v>3102</v>
      </c>
      <c r="B1526" s="39" t="s">
        <v>3103</v>
      </c>
      <c r="C1526" s="40" t="s">
        <v>95</v>
      </c>
      <c r="D1526" s="77">
        <v>31.09</v>
      </c>
      <c r="E1526" s="77"/>
      <c r="F1526" s="77">
        <v>31.09</v>
      </c>
      <c r="G1526" s="26">
        <v>15</v>
      </c>
    </row>
    <row r="1527" spans="1:7">
      <c r="A1527" s="38" t="s">
        <v>3104</v>
      </c>
      <c r="B1527" s="39" t="s">
        <v>3105</v>
      </c>
      <c r="C1527" s="40" t="s">
        <v>95</v>
      </c>
      <c r="D1527" s="77">
        <v>48.98</v>
      </c>
      <c r="E1527" s="77"/>
      <c r="F1527" s="77">
        <v>48.98</v>
      </c>
      <c r="G1527" s="26">
        <v>15</v>
      </c>
    </row>
    <row r="1528" spans="1:7">
      <c r="A1528" s="38" t="s">
        <v>3106</v>
      </c>
      <c r="B1528" s="39" t="s">
        <v>3107</v>
      </c>
      <c r="C1528" s="40" t="s">
        <v>95</v>
      </c>
      <c r="D1528" s="77">
        <v>200.82</v>
      </c>
      <c r="E1528" s="77"/>
      <c r="F1528" s="77">
        <v>200.82</v>
      </c>
      <c r="G1528" s="26">
        <v>15</v>
      </c>
    </row>
    <row r="1529" spans="1:7">
      <c r="A1529" s="38" t="s">
        <v>3108</v>
      </c>
      <c r="B1529" s="39" t="s">
        <v>3109</v>
      </c>
      <c r="C1529" s="40" t="s">
        <v>95</v>
      </c>
      <c r="D1529" s="77">
        <v>81.11</v>
      </c>
      <c r="E1529" s="77"/>
      <c r="F1529" s="77">
        <v>81.11</v>
      </c>
      <c r="G1529" s="26">
        <v>15</v>
      </c>
    </row>
    <row r="1530" spans="1:7">
      <c r="A1530" s="38" t="s">
        <v>3110</v>
      </c>
      <c r="B1530" s="39" t="s">
        <v>3111</v>
      </c>
      <c r="C1530" s="40"/>
      <c r="D1530" s="77"/>
      <c r="E1530" s="77"/>
      <c r="F1530" s="77"/>
      <c r="G1530" s="26"/>
    </row>
    <row r="1531" spans="1:7">
      <c r="A1531" s="38" t="s">
        <v>3112</v>
      </c>
      <c r="B1531" s="39" t="s">
        <v>3113</v>
      </c>
      <c r="C1531" s="40" t="s">
        <v>95</v>
      </c>
      <c r="D1531" s="77"/>
      <c r="E1531" s="77">
        <v>75.53</v>
      </c>
      <c r="F1531" s="77">
        <v>75.53</v>
      </c>
      <c r="G1531" s="26">
        <v>15</v>
      </c>
    </row>
    <row r="1532" spans="1:7">
      <c r="A1532" s="38" t="s">
        <v>3114</v>
      </c>
      <c r="B1532" s="39" t="s">
        <v>3115</v>
      </c>
      <c r="C1532" s="40" t="s">
        <v>95</v>
      </c>
      <c r="D1532" s="77">
        <v>1129.5899999999999</v>
      </c>
      <c r="E1532" s="77">
        <v>58.77</v>
      </c>
      <c r="F1532" s="77">
        <v>1188.3599999999999</v>
      </c>
      <c r="G1532" s="26">
        <v>15</v>
      </c>
    </row>
    <row r="1533" spans="1:7">
      <c r="A1533" s="38" t="s">
        <v>3116</v>
      </c>
      <c r="B1533" s="39" t="s">
        <v>3117</v>
      </c>
      <c r="C1533" s="40" t="s">
        <v>95</v>
      </c>
      <c r="D1533" s="77"/>
      <c r="E1533" s="77">
        <v>64.959999999999994</v>
      </c>
      <c r="F1533" s="77">
        <v>64.959999999999994</v>
      </c>
      <c r="G1533" s="26">
        <v>15</v>
      </c>
    </row>
    <row r="1534" spans="1:7">
      <c r="A1534" s="38" t="s">
        <v>3118</v>
      </c>
      <c r="B1534" s="39" t="s">
        <v>3119</v>
      </c>
      <c r="C1534" s="40" t="s">
        <v>408</v>
      </c>
      <c r="D1534" s="77">
        <v>809.33</v>
      </c>
      <c r="E1534" s="77">
        <v>76.400000000000006</v>
      </c>
      <c r="F1534" s="77">
        <v>885.73</v>
      </c>
      <c r="G1534" s="26">
        <v>15</v>
      </c>
    </row>
    <row r="1535" spans="1:7">
      <c r="A1535" s="38" t="s">
        <v>3120</v>
      </c>
      <c r="B1535" s="39" t="s">
        <v>3121</v>
      </c>
      <c r="C1535" s="40" t="s">
        <v>95</v>
      </c>
      <c r="D1535" s="77"/>
      <c r="E1535" s="77">
        <v>8.56</v>
      </c>
      <c r="F1535" s="77">
        <v>8.56</v>
      </c>
      <c r="G1535" s="26">
        <v>15</v>
      </c>
    </row>
    <row r="1536" spans="1:7">
      <c r="A1536" s="38" t="s">
        <v>3122</v>
      </c>
      <c r="B1536" s="39" t="s">
        <v>3123</v>
      </c>
      <c r="C1536" s="40" t="s">
        <v>408</v>
      </c>
      <c r="D1536" s="77">
        <v>676.16</v>
      </c>
      <c r="E1536" s="77">
        <v>151.05000000000001</v>
      </c>
      <c r="F1536" s="77">
        <v>827.21</v>
      </c>
      <c r="G1536" s="26">
        <v>15</v>
      </c>
    </row>
    <row r="1537" spans="1:7">
      <c r="A1537" s="38" t="s">
        <v>3124</v>
      </c>
      <c r="B1537" s="39" t="s">
        <v>3125</v>
      </c>
      <c r="C1537" s="40" t="s">
        <v>95</v>
      </c>
      <c r="D1537" s="77">
        <v>170.84</v>
      </c>
      <c r="E1537" s="77">
        <v>28.52</v>
      </c>
      <c r="F1537" s="77">
        <v>199.36</v>
      </c>
      <c r="G1537" s="26">
        <v>15</v>
      </c>
    </row>
    <row r="1538" spans="1:7">
      <c r="A1538" s="38" t="s">
        <v>3126</v>
      </c>
      <c r="B1538" s="39" t="s">
        <v>3127</v>
      </c>
      <c r="C1538" s="40" t="s">
        <v>408</v>
      </c>
      <c r="D1538" s="77">
        <v>4349.6099999999997</v>
      </c>
      <c r="E1538" s="77">
        <v>176.31</v>
      </c>
      <c r="F1538" s="77">
        <v>4525.92</v>
      </c>
      <c r="G1538" s="26">
        <v>15</v>
      </c>
    </row>
    <row r="1539" spans="1:7">
      <c r="A1539" s="38" t="s">
        <v>3128</v>
      </c>
      <c r="B1539" s="39" t="s">
        <v>3129</v>
      </c>
      <c r="C1539" s="40" t="s">
        <v>95</v>
      </c>
      <c r="D1539" s="77">
        <v>423.34</v>
      </c>
      <c r="E1539" s="77">
        <v>58.77</v>
      </c>
      <c r="F1539" s="77">
        <v>482.11</v>
      </c>
      <c r="G1539" s="26">
        <v>15</v>
      </c>
    </row>
    <row r="1540" spans="1:7">
      <c r="A1540" s="38" t="s">
        <v>3130</v>
      </c>
      <c r="B1540" s="39" t="s">
        <v>3131</v>
      </c>
      <c r="C1540" s="40" t="s">
        <v>95</v>
      </c>
      <c r="D1540" s="77">
        <v>202.26</v>
      </c>
      <c r="E1540" s="77">
        <v>44.08</v>
      </c>
      <c r="F1540" s="77">
        <v>246.34</v>
      </c>
      <c r="G1540" s="26">
        <v>15</v>
      </c>
    </row>
    <row r="1541" spans="1:7">
      <c r="A1541" s="38" t="s">
        <v>3132</v>
      </c>
      <c r="B1541" s="39" t="s">
        <v>3133</v>
      </c>
      <c r="C1541" s="40" t="s">
        <v>95</v>
      </c>
      <c r="D1541" s="77">
        <v>105.08</v>
      </c>
      <c r="E1541" s="77">
        <v>9.99</v>
      </c>
      <c r="F1541" s="77">
        <v>115.07</v>
      </c>
      <c r="G1541" s="26">
        <v>15</v>
      </c>
    </row>
    <row r="1542" spans="1:7">
      <c r="A1542" s="38" t="s">
        <v>3134</v>
      </c>
      <c r="B1542" s="39" t="s">
        <v>3135</v>
      </c>
      <c r="C1542" s="40" t="s">
        <v>95</v>
      </c>
      <c r="D1542" s="77">
        <v>71.81</v>
      </c>
      <c r="E1542" s="77">
        <v>9.99</v>
      </c>
      <c r="F1542" s="77">
        <v>81.8</v>
      </c>
      <c r="G1542" s="26">
        <v>15</v>
      </c>
    </row>
    <row r="1543" spans="1:7">
      <c r="A1543" s="38" t="s">
        <v>3136</v>
      </c>
      <c r="B1543" s="39" t="s">
        <v>3137</v>
      </c>
      <c r="C1543" s="40" t="s">
        <v>95</v>
      </c>
      <c r="D1543" s="77">
        <v>174.52</v>
      </c>
      <c r="E1543" s="77">
        <v>9.99</v>
      </c>
      <c r="F1543" s="77">
        <v>184.51</v>
      </c>
      <c r="G1543" s="26">
        <v>15</v>
      </c>
    </row>
    <row r="1544" spans="1:7">
      <c r="A1544" s="38" t="s">
        <v>3138</v>
      </c>
      <c r="B1544" s="39" t="s">
        <v>3139</v>
      </c>
      <c r="C1544" s="40" t="s">
        <v>408</v>
      </c>
      <c r="D1544" s="77">
        <v>28.36</v>
      </c>
      <c r="E1544" s="77">
        <v>8.56</v>
      </c>
      <c r="F1544" s="77">
        <v>36.92</v>
      </c>
      <c r="G1544" s="26">
        <v>15</v>
      </c>
    </row>
    <row r="1545" spans="1:7">
      <c r="A1545" s="38" t="s">
        <v>3140</v>
      </c>
      <c r="B1545" s="39" t="s">
        <v>3141</v>
      </c>
      <c r="C1545" s="40" t="s">
        <v>95</v>
      </c>
      <c r="D1545" s="77">
        <v>53.23</v>
      </c>
      <c r="E1545" s="77">
        <v>8.56</v>
      </c>
      <c r="F1545" s="77">
        <v>61.79</v>
      </c>
      <c r="G1545" s="26">
        <v>15</v>
      </c>
    </row>
    <row r="1546" spans="1:7">
      <c r="A1546" s="38" t="s">
        <v>3142</v>
      </c>
      <c r="B1546" s="39" t="s">
        <v>3143</v>
      </c>
      <c r="C1546" s="40" t="s">
        <v>95</v>
      </c>
      <c r="D1546" s="77">
        <v>97.64</v>
      </c>
      <c r="E1546" s="77">
        <v>8.56</v>
      </c>
      <c r="F1546" s="77">
        <v>106.2</v>
      </c>
      <c r="G1546" s="26">
        <v>15</v>
      </c>
    </row>
    <row r="1547" spans="1:7">
      <c r="A1547" s="38" t="s">
        <v>3144</v>
      </c>
      <c r="B1547" s="39" t="s">
        <v>3145</v>
      </c>
      <c r="C1547" s="40" t="s">
        <v>408</v>
      </c>
      <c r="D1547" s="77">
        <v>195.75</v>
      </c>
      <c r="E1547" s="77">
        <v>18.13</v>
      </c>
      <c r="F1547" s="77">
        <v>213.88</v>
      </c>
      <c r="G1547" s="26">
        <v>15</v>
      </c>
    </row>
    <row r="1548" spans="1:7">
      <c r="A1548" s="38" t="s">
        <v>3146</v>
      </c>
      <c r="B1548" s="39" t="s">
        <v>3147</v>
      </c>
      <c r="C1548" s="40" t="s">
        <v>95</v>
      </c>
      <c r="D1548" s="77">
        <v>72.69</v>
      </c>
      <c r="E1548" s="77">
        <v>9.99</v>
      </c>
      <c r="F1548" s="77">
        <v>82.68</v>
      </c>
      <c r="G1548" s="26">
        <v>15</v>
      </c>
    </row>
    <row r="1549" spans="1:7">
      <c r="A1549" s="38" t="s">
        <v>3148</v>
      </c>
      <c r="B1549" s="39" t="s">
        <v>3149</v>
      </c>
      <c r="C1549" s="40" t="s">
        <v>95</v>
      </c>
      <c r="D1549" s="77">
        <v>89.42</v>
      </c>
      <c r="E1549" s="77">
        <v>9.99</v>
      </c>
      <c r="F1549" s="77">
        <v>99.41</v>
      </c>
      <c r="G1549" s="26">
        <v>15</v>
      </c>
    </row>
    <row r="1550" spans="1:7">
      <c r="A1550" s="38" t="s">
        <v>3150</v>
      </c>
      <c r="B1550" s="39" t="s">
        <v>3151</v>
      </c>
      <c r="C1550" s="40" t="s">
        <v>95</v>
      </c>
      <c r="D1550" s="77">
        <v>190.87</v>
      </c>
      <c r="E1550" s="77">
        <v>7.21</v>
      </c>
      <c r="F1550" s="77">
        <v>198.08</v>
      </c>
      <c r="G1550" s="26">
        <v>15</v>
      </c>
    </row>
    <row r="1551" spans="1:7">
      <c r="A1551" s="38" t="s">
        <v>3152</v>
      </c>
      <c r="B1551" s="39" t="s">
        <v>3153</v>
      </c>
      <c r="C1551" s="40" t="s">
        <v>95</v>
      </c>
      <c r="D1551" s="77">
        <v>217.04</v>
      </c>
      <c r="E1551" s="77">
        <v>9.99</v>
      </c>
      <c r="F1551" s="77">
        <v>227.03</v>
      </c>
      <c r="G1551" s="26">
        <v>15</v>
      </c>
    </row>
    <row r="1552" spans="1:7">
      <c r="A1552" s="38" t="s">
        <v>3154</v>
      </c>
      <c r="B1552" s="39" t="s">
        <v>3155</v>
      </c>
      <c r="C1552" s="40" t="s">
        <v>95</v>
      </c>
      <c r="D1552" s="77">
        <v>405.81</v>
      </c>
      <c r="E1552" s="77">
        <v>88.16</v>
      </c>
      <c r="F1552" s="77">
        <v>493.97</v>
      </c>
      <c r="G1552" s="26">
        <v>15</v>
      </c>
    </row>
    <row r="1553" spans="1:7">
      <c r="A1553" s="38" t="s">
        <v>3156</v>
      </c>
      <c r="B1553" s="39" t="s">
        <v>3157</v>
      </c>
      <c r="C1553" s="40" t="s">
        <v>95</v>
      </c>
      <c r="D1553" s="77">
        <v>154.08000000000001</v>
      </c>
      <c r="E1553" s="77">
        <v>88.16</v>
      </c>
      <c r="F1553" s="77">
        <v>242.24</v>
      </c>
      <c r="G1553" s="26">
        <v>15</v>
      </c>
    </row>
    <row r="1554" spans="1:7">
      <c r="A1554" s="38" t="s">
        <v>3158</v>
      </c>
      <c r="B1554" s="39" t="s">
        <v>3159</v>
      </c>
      <c r="C1554" s="40" t="s">
        <v>95</v>
      </c>
      <c r="D1554" s="77">
        <v>21.79</v>
      </c>
      <c r="E1554" s="77">
        <v>57.03</v>
      </c>
      <c r="F1554" s="77">
        <v>78.819999999999993</v>
      </c>
      <c r="G1554" s="26">
        <v>15</v>
      </c>
    </row>
    <row r="1555" spans="1:7">
      <c r="A1555" s="38" t="s">
        <v>3160</v>
      </c>
      <c r="B1555" s="39" t="s">
        <v>3161</v>
      </c>
      <c r="C1555" s="40" t="s">
        <v>95</v>
      </c>
      <c r="D1555" s="77">
        <v>48.73</v>
      </c>
      <c r="E1555" s="77">
        <v>9.99</v>
      </c>
      <c r="F1555" s="77">
        <v>58.72</v>
      </c>
      <c r="G1555" s="26">
        <v>15</v>
      </c>
    </row>
    <row r="1556" spans="1:7">
      <c r="A1556" s="38" t="s">
        <v>3162</v>
      </c>
      <c r="B1556" s="39" t="s">
        <v>3163</v>
      </c>
      <c r="C1556" s="40" t="s">
        <v>95</v>
      </c>
      <c r="D1556" s="77">
        <v>13610.09</v>
      </c>
      <c r="E1556" s="77"/>
      <c r="F1556" s="77">
        <v>13610.09</v>
      </c>
      <c r="G1556" s="26">
        <v>15</v>
      </c>
    </row>
    <row r="1557" spans="1:7">
      <c r="A1557" s="38" t="s">
        <v>3164</v>
      </c>
      <c r="B1557" s="39" t="s">
        <v>3165</v>
      </c>
      <c r="C1557" s="40" t="s">
        <v>95</v>
      </c>
      <c r="D1557" s="77">
        <v>15696.26</v>
      </c>
      <c r="E1557" s="77"/>
      <c r="F1557" s="77">
        <v>15696.26</v>
      </c>
      <c r="G1557" s="26">
        <v>15</v>
      </c>
    </row>
    <row r="1558" spans="1:7">
      <c r="A1558" s="38" t="s">
        <v>3166</v>
      </c>
      <c r="B1558" s="39" t="s">
        <v>3167</v>
      </c>
      <c r="C1558" s="40" t="s">
        <v>408</v>
      </c>
      <c r="D1558" s="77">
        <v>467.11</v>
      </c>
      <c r="E1558" s="77">
        <v>117.54</v>
      </c>
      <c r="F1558" s="77">
        <v>584.65</v>
      </c>
      <c r="G1558" s="26">
        <v>15</v>
      </c>
    </row>
    <row r="1559" spans="1:7">
      <c r="A1559" s="38" t="s">
        <v>3168</v>
      </c>
      <c r="B1559" s="39" t="s">
        <v>3169</v>
      </c>
      <c r="C1559" s="40" t="s">
        <v>408</v>
      </c>
      <c r="D1559" s="77">
        <v>1188.79</v>
      </c>
      <c r="E1559" s="77">
        <v>235.08</v>
      </c>
      <c r="F1559" s="77">
        <v>1423.87</v>
      </c>
      <c r="G1559" s="26">
        <v>15</v>
      </c>
    </row>
    <row r="1560" spans="1:7" ht="30">
      <c r="A1560" s="38" t="s">
        <v>3170</v>
      </c>
      <c r="B1560" s="39" t="s">
        <v>3171</v>
      </c>
      <c r="C1560" s="40" t="s">
        <v>408</v>
      </c>
      <c r="D1560" s="77">
        <v>1231.27</v>
      </c>
      <c r="E1560" s="77">
        <v>235.08</v>
      </c>
      <c r="F1560" s="77">
        <v>1466.35</v>
      </c>
      <c r="G1560" s="26">
        <v>15</v>
      </c>
    </row>
    <row r="1561" spans="1:7" ht="30">
      <c r="A1561" s="38" t="s">
        <v>3172</v>
      </c>
      <c r="B1561" s="39" t="s">
        <v>3173</v>
      </c>
      <c r="C1561" s="40" t="s">
        <v>408</v>
      </c>
      <c r="D1561" s="77">
        <v>1316.44</v>
      </c>
      <c r="E1561" s="77">
        <v>235.08</v>
      </c>
      <c r="F1561" s="77">
        <v>1551.52</v>
      </c>
      <c r="G1561" s="26">
        <v>15</v>
      </c>
    </row>
    <row r="1562" spans="1:7">
      <c r="A1562" s="38" t="s">
        <v>3174</v>
      </c>
      <c r="B1562" s="39" t="s">
        <v>14508</v>
      </c>
      <c r="C1562" s="40" t="s">
        <v>205</v>
      </c>
      <c r="D1562" s="77">
        <v>33.65</v>
      </c>
      <c r="E1562" s="77">
        <v>13.82</v>
      </c>
      <c r="F1562" s="77">
        <v>47.47</v>
      </c>
      <c r="G1562" s="26">
        <v>15</v>
      </c>
    </row>
    <row r="1563" spans="1:7" s="46" customFormat="1">
      <c r="A1563" s="38" t="s">
        <v>3175</v>
      </c>
      <c r="B1563" s="39" t="s">
        <v>3176</v>
      </c>
      <c r="C1563" s="40"/>
      <c r="D1563" s="77"/>
      <c r="E1563" s="77"/>
      <c r="F1563" s="77"/>
      <c r="G1563" s="26"/>
    </row>
    <row r="1564" spans="1:7">
      <c r="A1564" s="38" t="s">
        <v>3177</v>
      </c>
      <c r="B1564" s="39" t="s">
        <v>3178</v>
      </c>
      <c r="C1564" s="40"/>
      <c r="D1564" s="77"/>
      <c r="E1564" s="77"/>
      <c r="F1564" s="77"/>
      <c r="G1564" s="26"/>
    </row>
    <row r="1565" spans="1:7">
      <c r="A1565" s="38" t="s">
        <v>3179</v>
      </c>
      <c r="B1565" s="39" t="s">
        <v>3180</v>
      </c>
      <c r="C1565" s="40" t="s">
        <v>205</v>
      </c>
      <c r="D1565" s="77">
        <v>6.23</v>
      </c>
      <c r="E1565" s="77">
        <v>17.87</v>
      </c>
      <c r="F1565" s="77">
        <v>24.1</v>
      </c>
      <c r="G1565" s="26">
        <v>15</v>
      </c>
    </row>
    <row r="1566" spans="1:7">
      <c r="A1566" s="38" t="s">
        <v>3181</v>
      </c>
      <c r="B1566" s="39" t="s">
        <v>3182</v>
      </c>
      <c r="C1566" s="40" t="s">
        <v>655</v>
      </c>
      <c r="D1566" s="77">
        <v>35.79</v>
      </c>
      <c r="E1566" s="77">
        <v>79.930000000000007</v>
      </c>
      <c r="F1566" s="77">
        <v>115.72</v>
      </c>
      <c r="G1566" s="26">
        <v>15</v>
      </c>
    </row>
    <row r="1567" spans="1:7">
      <c r="A1567" s="38" t="s">
        <v>3183</v>
      </c>
      <c r="B1567" s="39" t="s">
        <v>3184</v>
      </c>
      <c r="C1567" s="40" t="s">
        <v>205</v>
      </c>
      <c r="D1567" s="77">
        <v>8.32</v>
      </c>
      <c r="E1567" s="77">
        <v>17.87</v>
      </c>
      <c r="F1567" s="77">
        <v>26.19</v>
      </c>
      <c r="G1567" s="26">
        <v>15</v>
      </c>
    </row>
    <row r="1568" spans="1:7">
      <c r="A1568" s="38" t="s">
        <v>3185</v>
      </c>
      <c r="B1568" s="39" t="s">
        <v>3186</v>
      </c>
      <c r="C1568" s="40" t="s">
        <v>655</v>
      </c>
      <c r="D1568" s="77">
        <v>14.97</v>
      </c>
      <c r="E1568" s="77">
        <v>17.87</v>
      </c>
      <c r="F1568" s="77">
        <v>32.840000000000003</v>
      </c>
      <c r="G1568" s="26">
        <v>15</v>
      </c>
    </row>
    <row r="1569" spans="1:7">
      <c r="A1569" s="38" t="s">
        <v>3187</v>
      </c>
      <c r="B1569" s="39" t="s">
        <v>3188</v>
      </c>
      <c r="C1569" s="40" t="s">
        <v>655</v>
      </c>
      <c r="D1569" s="77">
        <v>9.9700000000000006</v>
      </c>
      <c r="E1569" s="77">
        <v>17.87</v>
      </c>
      <c r="F1569" s="77">
        <v>27.84</v>
      </c>
      <c r="G1569" s="26">
        <v>15</v>
      </c>
    </row>
    <row r="1570" spans="1:7">
      <c r="A1570" s="38" t="s">
        <v>3189</v>
      </c>
      <c r="B1570" s="39" t="s">
        <v>3190</v>
      </c>
      <c r="C1570" s="40"/>
      <c r="D1570" s="77"/>
      <c r="E1570" s="77"/>
      <c r="F1570" s="77"/>
      <c r="G1570" s="26"/>
    </row>
    <row r="1571" spans="1:7">
      <c r="A1571" s="38" t="s">
        <v>3191</v>
      </c>
      <c r="B1571" s="39" t="s">
        <v>3192</v>
      </c>
      <c r="C1571" s="40" t="s">
        <v>205</v>
      </c>
      <c r="D1571" s="77">
        <v>9.0299999999999994</v>
      </c>
      <c r="E1571" s="77">
        <v>15.1</v>
      </c>
      <c r="F1571" s="77">
        <v>24.13</v>
      </c>
      <c r="G1571" s="26">
        <v>15</v>
      </c>
    </row>
    <row r="1572" spans="1:7">
      <c r="A1572" s="38" t="s">
        <v>3193</v>
      </c>
      <c r="B1572" s="39" t="s">
        <v>3194</v>
      </c>
      <c r="C1572" s="40" t="s">
        <v>205</v>
      </c>
      <c r="D1572" s="77">
        <v>11.91</v>
      </c>
      <c r="E1572" s="77">
        <v>15.1</v>
      </c>
      <c r="F1572" s="77">
        <v>27.01</v>
      </c>
      <c r="G1572" s="26">
        <v>15</v>
      </c>
    </row>
    <row r="1573" spans="1:7">
      <c r="A1573" s="38" t="s">
        <v>3195</v>
      </c>
      <c r="B1573" s="39" t="s">
        <v>3196</v>
      </c>
      <c r="C1573" s="40" t="s">
        <v>205</v>
      </c>
      <c r="D1573" s="77">
        <v>10.18</v>
      </c>
      <c r="E1573" s="77">
        <v>15.1</v>
      </c>
      <c r="F1573" s="77">
        <v>25.28</v>
      </c>
      <c r="G1573" s="26">
        <v>15</v>
      </c>
    </row>
    <row r="1574" spans="1:7">
      <c r="A1574" s="38" t="s">
        <v>3197</v>
      </c>
      <c r="B1574" s="39" t="s">
        <v>3198</v>
      </c>
      <c r="C1574" s="40" t="s">
        <v>205</v>
      </c>
      <c r="D1574" s="77">
        <v>16.690000000000001</v>
      </c>
      <c r="E1574" s="77">
        <v>15.1</v>
      </c>
      <c r="F1574" s="77">
        <v>31.79</v>
      </c>
      <c r="G1574" s="26">
        <v>15</v>
      </c>
    </row>
    <row r="1575" spans="1:7">
      <c r="A1575" s="38" t="s">
        <v>3199</v>
      </c>
      <c r="B1575" s="39" t="s">
        <v>3200</v>
      </c>
      <c r="C1575" s="40"/>
      <c r="D1575" s="77"/>
      <c r="E1575" s="77"/>
      <c r="F1575" s="77"/>
      <c r="G1575" s="26"/>
    </row>
    <row r="1576" spans="1:7">
      <c r="A1576" s="38" t="s">
        <v>3201</v>
      </c>
      <c r="B1576" s="39" t="s">
        <v>3202</v>
      </c>
      <c r="C1576" s="40" t="s">
        <v>655</v>
      </c>
      <c r="D1576" s="77">
        <v>52.88</v>
      </c>
      <c r="E1576" s="77">
        <v>18.3</v>
      </c>
      <c r="F1576" s="77">
        <v>71.180000000000007</v>
      </c>
      <c r="G1576" s="26">
        <v>15</v>
      </c>
    </row>
    <row r="1577" spans="1:7" s="46" customFormat="1">
      <c r="A1577" s="38" t="s">
        <v>3203</v>
      </c>
      <c r="B1577" s="39" t="s">
        <v>3204</v>
      </c>
      <c r="C1577" s="40"/>
      <c r="D1577" s="77"/>
      <c r="E1577" s="77"/>
      <c r="F1577" s="77"/>
      <c r="G1577" s="26"/>
    </row>
    <row r="1578" spans="1:7">
      <c r="A1578" s="38" t="s">
        <v>3205</v>
      </c>
      <c r="B1578" s="39" t="s">
        <v>3206</v>
      </c>
      <c r="C1578" s="40"/>
      <c r="D1578" s="77"/>
      <c r="E1578" s="77"/>
      <c r="F1578" s="77"/>
      <c r="G1578" s="26"/>
    </row>
    <row r="1579" spans="1:7">
      <c r="A1579" s="38" t="s">
        <v>3207</v>
      </c>
      <c r="B1579" s="39" t="s">
        <v>3208</v>
      </c>
      <c r="C1579" s="40" t="s">
        <v>205</v>
      </c>
      <c r="D1579" s="77">
        <v>207.47</v>
      </c>
      <c r="E1579" s="77">
        <v>15.1</v>
      </c>
      <c r="F1579" s="77">
        <v>222.57</v>
      </c>
      <c r="G1579" s="26">
        <v>15</v>
      </c>
    </row>
    <row r="1580" spans="1:7">
      <c r="A1580" s="38" t="s">
        <v>3209</v>
      </c>
      <c r="B1580" s="39" t="s">
        <v>3210</v>
      </c>
      <c r="C1580" s="40" t="s">
        <v>95</v>
      </c>
      <c r="D1580" s="77">
        <v>132.36000000000001</v>
      </c>
      <c r="E1580" s="77">
        <v>15.1</v>
      </c>
      <c r="F1580" s="77">
        <v>147.46</v>
      </c>
      <c r="G1580" s="26">
        <v>15</v>
      </c>
    </row>
    <row r="1581" spans="1:7">
      <c r="A1581" s="38" t="s">
        <v>3211</v>
      </c>
      <c r="B1581" s="39" t="s">
        <v>3212</v>
      </c>
      <c r="C1581" s="40" t="s">
        <v>95</v>
      </c>
      <c r="D1581" s="77">
        <v>172.89</v>
      </c>
      <c r="E1581" s="77">
        <v>15.1</v>
      </c>
      <c r="F1581" s="77">
        <v>187.99</v>
      </c>
      <c r="G1581" s="26">
        <v>15</v>
      </c>
    </row>
    <row r="1582" spans="1:7" ht="30">
      <c r="A1582" s="38" t="s">
        <v>3213</v>
      </c>
      <c r="B1582" s="39" t="s">
        <v>3214</v>
      </c>
      <c r="C1582" s="40" t="s">
        <v>95</v>
      </c>
      <c r="D1582" s="77">
        <v>344.99</v>
      </c>
      <c r="E1582" s="77">
        <v>15.1</v>
      </c>
      <c r="F1582" s="77">
        <v>360.09</v>
      </c>
      <c r="G1582" s="26">
        <v>15</v>
      </c>
    </row>
    <row r="1583" spans="1:7" ht="30">
      <c r="A1583" s="38" t="s">
        <v>3215</v>
      </c>
      <c r="B1583" s="39" t="s">
        <v>3216</v>
      </c>
      <c r="C1583" s="40" t="s">
        <v>95</v>
      </c>
      <c r="D1583" s="77">
        <v>166.92</v>
      </c>
      <c r="E1583" s="77">
        <v>15.1</v>
      </c>
      <c r="F1583" s="77">
        <v>182.02</v>
      </c>
      <c r="G1583" s="26">
        <v>15</v>
      </c>
    </row>
    <row r="1584" spans="1:7" ht="30">
      <c r="A1584" s="38" t="s">
        <v>3217</v>
      </c>
      <c r="B1584" s="39" t="s">
        <v>3218</v>
      </c>
      <c r="C1584" s="40" t="s">
        <v>95</v>
      </c>
      <c r="D1584" s="77">
        <v>146.02000000000001</v>
      </c>
      <c r="E1584" s="77">
        <v>15.1</v>
      </c>
      <c r="F1584" s="77">
        <v>161.12</v>
      </c>
      <c r="G1584" s="26">
        <v>15</v>
      </c>
    </row>
    <row r="1585" spans="1:7" ht="30">
      <c r="A1585" s="38" t="s">
        <v>3219</v>
      </c>
      <c r="B1585" s="39" t="s">
        <v>3220</v>
      </c>
      <c r="C1585" s="40" t="s">
        <v>95</v>
      </c>
      <c r="D1585" s="77">
        <v>324.36</v>
      </c>
      <c r="E1585" s="77">
        <v>15.1</v>
      </c>
      <c r="F1585" s="77">
        <v>339.46</v>
      </c>
      <c r="G1585" s="26">
        <v>15</v>
      </c>
    </row>
    <row r="1586" spans="1:7" ht="30">
      <c r="A1586" s="38" t="s">
        <v>3221</v>
      </c>
      <c r="B1586" s="39" t="s">
        <v>3222</v>
      </c>
      <c r="C1586" s="40" t="s">
        <v>95</v>
      </c>
      <c r="D1586" s="77">
        <v>257.02999999999997</v>
      </c>
      <c r="E1586" s="77">
        <v>15.1</v>
      </c>
      <c r="F1586" s="77">
        <v>272.13</v>
      </c>
      <c r="G1586" s="26">
        <v>15</v>
      </c>
    </row>
    <row r="1587" spans="1:7">
      <c r="A1587" s="38" t="s">
        <v>3223</v>
      </c>
      <c r="B1587" s="39" t="s">
        <v>3224</v>
      </c>
      <c r="C1587" s="40" t="s">
        <v>95</v>
      </c>
      <c r="D1587" s="77">
        <v>148.84</v>
      </c>
      <c r="E1587" s="77">
        <v>15.1</v>
      </c>
      <c r="F1587" s="77">
        <v>163.94</v>
      </c>
      <c r="G1587" s="26">
        <v>15</v>
      </c>
    </row>
    <row r="1588" spans="1:7" ht="30">
      <c r="A1588" s="38" t="s">
        <v>3225</v>
      </c>
      <c r="B1588" s="39" t="s">
        <v>3226</v>
      </c>
      <c r="C1588" s="40" t="s">
        <v>95</v>
      </c>
      <c r="D1588" s="77">
        <v>399.9</v>
      </c>
      <c r="E1588" s="77">
        <v>25.18</v>
      </c>
      <c r="F1588" s="77">
        <v>425.08</v>
      </c>
      <c r="G1588" s="26">
        <v>15</v>
      </c>
    </row>
    <row r="1589" spans="1:7">
      <c r="A1589" s="38" t="s">
        <v>3227</v>
      </c>
      <c r="B1589" s="39" t="s">
        <v>3228</v>
      </c>
      <c r="C1589" s="40"/>
      <c r="D1589" s="77"/>
      <c r="E1589" s="77"/>
      <c r="F1589" s="77"/>
      <c r="G1589" s="26"/>
    </row>
    <row r="1590" spans="1:7" ht="30">
      <c r="A1590" s="38" t="s">
        <v>3229</v>
      </c>
      <c r="B1590" s="39" t="s">
        <v>3230</v>
      </c>
      <c r="C1590" s="40" t="s">
        <v>95</v>
      </c>
      <c r="D1590" s="77">
        <v>2770.9</v>
      </c>
      <c r="E1590" s="77">
        <v>78.540000000000006</v>
      </c>
      <c r="F1590" s="77">
        <v>2849.44</v>
      </c>
      <c r="G1590" s="26">
        <v>15</v>
      </c>
    </row>
    <row r="1591" spans="1:7" ht="30">
      <c r="A1591" s="38" t="s">
        <v>3231</v>
      </c>
      <c r="B1591" s="39" t="s">
        <v>3232</v>
      </c>
      <c r="C1591" s="40" t="s">
        <v>95</v>
      </c>
      <c r="D1591" s="77">
        <v>3902.24</v>
      </c>
      <c r="E1591" s="77">
        <v>78.540000000000006</v>
      </c>
      <c r="F1591" s="77">
        <v>3980.78</v>
      </c>
      <c r="G1591" s="26">
        <v>15</v>
      </c>
    </row>
    <row r="1592" spans="1:7">
      <c r="A1592" s="38" t="s">
        <v>3233</v>
      </c>
      <c r="B1592" s="39" t="s">
        <v>3234</v>
      </c>
      <c r="C1592" s="40"/>
      <c r="D1592" s="77"/>
      <c r="E1592" s="77"/>
      <c r="F1592" s="77"/>
      <c r="G1592" s="26"/>
    </row>
    <row r="1593" spans="1:7" ht="30">
      <c r="A1593" s="38" t="s">
        <v>3235</v>
      </c>
      <c r="B1593" s="39" t="s">
        <v>3236</v>
      </c>
      <c r="C1593" s="40" t="s">
        <v>147</v>
      </c>
      <c r="D1593" s="77">
        <v>416.26</v>
      </c>
      <c r="E1593" s="77">
        <v>27.67</v>
      </c>
      <c r="F1593" s="77">
        <v>443.93</v>
      </c>
      <c r="G1593" s="26">
        <v>15</v>
      </c>
    </row>
    <row r="1594" spans="1:7">
      <c r="A1594" s="38" t="s">
        <v>3237</v>
      </c>
      <c r="B1594" s="39" t="s">
        <v>3238</v>
      </c>
      <c r="C1594" s="40" t="s">
        <v>147</v>
      </c>
      <c r="D1594" s="77">
        <v>194.89</v>
      </c>
      <c r="E1594" s="77">
        <v>11.58</v>
      </c>
      <c r="F1594" s="77">
        <v>206.47</v>
      </c>
      <c r="G1594" s="26">
        <v>15</v>
      </c>
    </row>
    <row r="1595" spans="1:7">
      <c r="A1595" s="38" t="s">
        <v>3239</v>
      </c>
      <c r="B1595" s="39" t="s">
        <v>3240</v>
      </c>
      <c r="C1595" s="40" t="s">
        <v>147</v>
      </c>
      <c r="D1595" s="77">
        <v>105.15</v>
      </c>
      <c r="E1595" s="77">
        <v>32.479999999999997</v>
      </c>
      <c r="F1595" s="77">
        <v>137.63</v>
      </c>
      <c r="G1595" s="26">
        <v>15</v>
      </c>
    </row>
    <row r="1596" spans="1:7">
      <c r="A1596" s="38" t="s">
        <v>3241</v>
      </c>
      <c r="B1596" s="39" t="s">
        <v>3242</v>
      </c>
      <c r="C1596" s="40" t="s">
        <v>147</v>
      </c>
      <c r="D1596" s="77">
        <v>148.04</v>
      </c>
      <c r="E1596" s="77">
        <v>32.479999999999997</v>
      </c>
      <c r="F1596" s="77">
        <v>180.52</v>
      </c>
      <c r="G1596" s="26">
        <v>15</v>
      </c>
    </row>
    <row r="1597" spans="1:7">
      <c r="A1597" s="38" t="s">
        <v>3243</v>
      </c>
      <c r="B1597" s="39" t="s">
        <v>3244</v>
      </c>
      <c r="C1597" s="40" t="s">
        <v>95</v>
      </c>
      <c r="D1597" s="77">
        <v>4.55</v>
      </c>
      <c r="E1597" s="77">
        <v>1.76</v>
      </c>
      <c r="F1597" s="77">
        <v>6.31</v>
      </c>
      <c r="G1597" s="26">
        <v>15</v>
      </c>
    </row>
    <row r="1598" spans="1:7">
      <c r="A1598" s="38" t="s">
        <v>3245</v>
      </c>
      <c r="B1598" s="39" t="s">
        <v>3246</v>
      </c>
      <c r="C1598" s="40" t="s">
        <v>205</v>
      </c>
      <c r="D1598" s="77">
        <v>524.17999999999995</v>
      </c>
      <c r="E1598" s="77"/>
      <c r="F1598" s="77">
        <v>524.17999999999995</v>
      </c>
      <c r="G1598" s="26">
        <v>15</v>
      </c>
    </row>
    <row r="1599" spans="1:7" ht="30">
      <c r="A1599" s="38" t="s">
        <v>3247</v>
      </c>
      <c r="B1599" s="39" t="s">
        <v>3248</v>
      </c>
      <c r="C1599" s="40" t="s">
        <v>147</v>
      </c>
      <c r="D1599" s="77">
        <v>6.45</v>
      </c>
      <c r="E1599" s="77">
        <v>11.45</v>
      </c>
      <c r="F1599" s="77">
        <v>17.899999999999999</v>
      </c>
      <c r="G1599" s="26">
        <v>15</v>
      </c>
    </row>
    <row r="1600" spans="1:7">
      <c r="A1600" s="38" t="s">
        <v>3249</v>
      </c>
      <c r="B1600" s="39" t="s">
        <v>3250</v>
      </c>
      <c r="C1600" s="40" t="s">
        <v>95</v>
      </c>
      <c r="D1600" s="77">
        <v>0.65</v>
      </c>
      <c r="E1600" s="77">
        <v>18.420000000000002</v>
      </c>
      <c r="F1600" s="77">
        <v>19.07</v>
      </c>
      <c r="G1600" s="26">
        <v>15</v>
      </c>
    </row>
    <row r="1601" spans="1:7">
      <c r="A1601" s="38" t="s">
        <v>3251</v>
      </c>
      <c r="B1601" s="39" t="s">
        <v>3252</v>
      </c>
      <c r="C1601" s="40" t="s">
        <v>147</v>
      </c>
      <c r="D1601" s="77">
        <v>128.47</v>
      </c>
      <c r="E1601" s="77">
        <v>17.93</v>
      </c>
      <c r="F1601" s="77">
        <v>146.4</v>
      </c>
      <c r="G1601" s="26">
        <v>15</v>
      </c>
    </row>
    <row r="1602" spans="1:7">
      <c r="A1602" s="38" t="s">
        <v>3253</v>
      </c>
      <c r="B1602" s="39" t="s">
        <v>3254</v>
      </c>
      <c r="C1602" s="40"/>
      <c r="D1602" s="77"/>
      <c r="E1602" s="77"/>
      <c r="F1602" s="77"/>
      <c r="G1602" s="26"/>
    </row>
    <row r="1603" spans="1:7">
      <c r="A1603" s="38" t="s">
        <v>3255</v>
      </c>
      <c r="B1603" s="39" t="s">
        <v>3256</v>
      </c>
      <c r="C1603" s="40" t="s">
        <v>95</v>
      </c>
      <c r="D1603" s="77">
        <v>10.29</v>
      </c>
      <c r="E1603" s="77">
        <v>1.76</v>
      </c>
      <c r="F1603" s="77">
        <v>12.05</v>
      </c>
      <c r="G1603" s="26">
        <v>15</v>
      </c>
    </row>
    <row r="1604" spans="1:7">
      <c r="A1604" s="38" t="s">
        <v>3257</v>
      </c>
      <c r="B1604" s="39" t="s">
        <v>3258</v>
      </c>
      <c r="C1604" s="40" t="s">
        <v>95</v>
      </c>
      <c r="D1604" s="77">
        <v>10.44</v>
      </c>
      <c r="E1604" s="77">
        <v>1.76</v>
      </c>
      <c r="F1604" s="77">
        <v>12.2</v>
      </c>
      <c r="G1604" s="26">
        <v>15</v>
      </c>
    </row>
    <row r="1605" spans="1:7">
      <c r="A1605" s="38" t="s">
        <v>3259</v>
      </c>
      <c r="B1605" s="39" t="s">
        <v>3260</v>
      </c>
      <c r="C1605" s="40" t="s">
        <v>205</v>
      </c>
      <c r="D1605" s="77">
        <v>44.4</v>
      </c>
      <c r="E1605" s="77">
        <v>27.92</v>
      </c>
      <c r="F1605" s="77">
        <v>72.319999999999993</v>
      </c>
      <c r="G1605" s="26">
        <v>15</v>
      </c>
    </row>
    <row r="1606" spans="1:7">
      <c r="A1606" s="38" t="s">
        <v>3261</v>
      </c>
      <c r="B1606" s="39" t="s">
        <v>3262</v>
      </c>
      <c r="C1606" s="40" t="s">
        <v>408</v>
      </c>
      <c r="D1606" s="77">
        <v>262.57</v>
      </c>
      <c r="E1606" s="77">
        <v>27.92</v>
      </c>
      <c r="F1606" s="77">
        <v>290.49</v>
      </c>
      <c r="G1606" s="26">
        <v>15</v>
      </c>
    </row>
    <row r="1607" spans="1:7" ht="30">
      <c r="A1607" s="38" t="s">
        <v>3263</v>
      </c>
      <c r="B1607" s="39" t="s">
        <v>3264</v>
      </c>
      <c r="C1607" s="40" t="s">
        <v>408</v>
      </c>
      <c r="D1607" s="77">
        <v>673.39</v>
      </c>
      <c r="E1607" s="77">
        <v>27.92</v>
      </c>
      <c r="F1607" s="77">
        <v>701.31</v>
      </c>
      <c r="G1607" s="26">
        <v>15</v>
      </c>
    </row>
    <row r="1608" spans="1:7">
      <c r="A1608" s="38" t="s">
        <v>3265</v>
      </c>
      <c r="B1608" s="39" t="s">
        <v>3266</v>
      </c>
      <c r="C1608" s="40" t="s">
        <v>95</v>
      </c>
      <c r="D1608" s="77">
        <v>30.74</v>
      </c>
      <c r="E1608" s="77">
        <v>4.54</v>
      </c>
      <c r="F1608" s="77">
        <v>35.28</v>
      </c>
      <c r="G1608" s="26">
        <v>15</v>
      </c>
    </row>
    <row r="1609" spans="1:7">
      <c r="A1609" s="38" t="s">
        <v>3267</v>
      </c>
      <c r="B1609" s="39" t="s">
        <v>3268</v>
      </c>
      <c r="C1609" s="40" t="s">
        <v>95</v>
      </c>
      <c r="D1609" s="77">
        <v>835.59</v>
      </c>
      <c r="E1609" s="77">
        <v>5.68</v>
      </c>
      <c r="F1609" s="77">
        <v>841.27</v>
      </c>
      <c r="G1609" s="26">
        <v>15</v>
      </c>
    </row>
    <row r="1610" spans="1:7">
      <c r="A1610" s="38" t="s">
        <v>3269</v>
      </c>
      <c r="B1610" s="39" t="s">
        <v>3270</v>
      </c>
      <c r="C1610" s="40" t="s">
        <v>95</v>
      </c>
      <c r="D1610" s="77">
        <v>149.83000000000001</v>
      </c>
      <c r="E1610" s="77">
        <v>97.7</v>
      </c>
      <c r="F1610" s="77">
        <v>247.53</v>
      </c>
      <c r="G1610" s="26">
        <v>15</v>
      </c>
    </row>
    <row r="1611" spans="1:7">
      <c r="A1611" s="38" t="s">
        <v>3271</v>
      </c>
      <c r="B1611" s="39" t="s">
        <v>3272</v>
      </c>
      <c r="C1611" s="40" t="s">
        <v>95</v>
      </c>
      <c r="D1611" s="77">
        <v>312.64999999999998</v>
      </c>
      <c r="E1611" s="77">
        <v>223.32</v>
      </c>
      <c r="F1611" s="77">
        <v>535.97</v>
      </c>
      <c r="G1611" s="26">
        <v>15</v>
      </c>
    </row>
    <row r="1612" spans="1:7">
      <c r="A1612" s="38" t="s">
        <v>3273</v>
      </c>
      <c r="B1612" s="39" t="s">
        <v>3274</v>
      </c>
      <c r="C1612" s="40" t="s">
        <v>95</v>
      </c>
      <c r="D1612" s="77">
        <v>208.01</v>
      </c>
      <c r="E1612" s="77">
        <v>25.18</v>
      </c>
      <c r="F1612" s="77">
        <v>233.19</v>
      </c>
      <c r="G1612" s="26">
        <v>15</v>
      </c>
    </row>
    <row r="1613" spans="1:7">
      <c r="A1613" s="38" t="s">
        <v>3275</v>
      </c>
      <c r="B1613" s="39" t="s">
        <v>3276</v>
      </c>
      <c r="C1613" s="40" t="s">
        <v>95</v>
      </c>
      <c r="D1613" s="77">
        <v>26.26</v>
      </c>
      <c r="E1613" s="77">
        <v>4.54</v>
      </c>
      <c r="F1613" s="77">
        <v>30.8</v>
      </c>
      <c r="G1613" s="26">
        <v>15</v>
      </c>
    </row>
    <row r="1614" spans="1:7">
      <c r="A1614" s="38" t="s">
        <v>3277</v>
      </c>
      <c r="B1614" s="39" t="s">
        <v>3278</v>
      </c>
      <c r="C1614" s="40"/>
      <c r="D1614" s="77"/>
      <c r="E1614" s="77"/>
      <c r="F1614" s="77"/>
      <c r="G1614" s="26"/>
    </row>
    <row r="1615" spans="1:7">
      <c r="A1615" s="38" t="s">
        <v>3279</v>
      </c>
      <c r="B1615" s="39" t="s">
        <v>3280</v>
      </c>
      <c r="C1615" s="40" t="s">
        <v>95</v>
      </c>
      <c r="D1615" s="77">
        <v>787.38</v>
      </c>
      <c r="E1615" s="77">
        <v>5.68</v>
      </c>
      <c r="F1615" s="77">
        <v>793.06</v>
      </c>
      <c r="G1615" s="26">
        <v>15</v>
      </c>
    </row>
    <row r="1616" spans="1:7">
      <c r="A1616" s="38" t="s">
        <v>3281</v>
      </c>
      <c r="B1616" s="39" t="s">
        <v>3282</v>
      </c>
      <c r="C1616" s="40" t="s">
        <v>95</v>
      </c>
      <c r="D1616" s="77">
        <v>1712.96</v>
      </c>
      <c r="E1616" s="77">
        <v>78.540000000000006</v>
      </c>
      <c r="F1616" s="77">
        <v>1791.5</v>
      </c>
      <c r="G1616" s="26">
        <v>15</v>
      </c>
    </row>
    <row r="1617" spans="1:7">
      <c r="A1617" s="38" t="s">
        <v>3283</v>
      </c>
      <c r="B1617" s="39" t="s">
        <v>3284</v>
      </c>
      <c r="C1617" s="40" t="s">
        <v>95</v>
      </c>
      <c r="D1617" s="77">
        <v>2555.0500000000002</v>
      </c>
      <c r="E1617" s="77">
        <v>409.53</v>
      </c>
      <c r="F1617" s="77">
        <v>2964.58</v>
      </c>
      <c r="G1617" s="26">
        <v>15</v>
      </c>
    </row>
    <row r="1618" spans="1:7">
      <c r="A1618" s="38" t="s">
        <v>3285</v>
      </c>
      <c r="B1618" s="39" t="s">
        <v>3286</v>
      </c>
      <c r="C1618" s="40" t="s">
        <v>95</v>
      </c>
      <c r="D1618" s="77">
        <v>1120.45</v>
      </c>
      <c r="E1618" s="77">
        <v>67.19</v>
      </c>
      <c r="F1618" s="77">
        <v>1187.6400000000001</v>
      </c>
      <c r="G1618" s="26">
        <v>15</v>
      </c>
    </row>
    <row r="1619" spans="1:7">
      <c r="A1619" s="38" t="s">
        <v>3287</v>
      </c>
      <c r="B1619" s="39" t="s">
        <v>3288</v>
      </c>
      <c r="C1619" s="40"/>
      <c r="D1619" s="77"/>
      <c r="E1619" s="77"/>
      <c r="F1619" s="77"/>
      <c r="G1619" s="26"/>
    </row>
    <row r="1620" spans="1:7" ht="30">
      <c r="A1620" s="38" t="s">
        <v>3289</v>
      </c>
      <c r="B1620" s="39" t="s">
        <v>14509</v>
      </c>
      <c r="C1620" s="40" t="s">
        <v>408</v>
      </c>
      <c r="D1620" s="77">
        <v>26899.95</v>
      </c>
      <c r="E1620" s="77"/>
      <c r="F1620" s="77">
        <v>26899.95</v>
      </c>
      <c r="G1620" s="26">
        <v>15</v>
      </c>
    </row>
    <row r="1621" spans="1:7" ht="30">
      <c r="A1621" s="38" t="s">
        <v>3290</v>
      </c>
      <c r="B1621" s="39" t="s">
        <v>14510</v>
      </c>
      <c r="C1621" s="40" t="s">
        <v>408</v>
      </c>
      <c r="D1621" s="77">
        <v>28270.63</v>
      </c>
      <c r="E1621" s="77"/>
      <c r="F1621" s="77">
        <v>28270.63</v>
      </c>
      <c r="G1621" s="26">
        <v>15</v>
      </c>
    </row>
    <row r="1622" spans="1:7">
      <c r="A1622" s="38" t="s">
        <v>14511</v>
      </c>
      <c r="B1622" s="39" t="s">
        <v>14512</v>
      </c>
      <c r="C1622" s="40" t="s">
        <v>408</v>
      </c>
      <c r="D1622" s="77">
        <v>79371.289999999994</v>
      </c>
      <c r="E1622" s="77"/>
      <c r="F1622" s="77">
        <v>79371.289999999994</v>
      </c>
      <c r="G1622" s="26">
        <v>15</v>
      </c>
    </row>
    <row r="1623" spans="1:7" s="46" customFormat="1">
      <c r="A1623" s="38" t="s">
        <v>3291</v>
      </c>
      <c r="B1623" s="39" t="s">
        <v>3292</v>
      </c>
      <c r="C1623" s="40"/>
      <c r="D1623" s="77"/>
      <c r="E1623" s="77"/>
      <c r="F1623" s="77"/>
      <c r="G1623" s="26"/>
    </row>
    <row r="1624" spans="1:7">
      <c r="A1624" s="38" t="s">
        <v>3293</v>
      </c>
      <c r="B1624" s="39" t="s">
        <v>3294</v>
      </c>
      <c r="C1624" s="40"/>
      <c r="D1624" s="77"/>
      <c r="E1624" s="77"/>
      <c r="F1624" s="77"/>
      <c r="G1624" s="26"/>
    </row>
    <row r="1625" spans="1:7">
      <c r="A1625" s="38" t="s">
        <v>3295</v>
      </c>
      <c r="B1625" s="39" t="s">
        <v>3296</v>
      </c>
      <c r="C1625" s="40" t="s">
        <v>147</v>
      </c>
      <c r="D1625" s="77">
        <v>17.809999999999999</v>
      </c>
      <c r="E1625" s="77">
        <v>4.54</v>
      </c>
      <c r="F1625" s="77">
        <v>22.35</v>
      </c>
      <c r="G1625" s="26">
        <v>15</v>
      </c>
    </row>
    <row r="1626" spans="1:7">
      <c r="A1626" s="38" t="s">
        <v>3297</v>
      </c>
      <c r="B1626" s="39" t="s">
        <v>3298</v>
      </c>
      <c r="C1626" s="40" t="s">
        <v>147</v>
      </c>
      <c r="D1626" s="77">
        <v>31.19</v>
      </c>
      <c r="E1626" s="77">
        <v>4.54</v>
      </c>
      <c r="F1626" s="77">
        <v>35.729999999999997</v>
      </c>
      <c r="G1626" s="26">
        <v>15</v>
      </c>
    </row>
    <row r="1627" spans="1:7">
      <c r="A1627" s="38" t="s">
        <v>3299</v>
      </c>
      <c r="B1627" s="39" t="s">
        <v>3300</v>
      </c>
      <c r="C1627" s="40" t="s">
        <v>230</v>
      </c>
      <c r="D1627" s="77">
        <v>675.5</v>
      </c>
      <c r="E1627" s="77">
        <v>63.59</v>
      </c>
      <c r="F1627" s="77">
        <v>739.09</v>
      </c>
      <c r="G1627" s="26">
        <v>15</v>
      </c>
    </row>
    <row r="1628" spans="1:7">
      <c r="A1628" s="38" t="s">
        <v>3301</v>
      </c>
      <c r="B1628" s="39" t="s">
        <v>3302</v>
      </c>
      <c r="C1628" s="40" t="s">
        <v>147</v>
      </c>
      <c r="D1628" s="77">
        <v>180.52</v>
      </c>
      <c r="E1628" s="77">
        <v>8.36</v>
      </c>
      <c r="F1628" s="77">
        <v>188.88</v>
      </c>
      <c r="G1628" s="26">
        <v>15</v>
      </c>
    </row>
    <row r="1629" spans="1:7" ht="30">
      <c r="A1629" s="38" t="s">
        <v>3303</v>
      </c>
      <c r="B1629" s="39" t="s">
        <v>3304</v>
      </c>
      <c r="C1629" s="40" t="s">
        <v>147</v>
      </c>
      <c r="D1629" s="77">
        <v>19.7</v>
      </c>
      <c r="E1629" s="77">
        <v>12.34</v>
      </c>
      <c r="F1629" s="77">
        <v>32.04</v>
      </c>
      <c r="G1629" s="26">
        <v>15</v>
      </c>
    </row>
    <row r="1630" spans="1:7">
      <c r="A1630" s="38" t="s">
        <v>3305</v>
      </c>
      <c r="B1630" s="39" t="s">
        <v>3306</v>
      </c>
      <c r="C1630" s="40" t="s">
        <v>147</v>
      </c>
      <c r="D1630" s="77">
        <v>81.86</v>
      </c>
      <c r="E1630" s="77"/>
      <c r="F1630" s="77">
        <v>81.86</v>
      </c>
      <c r="G1630" s="26">
        <v>15</v>
      </c>
    </row>
    <row r="1631" spans="1:7">
      <c r="A1631" s="38" t="s">
        <v>3307</v>
      </c>
      <c r="B1631" s="39" t="s">
        <v>3308</v>
      </c>
      <c r="C1631" s="40" t="s">
        <v>147</v>
      </c>
      <c r="D1631" s="77">
        <v>19.91</v>
      </c>
      <c r="E1631" s="77">
        <v>39.08</v>
      </c>
      <c r="F1631" s="77">
        <v>58.99</v>
      </c>
      <c r="G1631" s="26">
        <v>15</v>
      </c>
    </row>
    <row r="1632" spans="1:7">
      <c r="A1632" s="38" t="s">
        <v>3309</v>
      </c>
      <c r="B1632" s="39" t="s">
        <v>3310</v>
      </c>
      <c r="C1632" s="40" t="s">
        <v>147</v>
      </c>
      <c r="D1632" s="77">
        <v>1397.54</v>
      </c>
      <c r="E1632" s="77"/>
      <c r="F1632" s="77">
        <v>1397.54</v>
      </c>
      <c r="G1632" s="26">
        <v>15</v>
      </c>
    </row>
    <row r="1633" spans="1:7">
      <c r="A1633" s="38" t="s">
        <v>3311</v>
      </c>
      <c r="B1633" s="39" t="s">
        <v>3312</v>
      </c>
      <c r="C1633" s="40" t="s">
        <v>147</v>
      </c>
      <c r="D1633" s="77">
        <v>84.47</v>
      </c>
      <c r="E1633" s="77">
        <v>33.5</v>
      </c>
      <c r="F1633" s="77">
        <v>117.97</v>
      </c>
      <c r="G1633" s="26">
        <v>15</v>
      </c>
    </row>
    <row r="1634" spans="1:7" ht="30">
      <c r="A1634" s="38" t="s">
        <v>3313</v>
      </c>
      <c r="B1634" s="39" t="s">
        <v>3314</v>
      </c>
      <c r="C1634" s="40" t="s">
        <v>147</v>
      </c>
      <c r="D1634" s="77">
        <v>687.14</v>
      </c>
      <c r="E1634" s="77"/>
      <c r="F1634" s="77">
        <v>687.14</v>
      </c>
      <c r="G1634" s="26">
        <v>15</v>
      </c>
    </row>
    <row r="1635" spans="1:7">
      <c r="A1635" s="38" t="s">
        <v>3315</v>
      </c>
      <c r="B1635" s="39" t="s">
        <v>3316</v>
      </c>
      <c r="C1635" s="40"/>
      <c r="D1635" s="77"/>
      <c r="E1635" s="77"/>
      <c r="F1635" s="77"/>
      <c r="G1635" s="26"/>
    </row>
    <row r="1636" spans="1:7">
      <c r="A1636" s="38" t="s">
        <v>3317</v>
      </c>
      <c r="B1636" s="39" t="s">
        <v>3318</v>
      </c>
      <c r="C1636" s="40" t="s">
        <v>205</v>
      </c>
      <c r="D1636" s="77">
        <v>1.43</v>
      </c>
      <c r="E1636" s="77">
        <v>8.2799999999999994</v>
      </c>
      <c r="F1636" s="77">
        <v>9.7100000000000009</v>
      </c>
      <c r="G1636" s="26">
        <v>15</v>
      </c>
    </row>
    <row r="1637" spans="1:7">
      <c r="A1637" s="38" t="s">
        <v>3319</v>
      </c>
      <c r="B1637" s="39" t="s">
        <v>3320</v>
      </c>
      <c r="C1637" s="40" t="s">
        <v>205</v>
      </c>
      <c r="D1637" s="77">
        <v>67.84</v>
      </c>
      <c r="E1637" s="77">
        <v>8.2799999999999994</v>
      </c>
      <c r="F1637" s="77">
        <v>76.12</v>
      </c>
      <c r="G1637" s="26">
        <v>15</v>
      </c>
    </row>
    <row r="1638" spans="1:7">
      <c r="A1638" s="38" t="s">
        <v>3321</v>
      </c>
      <c r="B1638" s="39" t="s">
        <v>3322</v>
      </c>
      <c r="C1638" s="40" t="s">
        <v>205</v>
      </c>
      <c r="D1638" s="77">
        <v>8.86</v>
      </c>
      <c r="E1638" s="77">
        <v>3.46</v>
      </c>
      <c r="F1638" s="77">
        <v>12.32</v>
      </c>
      <c r="G1638" s="26">
        <v>15</v>
      </c>
    </row>
    <row r="1639" spans="1:7">
      <c r="A1639" s="38" t="s">
        <v>3323</v>
      </c>
      <c r="B1639" s="39" t="s">
        <v>3324</v>
      </c>
      <c r="C1639" s="40" t="s">
        <v>3325</v>
      </c>
      <c r="D1639" s="77">
        <v>0.14000000000000001</v>
      </c>
      <c r="E1639" s="77">
        <v>7.0000000000000007E-2</v>
      </c>
      <c r="F1639" s="77">
        <v>0.21</v>
      </c>
      <c r="G1639" s="26">
        <v>15</v>
      </c>
    </row>
    <row r="1640" spans="1:7">
      <c r="A1640" s="38" t="s">
        <v>3326</v>
      </c>
      <c r="B1640" s="39" t="s">
        <v>3327</v>
      </c>
      <c r="C1640" s="40" t="s">
        <v>205</v>
      </c>
      <c r="D1640" s="77">
        <v>6.77</v>
      </c>
      <c r="E1640" s="77">
        <v>5.53</v>
      </c>
      <c r="F1640" s="77">
        <v>12.3</v>
      </c>
      <c r="G1640" s="26">
        <v>15</v>
      </c>
    </row>
    <row r="1641" spans="1:7">
      <c r="A1641" s="38" t="s">
        <v>3328</v>
      </c>
      <c r="B1641" s="39" t="s">
        <v>3329</v>
      </c>
      <c r="C1641" s="40" t="s">
        <v>3325</v>
      </c>
      <c r="D1641" s="77">
        <v>0.16</v>
      </c>
      <c r="E1641" s="77">
        <v>0.14000000000000001</v>
      </c>
      <c r="F1641" s="77">
        <v>0.3</v>
      </c>
      <c r="G1641" s="26">
        <v>15</v>
      </c>
    </row>
    <row r="1642" spans="1:7">
      <c r="A1642" s="38" t="s">
        <v>3330</v>
      </c>
      <c r="B1642" s="39" t="s">
        <v>3331</v>
      </c>
      <c r="C1642" s="40" t="s">
        <v>205</v>
      </c>
      <c r="D1642" s="77">
        <v>7.32</v>
      </c>
      <c r="E1642" s="77">
        <v>0.1</v>
      </c>
      <c r="F1642" s="77">
        <v>7.42</v>
      </c>
      <c r="G1642" s="26">
        <v>15</v>
      </c>
    </row>
    <row r="1643" spans="1:7" ht="30">
      <c r="A1643" s="38" t="s">
        <v>3332</v>
      </c>
      <c r="B1643" s="39" t="s">
        <v>3333</v>
      </c>
      <c r="C1643" s="40" t="s">
        <v>205</v>
      </c>
      <c r="D1643" s="77">
        <v>244.52</v>
      </c>
      <c r="E1643" s="77">
        <v>5.03</v>
      </c>
      <c r="F1643" s="77">
        <v>249.55</v>
      </c>
      <c r="G1643" s="26">
        <v>15</v>
      </c>
    </row>
    <row r="1644" spans="1:7" ht="30">
      <c r="A1644" s="38" t="s">
        <v>3334</v>
      </c>
      <c r="B1644" s="39" t="s">
        <v>3335</v>
      </c>
      <c r="C1644" s="40" t="s">
        <v>205</v>
      </c>
      <c r="D1644" s="77">
        <v>290.12</v>
      </c>
      <c r="E1644" s="77">
        <v>5.03</v>
      </c>
      <c r="F1644" s="77">
        <v>295.14999999999998</v>
      </c>
      <c r="G1644" s="26">
        <v>15</v>
      </c>
    </row>
    <row r="1645" spans="1:7" ht="30">
      <c r="A1645" s="38" t="s">
        <v>3336</v>
      </c>
      <c r="B1645" s="39" t="s">
        <v>3337</v>
      </c>
      <c r="C1645" s="40" t="s">
        <v>205</v>
      </c>
      <c r="D1645" s="77">
        <v>114.4</v>
      </c>
      <c r="E1645" s="77">
        <v>5.03</v>
      </c>
      <c r="F1645" s="77">
        <v>119.43</v>
      </c>
      <c r="G1645" s="26">
        <v>15</v>
      </c>
    </row>
    <row r="1646" spans="1:7" ht="30">
      <c r="A1646" s="38" t="s">
        <v>3338</v>
      </c>
      <c r="B1646" s="39" t="s">
        <v>3339</v>
      </c>
      <c r="C1646" s="40" t="s">
        <v>205</v>
      </c>
      <c r="D1646" s="77">
        <v>108.14</v>
      </c>
      <c r="E1646" s="77">
        <v>5.03</v>
      </c>
      <c r="F1646" s="77">
        <v>113.17</v>
      </c>
      <c r="G1646" s="26">
        <v>15</v>
      </c>
    </row>
    <row r="1647" spans="1:7">
      <c r="A1647" s="38" t="s">
        <v>3340</v>
      </c>
      <c r="B1647" s="39" t="s">
        <v>3341</v>
      </c>
      <c r="C1647" s="40"/>
      <c r="D1647" s="77"/>
      <c r="E1647" s="77"/>
      <c r="F1647" s="77"/>
      <c r="G1647" s="26"/>
    </row>
    <row r="1648" spans="1:7">
      <c r="A1648" s="38" t="s">
        <v>3342</v>
      </c>
      <c r="B1648" s="39" t="s">
        <v>3343</v>
      </c>
      <c r="C1648" s="40" t="s">
        <v>147</v>
      </c>
      <c r="D1648" s="77">
        <v>7.73</v>
      </c>
      <c r="E1648" s="77">
        <v>3.41</v>
      </c>
      <c r="F1648" s="77">
        <v>11.14</v>
      </c>
      <c r="G1648" s="26">
        <v>15</v>
      </c>
    </row>
    <row r="1649" spans="1:7">
      <c r="A1649" s="38" t="s">
        <v>3344</v>
      </c>
      <c r="B1649" s="39" t="s">
        <v>3345</v>
      </c>
      <c r="C1649" s="40" t="s">
        <v>147</v>
      </c>
      <c r="D1649" s="77">
        <v>25.28</v>
      </c>
      <c r="E1649" s="77">
        <v>3.41</v>
      </c>
      <c r="F1649" s="77">
        <v>28.69</v>
      </c>
      <c r="G1649" s="26">
        <v>15</v>
      </c>
    </row>
    <row r="1650" spans="1:7">
      <c r="A1650" s="38" t="s">
        <v>3346</v>
      </c>
      <c r="B1650" s="39" t="s">
        <v>3347</v>
      </c>
      <c r="C1650" s="40" t="s">
        <v>205</v>
      </c>
      <c r="D1650" s="77">
        <v>46.01</v>
      </c>
      <c r="E1650" s="77">
        <v>23.39</v>
      </c>
      <c r="F1650" s="77">
        <v>69.400000000000006</v>
      </c>
      <c r="G1650" s="26">
        <v>15</v>
      </c>
    </row>
    <row r="1651" spans="1:7">
      <c r="A1651" s="38" t="s">
        <v>3348</v>
      </c>
      <c r="B1651" s="39" t="s">
        <v>3349</v>
      </c>
      <c r="C1651" s="40" t="s">
        <v>205</v>
      </c>
      <c r="D1651" s="77">
        <v>92.53</v>
      </c>
      <c r="E1651" s="77">
        <v>23.39</v>
      </c>
      <c r="F1651" s="77">
        <v>115.92</v>
      </c>
      <c r="G1651" s="26">
        <v>15</v>
      </c>
    </row>
    <row r="1652" spans="1:7" ht="30">
      <c r="A1652" s="38" t="s">
        <v>3350</v>
      </c>
      <c r="B1652" s="39" t="s">
        <v>3351</v>
      </c>
      <c r="C1652" s="40" t="s">
        <v>205</v>
      </c>
      <c r="D1652" s="77">
        <v>144.91</v>
      </c>
      <c r="E1652" s="77"/>
      <c r="F1652" s="77">
        <v>144.91</v>
      </c>
      <c r="G1652" s="26">
        <v>15</v>
      </c>
    </row>
    <row r="1653" spans="1:7" ht="30">
      <c r="A1653" s="38" t="s">
        <v>3352</v>
      </c>
      <c r="B1653" s="39" t="s">
        <v>3353</v>
      </c>
      <c r="C1653" s="40" t="s">
        <v>205</v>
      </c>
      <c r="D1653" s="77">
        <v>399.7</v>
      </c>
      <c r="E1653" s="77"/>
      <c r="F1653" s="77">
        <v>399.7</v>
      </c>
      <c r="G1653" s="26">
        <v>15</v>
      </c>
    </row>
    <row r="1654" spans="1:7" ht="30">
      <c r="A1654" s="38" t="s">
        <v>3354</v>
      </c>
      <c r="B1654" s="39" t="s">
        <v>3355</v>
      </c>
      <c r="C1654" s="40" t="s">
        <v>205</v>
      </c>
      <c r="D1654" s="77">
        <v>912.18</v>
      </c>
      <c r="E1654" s="77">
        <v>11.36</v>
      </c>
      <c r="F1654" s="77">
        <v>923.54</v>
      </c>
      <c r="G1654" s="26">
        <v>15</v>
      </c>
    </row>
    <row r="1655" spans="1:7" ht="30">
      <c r="A1655" s="38" t="s">
        <v>3356</v>
      </c>
      <c r="B1655" s="39" t="s">
        <v>3357</v>
      </c>
      <c r="C1655" s="40" t="s">
        <v>205</v>
      </c>
      <c r="D1655" s="77">
        <v>1215.8399999999999</v>
      </c>
      <c r="E1655" s="77">
        <v>11.36</v>
      </c>
      <c r="F1655" s="77">
        <v>1227.2</v>
      </c>
      <c r="G1655" s="26">
        <v>15</v>
      </c>
    </row>
    <row r="1656" spans="1:7">
      <c r="A1656" s="38" t="s">
        <v>3358</v>
      </c>
      <c r="B1656" s="39" t="s">
        <v>3359</v>
      </c>
      <c r="C1656" s="40" t="s">
        <v>205</v>
      </c>
      <c r="D1656" s="77">
        <v>174.12</v>
      </c>
      <c r="E1656" s="77"/>
      <c r="F1656" s="77">
        <v>174.12</v>
      </c>
      <c r="G1656" s="26">
        <v>15</v>
      </c>
    </row>
    <row r="1657" spans="1:7">
      <c r="A1657" s="38" t="s">
        <v>3360</v>
      </c>
      <c r="B1657" s="39" t="s">
        <v>3361</v>
      </c>
      <c r="C1657" s="40"/>
      <c r="D1657" s="77"/>
      <c r="E1657" s="77"/>
      <c r="F1657" s="77"/>
      <c r="G1657" s="26"/>
    </row>
    <row r="1658" spans="1:7">
      <c r="A1658" s="38" t="s">
        <v>3362</v>
      </c>
      <c r="B1658" s="39" t="s">
        <v>3363</v>
      </c>
      <c r="C1658" s="40" t="s">
        <v>655</v>
      </c>
      <c r="D1658" s="77">
        <v>9.93</v>
      </c>
      <c r="E1658" s="77">
        <v>15.1</v>
      </c>
      <c r="F1658" s="77">
        <v>25.03</v>
      </c>
      <c r="G1658" s="26">
        <v>15</v>
      </c>
    </row>
    <row r="1659" spans="1:7">
      <c r="A1659" s="38" t="s">
        <v>3364</v>
      </c>
      <c r="B1659" s="39" t="s">
        <v>3365</v>
      </c>
      <c r="C1659" s="40" t="s">
        <v>3366</v>
      </c>
      <c r="D1659" s="77">
        <v>205.03</v>
      </c>
      <c r="E1659" s="77">
        <v>10.07</v>
      </c>
      <c r="F1659" s="77">
        <v>215.1</v>
      </c>
      <c r="G1659" s="26">
        <v>15</v>
      </c>
    </row>
    <row r="1660" spans="1:7">
      <c r="A1660" s="38" t="s">
        <v>3367</v>
      </c>
      <c r="B1660" s="39" t="s">
        <v>3368</v>
      </c>
      <c r="C1660" s="40"/>
      <c r="D1660" s="77"/>
      <c r="E1660" s="77"/>
      <c r="F1660" s="77"/>
      <c r="G1660" s="26"/>
    </row>
    <row r="1661" spans="1:7">
      <c r="A1661" s="38" t="s">
        <v>3369</v>
      </c>
      <c r="B1661" s="39" t="s">
        <v>3370</v>
      </c>
      <c r="C1661" s="40" t="s">
        <v>205</v>
      </c>
      <c r="D1661" s="77">
        <v>4.68</v>
      </c>
      <c r="E1661" s="77">
        <v>3.07</v>
      </c>
      <c r="F1661" s="77">
        <v>7.75</v>
      </c>
      <c r="G1661" s="26">
        <v>15</v>
      </c>
    </row>
    <row r="1662" spans="1:7">
      <c r="A1662" s="38" t="s">
        <v>3371</v>
      </c>
      <c r="B1662" s="39" t="s">
        <v>3372</v>
      </c>
      <c r="C1662" s="40" t="s">
        <v>205</v>
      </c>
      <c r="D1662" s="77">
        <v>9.3699999999999992</v>
      </c>
      <c r="E1662" s="77">
        <v>6.13</v>
      </c>
      <c r="F1662" s="77">
        <v>15.5</v>
      </c>
      <c r="G1662" s="26">
        <v>15</v>
      </c>
    </row>
    <row r="1663" spans="1:7">
      <c r="A1663" s="38" t="s">
        <v>3373</v>
      </c>
      <c r="B1663" s="39" t="s">
        <v>3374</v>
      </c>
      <c r="C1663" s="40" t="s">
        <v>205</v>
      </c>
      <c r="D1663" s="77">
        <v>14.06</v>
      </c>
      <c r="E1663" s="77">
        <v>9.1999999999999993</v>
      </c>
      <c r="F1663" s="77">
        <v>23.26</v>
      </c>
      <c r="G1663" s="26">
        <v>15</v>
      </c>
    </row>
    <row r="1664" spans="1:7">
      <c r="A1664" s="38" t="s">
        <v>3375</v>
      </c>
      <c r="B1664" s="39" t="s">
        <v>3376</v>
      </c>
      <c r="C1664" s="40" t="s">
        <v>205</v>
      </c>
      <c r="D1664" s="77">
        <v>18.739999999999998</v>
      </c>
      <c r="E1664" s="77">
        <v>12.27</v>
      </c>
      <c r="F1664" s="77">
        <v>31.01</v>
      </c>
      <c r="G1664" s="26">
        <v>15</v>
      </c>
    </row>
    <row r="1665" spans="1:7">
      <c r="A1665" s="38" t="s">
        <v>3377</v>
      </c>
      <c r="B1665" s="39" t="s">
        <v>3378</v>
      </c>
      <c r="C1665" s="40" t="s">
        <v>205</v>
      </c>
      <c r="D1665" s="77">
        <v>28.14</v>
      </c>
      <c r="E1665" s="77">
        <v>18.41</v>
      </c>
      <c r="F1665" s="77">
        <v>46.55</v>
      </c>
      <c r="G1665" s="26">
        <v>15</v>
      </c>
    </row>
    <row r="1666" spans="1:7">
      <c r="A1666" s="38" t="s">
        <v>3379</v>
      </c>
      <c r="B1666" s="39" t="s">
        <v>3380</v>
      </c>
      <c r="C1666" s="40" t="s">
        <v>205</v>
      </c>
      <c r="D1666" s="77">
        <v>29.07</v>
      </c>
      <c r="E1666" s="77">
        <v>1.89</v>
      </c>
      <c r="F1666" s="77">
        <v>30.96</v>
      </c>
      <c r="G1666" s="26">
        <v>15</v>
      </c>
    </row>
    <row r="1667" spans="1:7">
      <c r="A1667" s="38" t="s">
        <v>3381</v>
      </c>
      <c r="B1667" s="39" t="s">
        <v>3382</v>
      </c>
      <c r="C1667" s="40" t="s">
        <v>205</v>
      </c>
      <c r="D1667" s="77">
        <v>51.68</v>
      </c>
      <c r="E1667" s="77">
        <v>2.65</v>
      </c>
      <c r="F1667" s="77">
        <v>54.33</v>
      </c>
      <c r="G1667" s="26">
        <v>15</v>
      </c>
    </row>
    <row r="1668" spans="1:7">
      <c r="A1668" s="38" t="s">
        <v>3383</v>
      </c>
      <c r="B1668" s="39" t="s">
        <v>3384</v>
      </c>
      <c r="C1668" s="40" t="s">
        <v>205</v>
      </c>
      <c r="D1668" s="77">
        <v>73.459999999999994</v>
      </c>
      <c r="E1668" s="77">
        <v>3.41</v>
      </c>
      <c r="F1668" s="77">
        <v>76.87</v>
      </c>
      <c r="G1668" s="26">
        <v>15</v>
      </c>
    </row>
    <row r="1669" spans="1:7">
      <c r="A1669" s="38" t="s">
        <v>3385</v>
      </c>
      <c r="B1669" s="39" t="s">
        <v>3386</v>
      </c>
      <c r="C1669" s="40"/>
      <c r="D1669" s="77"/>
      <c r="E1669" s="77"/>
      <c r="F1669" s="77"/>
      <c r="G1669" s="26"/>
    </row>
    <row r="1670" spans="1:7">
      <c r="A1670" s="38" t="s">
        <v>3387</v>
      </c>
      <c r="B1670" s="39" t="s">
        <v>3388</v>
      </c>
      <c r="C1670" s="40" t="s">
        <v>147</v>
      </c>
      <c r="D1670" s="77">
        <v>31.6</v>
      </c>
      <c r="E1670" s="77">
        <v>12.84</v>
      </c>
      <c r="F1670" s="77">
        <v>44.44</v>
      </c>
      <c r="G1670" s="26">
        <v>15</v>
      </c>
    </row>
    <row r="1671" spans="1:7">
      <c r="A1671" s="38" t="s">
        <v>3389</v>
      </c>
      <c r="B1671" s="39" t="s">
        <v>3390</v>
      </c>
      <c r="C1671" s="40" t="s">
        <v>205</v>
      </c>
      <c r="D1671" s="77">
        <v>1.84</v>
      </c>
      <c r="E1671" s="77">
        <v>12.84</v>
      </c>
      <c r="F1671" s="77">
        <v>14.68</v>
      </c>
      <c r="G1671" s="26">
        <v>15</v>
      </c>
    </row>
    <row r="1672" spans="1:7">
      <c r="A1672" s="38" t="s">
        <v>3391</v>
      </c>
      <c r="B1672" s="39" t="s">
        <v>3392</v>
      </c>
      <c r="C1672" s="40" t="s">
        <v>205</v>
      </c>
      <c r="D1672" s="77">
        <v>2.64</v>
      </c>
      <c r="E1672" s="77">
        <v>12.84</v>
      </c>
      <c r="F1672" s="77">
        <v>15.48</v>
      </c>
      <c r="G1672" s="26">
        <v>15</v>
      </c>
    </row>
    <row r="1673" spans="1:7">
      <c r="A1673" s="38" t="s">
        <v>3393</v>
      </c>
      <c r="B1673" s="39" t="s">
        <v>3394</v>
      </c>
      <c r="C1673" s="40" t="s">
        <v>205</v>
      </c>
      <c r="D1673" s="77">
        <v>3.15</v>
      </c>
      <c r="E1673" s="77">
        <v>12.84</v>
      </c>
      <c r="F1673" s="77">
        <v>15.99</v>
      </c>
      <c r="G1673" s="26">
        <v>15</v>
      </c>
    </row>
    <row r="1674" spans="1:7">
      <c r="A1674" s="38" t="s">
        <v>3395</v>
      </c>
      <c r="B1674" s="39" t="s">
        <v>3396</v>
      </c>
      <c r="C1674" s="40" t="s">
        <v>205</v>
      </c>
      <c r="D1674" s="77">
        <v>4.0999999999999996</v>
      </c>
      <c r="E1674" s="77">
        <v>12.84</v>
      </c>
      <c r="F1674" s="77">
        <v>16.940000000000001</v>
      </c>
      <c r="G1674" s="26">
        <v>15</v>
      </c>
    </row>
    <row r="1675" spans="1:7">
      <c r="A1675" s="38" t="s">
        <v>3397</v>
      </c>
      <c r="B1675" s="39" t="s">
        <v>3398</v>
      </c>
      <c r="C1675" s="40" t="s">
        <v>205</v>
      </c>
      <c r="D1675" s="77">
        <v>5.0199999999999996</v>
      </c>
      <c r="E1675" s="77">
        <v>12.84</v>
      </c>
      <c r="F1675" s="77">
        <v>17.86</v>
      </c>
      <c r="G1675" s="26">
        <v>15</v>
      </c>
    </row>
    <row r="1676" spans="1:7">
      <c r="A1676" s="38" t="s">
        <v>3399</v>
      </c>
      <c r="B1676" s="39" t="s">
        <v>3400</v>
      </c>
      <c r="C1676" s="40" t="s">
        <v>205</v>
      </c>
      <c r="D1676" s="77">
        <v>9.69</v>
      </c>
      <c r="E1676" s="77">
        <v>12.84</v>
      </c>
      <c r="F1676" s="77">
        <v>22.53</v>
      </c>
      <c r="G1676" s="26">
        <v>15</v>
      </c>
    </row>
    <row r="1677" spans="1:7">
      <c r="A1677" s="38" t="s">
        <v>3401</v>
      </c>
      <c r="B1677" s="39" t="s">
        <v>3402</v>
      </c>
      <c r="C1677" s="40" t="s">
        <v>205</v>
      </c>
      <c r="D1677" s="77">
        <v>7.27</v>
      </c>
      <c r="E1677" s="77">
        <v>12.84</v>
      </c>
      <c r="F1677" s="77">
        <v>20.11</v>
      </c>
      <c r="G1677" s="26">
        <v>15</v>
      </c>
    </row>
    <row r="1678" spans="1:7">
      <c r="A1678" s="38" t="s">
        <v>3403</v>
      </c>
      <c r="B1678" s="39" t="s">
        <v>3404</v>
      </c>
      <c r="C1678" s="40" t="s">
        <v>205</v>
      </c>
      <c r="D1678" s="77">
        <v>8.18</v>
      </c>
      <c r="E1678" s="77">
        <v>12.84</v>
      </c>
      <c r="F1678" s="77">
        <v>21.02</v>
      </c>
      <c r="G1678" s="26">
        <v>15</v>
      </c>
    </row>
    <row r="1679" spans="1:7" ht="30">
      <c r="A1679" s="38" t="s">
        <v>3405</v>
      </c>
      <c r="B1679" s="39" t="s">
        <v>3406</v>
      </c>
      <c r="C1679" s="40" t="s">
        <v>205</v>
      </c>
      <c r="D1679" s="77">
        <v>8.77</v>
      </c>
      <c r="E1679" s="77">
        <v>12.84</v>
      </c>
      <c r="F1679" s="77">
        <v>21.61</v>
      </c>
      <c r="G1679" s="26">
        <v>15</v>
      </c>
    </row>
    <row r="1680" spans="1:7">
      <c r="A1680" s="38" t="s">
        <v>3407</v>
      </c>
      <c r="B1680" s="39" t="s">
        <v>3408</v>
      </c>
      <c r="C1680" s="40" t="s">
        <v>205</v>
      </c>
      <c r="D1680" s="77">
        <v>10.050000000000001</v>
      </c>
      <c r="E1680" s="77">
        <v>12.84</v>
      </c>
      <c r="F1680" s="77">
        <v>22.89</v>
      </c>
      <c r="G1680" s="26">
        <v>15</v>
      </c>
    </row>
    <row r="1681" spans="1:7" ht="30">
      <c r="A1681" s="38" t="s">
        <v>3409</v>
      </c>
      <c r="B1681" s="39" t="s">
        <v>3410</v>
      </c>
      <c r="C1681" s="40" t="s">
        <v>205</v>
      </c>
      <c r="D1681" s="77">
        <v>22.11</v>
      </c>
      <c r="E1681" s="77">
        <v>12.84</v>
      </c>
      <c r="F1681" s="77">
        <v>34.950000000000003</v>
      </c>
      <c r="G1681" s="26">
        <v>15</v>
      </c>
    </row>
    <row r="1682" spans="1:7" ht="30">
      <c r="A1682" s="38" t="s">
        <v>3411</v>
      </c>
      <c r="B1682" s="39" t="s">
        <v>3412</v>
      </c>
      <c r="C1682" s="40" t="s">
        <v>205</v>
      </c>
      <c r="D1682" s="77">
        <v>25.42</v>
      </c>
      <c r="E1682" s="77">
        <v>12.84</v>
      </c>
      <c r="F1682" s="77">
        <v>38.26</v>
      </c>
      <c r="G1682" s="26">
        <v>15</v>
      </c>
    </row>
    <row r="1683" spans="1:7" ht="30">
      <c r="A1683" s="38" t="s">
        <v>3413</v>
      </c>
      <c r="B1683" s="39" t="s">
        <v>3414</v>
      </c>
      <c r="C1683" s="40" t="s">
        <v>205</v>
      </c>
      <c r="D1683" s="77">
        <v>27.19</v>
      </c>
      <c r="E1683" s="77">
        <v>12.84</v>
      </c>
      <c r="F1683" s="77">
        <v>40.03</v>
      </c>
      <c r="G1683" s="26">
        <v>15</v>
      </c>
    </row>
    <row r="1684" spans="1:7" ht="30">
      <c r="A1684" s="38" t="s">
        <v>3415</v>
      </c>
      <c r="B1684" s="39" t="s">
        <v>3416</v>
      </c>
      <c r="C1684" s="40" t="s">
        <v>205</v>
      </c>
      <c r="D1684" s="77">
        <v>34.86</v>
      </c>
      <c r="E1684" s="77">
        <v>12.84</v>
      </c>
      <c r="F1684" s="77">
        <v>47.7</v>
      </c>
      <c r="G1684" s="26">
        <v>15</v>
      </c>
    </row>
    <row r="1685" spans="1:7">
      <c r="A1685" s="38" t="s">
        <v>3417</v>
      </c>
      <c r="B1685" s="39" t="s">
        <v>3418</v>
      </c>
      <c r="C1685" s="40" t="s">
        <v>205</v>
      </c>
      <c r="D1685" s="77">
        <v>35.9</v>
      </c>
      <c r="E1685" s="77">
        <v>12.84</v>
      </c>
      <c r="F1685" s="77">
        <v>48.74</v>
      </c>
      <c r="G1685" s="26">
        <v>15</v>
      </c>
    </row>
    <row r="1686" spans="1:7">
      <c r="A1686" s="38" t="s">
        <v>3419</v>
      </c>
      <c r="B1686" s="39" t="s">
        <v>3420</v>
      </c>
      <c r="C1686" s="40" t="s">
        <v>205</v>
      </c>
      <c r="D1686" s="77">
        <v>48.21</v>
      </c>
      <c r="E1686" s="77">
        <v>12.84</v>
      </c>
      <c r="F1686" s="77">
        <v>61.05</v>
      </c>
      <c r="G1686" s="26">
        <v>15</v>
      </c>
    </row>
    <row r="1687" spans="1:7">
      <c r="A1687" s="38" t="s">
        <v>3421</v>
      </c>
      <c r="B1687" s="39" t="s">
        <v>3422</v>
      </c>
      <c r="C1687" s="40" t="s">
        <v>205</v>
      </c>
      <c r="D1687" s="77">
        <v>60.68</v>
      </c>
      <c r="E1687" s="77">
        <v>12.84</v>
      </c>
      <c r="F1687" s="77">
        <v>73.52</v>
      </c>
      <c r="G1687" s="26">
        <v>15</v>
      </c>
    </row>
    <row r="1688" spans="1:7" ht="30">
      <c r="A1688" s="38" t="s">
        <v>3423</v>
      </c>
      <c r="B1688" s="39" t="s">
        <v>3424</v>
      </c>
      <c r="C1688" s="40" t="s">
        <v>205</v>
      </c>
      <c r="D1688" s="77">
        <v>62.76</v>
      </c>
      <c r="E1688" s="77">
        <v>12.84</v>
      </c>
      <c r="F1688" s="77">
        <v>75.599999999999994</v>
      </c>
      <c r="G1688" s="26">
        <v>15</v>
      </c>
    </row>
    <row r="1689" spans="1:7">
      <c r="A1689" s="38" t="s">
        <v>3425</v>
      </c>
      <c r="B1689" s="39" t="s">
        <v>3426</v>
      </c>
      <c r="C1689" s="40" t="s">
        <v>205</v>
      </c>
      <c r="D1689" s="77">
        <v>108.92</v>
      </c>
      <c r="E1689" s="77">
        <v>12.84</v>
      </c>
      <c r="F1689" s="77">
        <v>121.76</v>
      </c>
      <c r="G1689" s="26">
        <v>15</v>
      </c>
    </row>
    <row r="1690" spans="1:7">
      <c r="A1690" s="38" t="s">
        <v>3427</v>
      </c>
      <c r="B1690" s="39" t="s">
        <v>3428</v>
      </c>
      <c r="C1690" s="40" t="s">
        <v>205</v>
      </c>
      <c r="D1690" s="77">
        <v>124.24</v>
      </c>
      <c r="E1690" s="77">
        <v>12.84</v>
      </c>
      <c r="F1690" s="77">
        <v>137.08000000000001</v>
      </c>
      <c r="G1690" s="26">
        <v>15</v>
      </c>
    </row>
    <row r="1691" spans="1:7">
      <c r="A1691" s="38" t="s">
        <v>3429</v>
      </c>
      <c r="B1691" s="39" t="s">
        <v>3430</v>
      </c>
      <c r="C1691" s="40" t="s">
        <v>205</v>
      </c>
      <c r="D1691" s="77">
        <v>155.62</v>
      </c>
      <c r="E1691" s="77">
        <v>12.84</v>
      </c>
      <c r="F1691" s="77">
        <v>168.46</v>
      </c>
      <c r="G1691" s="26">
        <v>15</v>
      </c>
    </row>
    <row r="1692" spans="1:7">
      <c r="A1692" s="38" t="s">
        <v>3431</v>
      </c>
      <c r="B1692" s="39" t="s">
        <v>3432</v>
      </c>
      <c r="C1692" s="40" t="s">
        <v>147</v>
      </c>
      <c r="D1692" s="77">
        <v>196.08</v>
      </c>
      <c r="E1692" s="77">
        <v>23.57</v>
      </c>
      <c r="F1692" s="77">
        <v>219.65</v>
      </c>
      <c r="G1692" s="26">
        <v>15</v>
      </c>
    </row>
    <row r="1693" spans="1:7" ht="30">
      <c r="A1693" s="38" t="s">
        <v>3433</v>
      </c>
      <c r="B1693" s="39" t="s">
        <v>3434</v>
      </c>
      <c r="C1693" s="40" t="s">
        <v>205</v>
      </c>
      <c r="D1693" s="77">
        <v>17.37</v>
      </c>
      <c r="E1693" s="77">
        <v>12.84</v>
      </c>
      <c r="F1693" s="77">
        <v>30.21</v>
      </c>
      <c r="G1693" s="26">
        <v>15</v>
      </c>
    </row>
    <row r="1694" spans="1:7" ht="30">
      <c r="A1694" s="38" t="s">
        <v>3435</v>
      </c>
      <c r="B1694" s="39" t="s">
        <v>3436</v>
      </c>
      <c r="C1694" s="40" t="s">
        <v>205</v>
      </c>
      <c r="D1694" s="77">
        <v>19.41</v>
      </c>
      <c r="E1694" s="77">
        <v>12.84</v>
      </c>
      <c r="F1694" s="77">
        <v>32.25</v>
      </c>
      <c r="G1694" s="26">
        <v>15</v>
      </c>
    </row>
    <row r="1695" spans="1:7">
      <c r="A1695" s="38" t="s">
        <v>3437</v>
      </c>
      <c r="B1695" s="39" t="s">
        <v>3438</v>
      </c>
      <c r="C1695" s="40"/>
      <c r="D1695" s="77"/>
      <c r="E1695" s="77"/>
      <c r="F1695" s="77"/>
      <c r="G1695" s="26"/>
    </row>
    <row r="1696" spans="1:7">
      <c r="A1696" s="38" t="s">
        <v>3439</v>
      </c>
      <c r="B1696" s="39" t="s">
        <v>3440</v>
      </c>
      <c r="C1696" s="40" t="s">
        <v>147</v>
      </c>
      <c r="D1696" s="77">
        <v>67.16</v>
      </c>
      <c r="E1696" s="77">
        <v>21.92</v>
      </c>
      <c r="F1696" s="77">
        <v>89.08</v>
      </c>
      <c r="G1696" s="26">
        <v>15</v>
      </c>
    </row>
    <row r="1697" spans="1:7">
      <c r="A1697" s="38" t="s">
        <v>3441</v>
      </c>
      <c r="B1697" s="39" t="s">
        <v>3442</v>
      </c>
      <c r="C1697" s="40" t="s">
        <v>147</v>
      </c>
      <c r="D1697" s="77">
        <v>75.59</v>
      </c>
      <c r="E1697" s="77">
        <v>21.92</v>
      </c>
      <c r="F1697" s="77">
        <v>97.51</v>
      </c>
      <c r="G1697" s="26">
        <v>15</v>
      </c>
    </row>
    <row r="1698" spans="1:7" ht="30">
      <c r="A1698" s="38" t="s">
        <v>3443</v>
      </c>
      <c r="B1698" s="39" t="s">
        <v>3444</v>
      </c>
      <c r="C1698" s="40" t="s">
        <v>147</v>
      </c>
      <c r="D1698" s="77">
        <v>133.26</v>
      </c>
      <c r="E1698" s="77">
        <v>27.59</v>
      </c>
      <c r="F1698" s="77">
        <v>160.85</v>
      </c>
      <c r="G1698" s="26">
        <v>15</v>
      </c>
    </row>
    <row r="1699" spans="1:7" ht="30">
      <c r="A1699" s="38" t="s">
        <v>3445</v>
      </c>
      <c r="B1699" s="39" t="s">
        <v>3446</v>
      </c>
      <c r="C1699" s="40" t="s">
        <v>147</v>
      </c>
      <c r="D1699" s="77">
        <v>140.93</v>
      </c>
      <c r="E1699" s="77">
        <v>27.59</v>
      </c>
      <c r="F1699" s="77">
        <v>168.52</v>
      </c>
      <c r="G1699" s="26">
        <v>15</v>
      </c>
    </row>
    <row r="1700" spans="1:7">
      <c r="A1700" s="38" t="s">
        <v>3447</v>
      </c>
      <c r="B1700" s="39" t="s">
        <v>3448</v>
      </c>
      <c r="C1700" s="40" t="s">
        <v>147</v>
      </c>
      <c r="D1700" s="77">
        <v>151.58000000000001</v>
      </c>
      <c r="E1700" s="77"/>
      <c r="F1700" s="77">
        <v>151.58000000000001</v>
      </c>
      <c r="G1700" s="26">
        <v>15</v>
      </c>
    </row>
    <row r="1701" spans="1:7">
      <c r="A1701" s="38" t="s">
        <v>3449</v>
      </c>
      <c r="B1701" s="39" t="s">
        <v>3450</v>
      </c>
      <c r="C1701" s="40"/>
      <c r="D1701" s="77"/>
      <c r="E1701" s="77"/>
      <c r="F1701" s="77"/>
      <c r="G1701" s="26"/>
    </row>
    <row r="1702" spans="1:7">
      <c r="A1702" s="38" t="s">
        <v>3451</v>
      </c>
      <c r="B1702" s="39" t="s">
        <v>3452</v>
      </c>
      <c r="C1702" s="40" t="s">
        <v>147</v>
      </c>
      <c r="D1702" s="77">
        <v>10.7</v>
      </c>
      <c r="E1702" s="77">
        <v>9.08</v>
      </c>
      <c r="F1702" s="77">
        <v>19.78</v>
      </c>
      <c r="G1702" s="26">
        <v>15</v>
      </c>
    </row>
    <row r="1703" spans="1:7">
      <c r="A1703" s="38" t="s">
        <v>3453</v>
      </c>
      <c r="B1703" s="39" t="s">
        <v>3454</v>
      </c>
      <c r="C1703" s="40" t="s">
        <v>147</v>
      </c>
      <c r="D1703" s="77">
        <v>7.49</v>
      </c>
      <c r="E1703" s="77">
        <v>9.08</v>
      </c>
      <c r="F1703" s="77">
        <v>16.57</v>
      </c>
      <c r="G1703" s="26">
        <v>15</v>
      </c>
    </row>
    <row r="1704" spans="1:7">
      <c r="A1704" s="38" t="s">
        <v>3455</v>
      </c>
      <c r="B1704" s="39" t="s">
        <v>3456</v>
      </c>
      <c r="C1704" s="40" t="s">
        <v>147</v>
      </c>
      <c r="D1704" s="77">
        <v>50.1</v>
      </c>
      <c r="E1704" s="77">
        <v>9.08</v>
      </c>
      <c r="F1704" s="77">
        <v>59.18</v>
      </c>
      <c r="G1704" s="26">
        <v>15</v>
      </c>
    </row>
    <row r="1705" spans="1:7" ht="30">
      <c r="A1705" s="38" t="s">
        <v>3457</v>
      </c>
      <c r="B1705" s="39" t="s">
        <v>3458</v>
      </c>
      <c r="C1705" s="40" t="s">
        <v>147</v>
      </c>
      <c r="D1705" s="77">
        <v>77.05</v>
      </c>
      <c r="E1705" s="77">
        <v>25.18</v>
      </c>
      <c r="F1705" s="77">
        <v>102.23</v>
      </c>
      <c r="G1705" s="26">
        <v>15</v>
      </c>
    </row>
    <row r="1706" spans="1:7">
      <c r="A1706" s="38" t="s">
        <v>3459</v>
      </c>
      <c r="B1706" s="39" t="s">
        <v>3460</v>
      </c>
      <c r="C1706" s="40" t="s">
        <v>147</v>
      </c>
      <c r="D1706" s="77">
        <v>44.5</v>
      </c>
      <c r="E1706" s="77">
        <v>9.08</v>
      </c>
      <c r="F1706" s="77">
        <v>53.58</v>
      </c>
      <c r="G1706" s="26">
        <v>15</v>
      </c>
    </row>
    <row r="1707" spans="1:7">
      <c r="A1707" s="38" t="s">
        <v>3461</v>
      </c>
      <c r="B1707" s="39" t="s">
        <v>3462</v>
      </c>
      <c r="C1707" s="40" t="s">
        <v>147</v>
      </c>
      <c r="D1707" s="77">
        <v>69.209999999999994</v>
      </c>
      <c r="E1707" s="77">
        <v>25.18</v>
      </c>
      <c r="F1707" s="77">
        <v>94.39</v>
      </c>
      <c r="G1707" s="26">
        <v>15</v>
      </c>
    </row>
    <row r="1708" spans="1:7" ht="30">
      <c r="A1708" s="38" t="s">
        <v>3463</v>
      </c>
      <c r="B1708" s="39" t="s">
        <v>3464</v>
      </c>
      <c r="C1708" s="40" t="s">
        <v>147</v>
      </c>
      <c r="D1708" s="77">
        <v>46.51</v>
      </c>
      <c r="E1708" s="77">
        <v>29.72</v>
      </c>
      <c r="F1708" s="77">
        <v>76.23</v>
      </c>
      <c r="G1708" s="26">
        <v>15</v>
      </c>
    </row>
    <row r="1709" spans="1:7">
      <c r="A1709" s="38" t="s">
        <v>3465</v>
      </c>
      <c r="B1709" s="39" t="s">
        <v>3466</v>
      </c>
      <c r="C1709" s="40"/>
      <c r="D1709" s="77"/>
      <c r="E1709" s="77"/>
      <c r="F1709" s="77"/>
      <c r="G1709" s="26"/>
    </row>
    <row r="1710" spans="1:7">
      <c r="A1710" s="38" t="s">
        <v>3467</v>
      </c>
      <c r="B1710" s="39" t="s">
        <v>3468</v>
      </c>
      <c r="C1710" s="40" t="s">
        <v>230</v>
      </c>
      <c r="D1710" s="77">
        <v>475.14</v>
      </c>
      <c r="E1710" s="77">
        <v>392.94</v>
      </c>
      <c r="F1710" s="77">
        <v>868.08</v>
      </c>
      <c r="G1710" s="26">
        <v>15</v>
      </c>
    </row>
    <row r="1711" spans="1:7">
      <c r="A1711" s="38" t="s">
        <v>3469</v>
      </c>
      <c r="B1711" s="39" t="s">
        <v>3470</v>
      </c>
      <c r="C1711" s="40" t="s">
        <v>230</v>
      </c>
      <c r="D1711" s="77">
        <v>512.41999999999996</v>
      </c>
      <c r="E1711" s="77">
        <v>45.43</v>
      </c>
      <c r="F1711" s="77">
        <v>557.85</v>
      </c>
      <c r="G1711" s="26">
        <v>15</v>
      </c>
    </row>
    <row r="1712" spans="1:7">
      <c r="A1712" s="38" t="s">
        <v>3471</v>
      </c>
      <c r="B1712" s="39" t="s">
        <v>3472</v>
      </c>
      <c r="C1712" s="40" t="s">
        <v>147</v>
      </c>
      <c r="D1712" s="77">
        <v>5.76</v>
      </c>
      <c r="E1712" s="77">
        <v>9.57</v>
      </c>
      <c r="F1712" s="77">
        <v>15.33</v>
      </c>
      <c r="G1712" s="26">
        <v>15</v>
      </c>
    </row>
    <row r="1713" spans="1:7">
      <c r="A1713" s="38" t="s">
        <v>3473</v>
      </c>
      <c r="B1713" s="39" t="s">
        <v>3474</v>
      </c>
      <c r="C1713" s="40" t="s">
        <v>147</v>
      </c>
      <c r="D1713" s="77">
        <v>18.43</v>
      </c>
      <c r="E1713" s="77">
        <v>19.16</v>
      </c>
      <c r="F1713" s="77">
        <v>37.590000000000003</v>
      </c>
      <c r="G1713" s="26">
        <v>15</v>
      </c>
    </row>
    <row r="1714" spans="1:7">
      <c r="A1714" s="38" t="s">
        <v>3475</v>
      </c>
      <c r="B1714" s="39" t="s">
        <v>3476</v>
      </c>
      <c r="C1714" s="40" t="s">
        <v>147</v>
      </c>
      <c r="D1714" s="77">
        <v>58.42</v>
      </c>
      <c r="E1714" s="77">
        <v>9.57</v>
      </c>
      <c r="F1714" s="77">
        <v>67.989999999999995</v>
      </c>
      <c r="G1714" s="26">
        <v>15</v>
      </c>
    </row>
    <row r="1715" spans="1:7">
      <c r="A1715" s="38" t="s">
        <v>3477</v>
      </c>
      <c r="B1715" s="39" t="s">
        <v>3478</v>
      </c>
      <c r="C1715" s="40"/>
      <c r="D1715" s="77"/>
      <c r="E1715" s="77"/>
      <c r="F1715" s="77"/>
      <c r="G1715" s="26"/>
    </row>
    <row r="1716" spans="1:7">
      <c r="A1716" s="38" t="s">
        <v>3479</v>
      </c>
      <c r="B1716" s="39" t="s">
        <v>3480</v>
      </c>
      <c r="C1716" s="40" t="s">
        <v>230</v>
      </c>
      <c r="D1716" s="77"/>
      <c r="E1716" s="77">
        <v>90.84</v>
      </c>
      <c r="F1716" s="77">
        <v>90.84</v>
      </c>
      <c r="G1716" s="26">
        <v>15</v>
      </c>
    </row>
    <row r="1717" spans="1:7">
      <c r="A1717" s="38" t="s">
        <v>3481</v>
      </c>
      <c r="B1717" s="39" t="s">
        <v>3482</v>
      </c>
      <c r="C1717" s="40" t="s">
        <v>147</v>
      </c>
      <c r="D1717" s="77">
        <v>4.9800000000000004</v>
      </c>
      <c r="E1717" s="77">
        <v>4.54</v>
      </c>
      <c r="F1717" s="77">
        <v>9.52</v>
      </c>
      <c r="G1717" s="26">
        <v>15</v>
      </c>
    </row>
    <row r="1718" spans="1:7">
      <c r="A1718" s="38" t="s">
        <v>3483</v>
      </c>
      <c r="B1718" s="39" t="s">
        <v>3484</v>
      </c>
      <c r="C1718" s="40" t="s">
        <v>147</v>
      </c>
      <c r="D1718" s="77">
        <v>5.62</v>
      </c>
      <c r="E1718" s="77">
        <v>4.54</v>
      </c>
      <c r="F1718" s="77">
        <v>10.16</v>
      </c>
      <c r="G1718" s="26">
        <v>15</v>
      </c>
    </row>
    <row r="1719" spans="1:7">
      <c r="A1719" s="38" t="s">
        <v>3485</v>
      </c>
      <c r="B1719" s="39" t="s">
        <v>3486</v>
      </c>
      <c r="C1719" s="40" t="s">
        <v>147</v>
      </c>
      <c r="D1719" s="77">
        <v>13.5</v>
      </c>
      <c r="E1719" s="77">
        <v>4.54</v>
      </c>
      <c r="F1719" s="77">
        <v>18.04</v>
      </c>
      <c r="G1719" s="26">
        <v>15</v>
      </c>
    </row>
    <row r="1720" spans="1:7">
      <c r="A1720" s="38" t="s">
        <v>3487</v>
      </c>
      <c r="B1720" s="39" t="s">
        <v>3488</v>
      </c>
      <c r="C1720" s="40" t="s">
        <v>147</v>
      </c>
      <c r="D1720" s="77">
        <v>1.45</v>
      </c>
      <c r="E1720" s="77">
        <v>0.33</v>
      </c>
      <c r="F1720" s="77">
        <v>1.78</v>
      </c>
      <c r="G1720" s="26">
        <v>15</v>
      </c>
    </row>
    <row r="1721" spans="1:7" s="46" customFormat="1">
      <c r="A1721" s="38" t="s">
        <v>3489</v>
      </c>
      <c r="B1721" s="39" t="s">
        <v>3490</v>
      </c>
      <c r="C1721" s="40"/>
      <c r="D1721" s="77"/>
      <c r="E1721" s="77"/>
      <c r="F1721" s="77"/>
      <c r="G1721" s="26"/>
    </row>
    <row r="1722" spans="1:7">
      <c r="A1722" s="38" t="s">
        <v>3491</v>
      </c>
      <c r="B1722" s="39" t="s">
        <v>3492</v>
      </c>
      <c r="C1722" s="40"/>
      <c r="D1722" s="77"/>
      <c r="E1722" s="77"/>
      <c r="F1722" s="77"/>
      <c r="G1722" s="26"/>
    </row>
    <row r="1723" spans="1:7">
      <c r="A1723" s="38" t="s">
        <v>3493</v>
      </c>
      <c r="B1723" s="39" t="s">
        <v>3494</v>
      </c>
      <c r="C1723" s="40" t="s">
        <v>147</v>
      </c>
      <c r="D1723" s="77">
        <v>8.57</v>
      </c>
      <c r="E1723" s="77">
        <v>39</v>
      </c>
      <c r="F1723" s="77">
        <v>47.57</v>
      </c>
      <c r="G1723" s="26">
        <v>15</v>
      </c>
    </row>
    <row r="1724" spans="1:7">
      <c r="A1724" s="38" t="s">
        <v>3495</v>
      </c>
      <c r="B1724" s="39" t="s">
        <v>3496</v>
      </c>
      <c r="C1724" s="40" t="s">
        <v>147</v>
      </c>
      <c r="D1724" s="77">
        <v>4.9400000000000004</v>
      </c>
      <c r="E1724" s="77">
        <v>39</v>
      </c>
      <c r="F1724" s="77">
        <v>43.94</v>
      </c>
      <c r="G1724" s="26">
        <v>15</v>
      </c>
    </row>
    <row r="1725" spans="1:7">
      <c r="A1725" s="38" t="s">
        <v>3497</v>
      </c>
      <c r="B1725" s="39" t="s">
        <v>3498</v>
      </c>
      <c r="C1725" s="40" t="s">
        <v>147</v>
      </c>
      <c r="D1725" s="77">
        <v>7.13</v>
      </c>
      <c r="E1725" s="77">
        <v>9.94</v>
      </c>
      <c r="F1725" s="77">
        <v>17.07</v>
      </c>
      <c r="G1725" s="26">
        <v>15</v>
      </c>
    </row>
    <row r="1726" spans="1:7">
      <c r="A1726" s="38" t="s">
        <v>3499</v>
      </c>
      <c r="B1726" s="39" t="s">
        <v>3500</v>
      </c>
      <c r="C1726" s="40" t="s">
        <v>205</v>
      </c>
      <c r="D1726" s="77">
        <v>29.07</v>
      </c>
      <c r="E1726" s="77">
        <v>27.92</v>
      </c>
      <c r="F1726" s="77">
        <v>56.99</v>
      </c>
      <c r="G1726" s="26">
        <v>15</v>
      </c>
    </row>
    <row r="1727" spans="1:7">
      <c r="A1727" s="38" t="s">
        <v>3501</v>
      </c>
      <c r="B1727" s="39" t="s">
        <v>3502</v>
      </c>
      <c r="C1727" s="40" t="s">
        <v>147</v>
      </c>
      <c r="D1727" s="77">
        <v>8.2200000000000006</v>
      </c>
      <c r="E1727" s="77">
        <v>10.68</v>
      </c>
      <c r="F1727" s="77">
        <v>18.899999999999999</v>
      </c>
      <c r="G1727" s="26">
        <v>15</v>
      </c>
    </row>
    <row r="1728" spans="1:7">
      <c r="A1728" s="38" t="s">
        <v>3503</v>
      </c>
      <c r="B1728" s="39" t="s">
        <v>3504</v>
      </c>
      <c r="C1728" s="40"/>
      <c r="D1728" s="77"/>
      <c r="E1728" s="77"/>
      <c r="F1728" s="77"/>
      <c r="G1728" s="26"/>
    </row>
    <row r="1729" spans="1:7">
      <c r="A1729" s="38" t="s">
        <v>3505</v>
      </c>
      <c r="B1729" s="39" t="s">
        <v>3506</v>
      </c>
      <c r="C1729" s="40" t="s">
        <v>147</v>
      </c>
      <c r="D1729" s="77">
        <v>3.02</v>
      </c>
      <c r="E1729" s="77">
        <v>13.43</v>
      </c>
      <c r="F1729" s="77">
        <v>16.45</v>
      </c>
      <c r="G1729" s="26">
        <v>15</v>
      </c>
    </row>
    <row r="1730" spans="1:7">
      <c r="A1730" s="38" t="s">
        <v>3507</v>
      </c>
      <c r="B1730" s="39" t="s">
        <v>3508</v>
      </c>
      <c r="C1730" s="40" t="s">
        <v>147</v>
      </c>
      <c r="D1730" s="77">
        <v>5.59</v>
      </c>
      <c r="E1730" s="77">
        <v>13.43</v>
      </c>
      <c r="F1730" s="77">
        <v>19.02</v>
      </c>
      <c r="G1730" s="26">
        <v>15</v>
      </c>
    </row>
    <row r="1731" spans="1:7">
      <c r="A1731" s="38" t="s">
        <v>3509</v>
      </c>
      <c r="B1731" s="39" t="s">
        <v>3510</v>
      </c>
      <c r="C1731" s="40"/>
      <c r="D1731" s="77"/>
      <c r="E1731" s="77"/>
      <c r="F1731" s="77"/>
      <c r="G1731" s="26"/>
    </row>
    <row r="1732" spans="1:7">
      <c r="A1732" s="38" t="s">
        <v>3511</v>
      </c>
      <c r="B1732" s="39" t="s">
        <v>3512</v>
      </c>
      <c r="C1732" s="40" t="s">
        <v>147</v>
      </c>
      <c r="D1732" s="77">
        <v>5.59</v>
      </c>
      <c r="E1732" s="77">
        <v>29.58</v>
      </c>
      <c r="F1732" s="77">
        <v>35.17</v>
      </c>
      <c r="G1732" s="26">
        <v>15</v>
      </c>
    </row>
    <row r="1733" spans="1:7">
      <c r="A1733" s="38" t="s">
        <v>3513</v>
      </c>
      <c r="B1733" s="39" t="s">
        <v>3514</v>
      </c>
      <c r="C1733" s="40" t="s">
        <v>147</v>
      </c>
      <c r="D1733" s="77">
        <v>9.25</v>
      </c>
      <c r="E1733" s="77">
        <v>25.12</v>
      </c>
      <c r="F1733" s="77">
        <v>34.369999999999997</v>
      </c>
      <c r="G1733" s="26">
        <v>15</v>
      </c>
    </row>
    <row r="1734" spans="1:7">
      <c r="A1734" s="38" t="s">
        <v>3515</v>
      </c>
      <c r="B1734" s="39" t="s">
        <v>3516</v>
      </c>
      <c r="C1734" s="40" t="s">
        <v>147</v>
      </c>
      <c r="D1734" s="77">
        <v>19.02</v>
      </c>
      <c r="E1734" s="77">
        <v>13.96</v>
      </c>
      <c r="F1734" s="77">
        <v>32.979999999999997</v>
      </c>
      <c r="G1734" s="26">
        <v>15</v>
      </c>
    </row>
    <row r="1735" spans="1:7">
      <c r="A1735" s="38" t="s">
        <v>3517</v>
      </c>
      <c r="B1735" s="39" t="s">
        <v>3518</v>
      </c>
      <c r="C1735" s="40" t="s">
        <v>147</v>
      </c>
      <c r="D1735" s="77">
        <v>18.600000000000001</v>
      </c>
      <c r="E1735" s="77">
        <v>23.98</v>
      </c>
      <c r="F1735" s="77">
        <v>42.58</v>
      </c>
      <c r="G1735" s="26">
        <v>15</v>
      </c>
    </row>
    <row r="1736" spans="1:7">
      <c r="A1736" s="38" t="s">
        <v>3519</v>
      </c>
      <c r="B1736" s="39" t="s">
        <v>14513</v>
      </c>
      <c r="C1736" s="40" t="s">
        <v>147</v>
      </c>
      <c r="D1736" s="77">
        <v>16.329999999999998</v>
      </c>
      <c r="E1736" s="77">
        <v>17.79</v>
      </c>
      <c r="F1736" s="77">
        <v>34.119999999999997</v>
      </c>
      <c r="G1736" s="26">
        <v>15</v>
      </c>
    </row>
    <row r="1737" spans="1:7">
      <c r="A1737" s="38" t="s">
        <v>3520</v>
      </c>
      <c r="B1737" s="39" t="s">
        <v>14514</v>
      </c>
      <c r="C1737" s="40" t="s">
        <v>147</v>
      </c>
      <c r="D1737" s="77">
        <v>40.71</v>
      </c>
      <c r="E1737" s="77">
        <v>17.79</v>
      </c>
      <c r="F1737" s="77">
        <v>58.5</v>
      </c>
      <c r="G1737" s="26">
        <v>15</v>
      </c>
    </row>
    <row r="1738" spans="1:7">
      <c r="A1738" s="38" t="s">
        <v>3521</v>
      </c>
      <c r="B1738" s="39" t="s">
        <v>3522</v>
      </c>
      <c r="C1738" s="40" t="s">
        <v>147</v>
      </c>
      <c r="D1738" s="77">
        <v>31.51</v>
      </c>
      <c r="E1738" s="77">
        <v>23.98</v>
      </c>
      <c r="F1738" s="77">
        <v>55.49</v>
      </c>
      <c r="G1738" s="26">
        <v>15</v>
      </c>
    </row>
    <row r="1739" spans="1:7">
      <c r="A1739" s="38" t="s">
        <v>3523</v>
      </c>
      <c r="B1739" s="39" t="s">
        <v>3524</v>
      </c>
      <c r="C1739" s="40"/>
      <c r="D1739" s="77"/>
      <c r="E1739" s="77"/>
      <c r="F1739" s="77"/>
      <c r="G1739" s="26"/>
    </row>
    <row r="1740" spans="1:7">
      <c r="A1740" s="38" t="s">
        <v>3525</v>
      </c>
      <c r="B1740" s="39" t="s">
        <v>3526</v>
      </c>
      <c r="C1740" s="40" t="s">
        <v>147</v>
      </c>
      <c r="D1740" s="77">
        <v>8.34</v>
      </c>
      <c r="E1740" s="77">
        <v>17.79</v>
      </c>
      <c r="F1740" s="77">
        <v>26.13</v>
      </c>
      <c r="G1740" s="26">
        <v>15</v>
      </c>
    </row>
    <row r="1741" spans="1:7">
      <c r="A1741" s="38" t="s">
        <v>3527</v>
      </c>
      <c r="B1741" s="39" t="s">
        <v>3528</v>
      </c>
      <c r="C1741" s="40" t="s">
        <v>205</v>
      </c>
      <c r="D1741" s="77">
        <v>3.19</v>
      </c>
      <c r="E1741" s="77">
        <v>3.31</v>
      </c>
      <c r="F1741" s="77">
        <v>6.5</v>
      </c>
      <c r="G1741" s="26">
        <v>15</v>
      </c>
    </row>
    <row r="1742" spans="1:7">
      <c r="A1742" s="38" t="s">
        <v>3529</v>
      </c>
      <c r="B1742" s="39" t="s">
        <v>3530</v>
      </c>
      <c r="C1742" s="40" t="s">
        <v>147</v>
      </c>
      <c r="D1742" s="77">
        <v>10.98</v>
      </c>
      <c r="E1742" s="77">
        <v>20.059999999999999</v>
      </c>
      <c r="F1742" s="77">
        <v>31.04</v>
      </c>
      <c r="G1742" s="26">
        <v>15</v>
      </c>
    </row>
    <row r="1743" spans="1:7">
      <c r="A1743" s="38" t="s">
        <v>3531</v>
      </c>
      <c r="B1743" s="39" t="s">
        <v>3532</v>
      </c>
      <c r="C1743" s="40" t="s">
        <v>205</v>
      </c>
      <c r="D1743" s="77">
        <v>2.91</v>
      </c>
      <c r="E1743" s="77">
        <v>2.65</v>
      </c>
      <c r="F1743" s="77">
        <v>5.56</v>
      </c>
      <c r="G1743" s="26">
        <v>15</v>
      </c>
    </row>
    <row r="1744" spans="1:7">
      <c r="A1744" s="38" t="s">
        <v>3533</v>
      </c>
      <c r="B1744" s="39" t="s">
        <v>3534</v>
      </c>
      <c r="C1744" s="40"/>
      <c r="D1744" s="77"/>
      <c r="E1744" s="77"/>
      <c r="F1744" s="77"/>
      <c r="G1744" s="26"/>
    </row>
    <row r="1745" spans="1:7">
      <c r="A1745" s="38" t="s">
        <v>3535</v>
      </c>
      <c r="B1745" s="39" t="s">
        <v>3536</v>
      </c>
      <c r="C1745" s="40" t="s">
        <v>147</v>
      </c>
      <c r="D1745" s="77">
        <v>4.6100000000000003</v>
      </c>
      <c r="E1745" s="77">
        <v>23.98</v>
      </c>
      <c r="F1745" s="77">
        <v>28.59</v>
      </c>
      <c r="G1745" s="26">
        <v>15</v>
      </c>
    </row>
    <row r="1746" spans="1:7">
      <c r="A1746" s="38" t="s">
        <v>3537</v>
      </c>
      <c r="B1746" s="39" t="s">
        <v>3538</v>
      </c>
      <c r="C1746" s="40"/>
      <c r="D1746" s="77"/>
      <c r="E1746" s="77"/>
      <c r="F1746" s="77"/>
      <c r="G1746" s="26"/>
    </row>
    <row r="1747" spans="1:7">
      <c r="A1747" s="38" t="s">
        <v>3539</v>
      </c>
      <c r="B1747" s="39" t="s">
        <v>3540</v>
      </c>
      <c r="C1747" s="40" t="s">
        <v>655</v>
      </c>
      <c r="D1747" s="77">
        <v>4.47</v>
      </c>
      <c r="E1747" s="77"/>
      <c r="F1747" s="77">
        <v>4.47</v>
      </c>
      <c r="G1747" s="26">
        <v>15</v>
      </c>
    </row>
    <row r="1748" spans="1:7">
      <c r="A1748" s="38" t="s">
        <v>3541</v>
      </c>
      <c r="B1748" s="39" t="s">
        <v>3542</v>
      </c>
      <c r="C1748" s="40" t="s">
        <v>655</v>
      </c>
      <c r="D1748" s="77">
        <v>4.46</v>
      </c>
      <c r="E1748" s="77"/>
      <c r="F1748" s="77">
        <v>4.46</v>
      </c>
      <c r="G1748" s="26">
        <v>15</v>
      </c>
    </row>
    <row r="1749" spans="1:7" ht="30">
      <c r="A1749" s="38" t="s">
        <v>3543</v>
      </c>
      <c r="B1749" s="39" t="s">
        <v>3544</v>
      </c>
      <c r="C1749" s="40" t="s">
        <v>147</v>
      </c>
      <c r="D1749" s="77">
        <v>162.88999999999999</v>
      </c>
      <c r="E1749" s="77">
        <v>221.69</v>
      </c>
      <c r="F1749" s="77">
        <v>384.58</v>
      </c>
      <c r="G1749" s="26">
        <v>15</v>
      </c>
    </row>
    <row r="1750" spans="1:7" ht="30">
      <c r="A1750" s="38" t="s">
        <v>3545</v>
      </c>
      <c r="B1750" s="39" t="s">
        <v>3546</v>
      </c>
      <c r="C1750" s="40" t="s">
        <v>147</v>
      </c>
      <c r="D1750" s="77">
        <v>594.36</v>
      </c>
      <c r="E1750" s="77">
        <v>257.04000000000002</v>
      </c>
      <c r="F1750" s="77">
        <v>851.4</v>
      </c>
      <c r="G1750" s="26">
        <v>15</v>
      </c>
    </row>
    <row r="1751" spans="1:7">
      <c r="A1751" s="38" t="s">
        <v>3547</v>
      </c>
      <c r="B1751" s="39" t="s">
        <v>3548</v>
      </c>
      <c r="C1751" s="40"/>
      <c r="D1751" s="77"/>
      <c r="E1751" s="77"/>
      <c r="F1751" s="77"/>
      <c r="G1751" s="26"/>
    </row>
    <row r="1752" spans="1:7">
      <c r="A1752" s="38" t="s">
        <v>3549</v>
      </c>
      <c r="B1752" s="39" t="s">
        <v>3550</v>
      </c>
      <c r="C1752" s="40" t="s">
        <v>205</v>
      </c>
      <c r="D1752" s="77">
        <v>1.59</v>
      </c>
      <c r="E1752" s="77">
        <v>1.81</v>
      </c>
      <c r="F1752" s="77">
        <v>3.4</v>
      </c>
      <c r="G1752" s="26">
        <v>15</v>
      </c>
    </row>
    <row r="1753" spans="1:7">
      <c r="A1753" s="38" t="s">
        <v>3551</v>
      </c>
      <c r="B1753" s="39" t="s">
        <v>3552</v>
      </c>
      <c r="C1753" s="40" t="s">
        <v>205</v>
      </c>
      <c r="D1753" s="77">
        <v>1.0900000000000001</v>
      </c>
      <c r="E1753" s="77">
        <v>3.6</v>
      </c>
      <c r="F1753" s="77">
        <v>4.6900000000000004</v>
      </c>
      <c r="G1753" s="26">
        <v>15</v>
      </c>
    </row>
    <row r="1754" spans="1:7">
      <c r="A1754" s="38" t="s">
        <v>3553</v>
      </c>
      <c r="B1754" s="39" t="s">
        <v>3554</v>
      </c>
      <c r="C1754" s="40"/>
      <c r="D1754" s="77"/>
      <c r="E1754" s="77"/>
      <c r="F1754" s="77"/>
      <c r="G1754" s="26"/>
    </row>
    <row r="1755" spans="1:7">
      <c r="A1755" s="38" t="s">
        <v>3555</v>
      </c>
      <c r="B1755" s="39" t="s">
        <v>3556</v>
      </c>
      <c r="C1755" s="40" t="s">
        <v>147</v>
      </c>
      <c r="D1755" s="77">
        <v>8.94</v>
      </c>
      <c r="E1755" s="77">
        <v>23.98</v>
      </c>
      <c r="F1755" s="77">
        <v>32.92</v>
      </c>
      <c r="G1755" s="26">
        <v>15</v>
      </c>
    </row>
    <row r="1756" spans="1:7">
      <c r="A1756" s="38" t="s">
        <v>3557</v>
      </c>
      <c r="B1756" s="39" t="s">
        <v>3558</v>
      </c>
      <c r="C1756" s="40" t="s">
        <v>147</v>
      </c>
      <c r="D1756" s="77">
        <v>13.5</v>
      </c>
      <c r="E1756" s="77">
        <v>23.98</v>
      </c>
      <c r="F1756" s="77">
        <v>37.479999999999997</v>
      </c>
      <c r="G1756" s="26">
        <v>15</v>
      </c>
    </row>
    <row r="1757" spans="1:7">
      <c r="A1757" s="38" t="s">
        <v>3559</v>
      </c>
      <c r="B1757" s="39" t="s">
        <v>3560</v>
      </c>
      <c r="C1757" s="40" t="s">
        <v>147</v>
      </c>
      <c r="D1757" s="77">
        <v>14.57</v>
      </c>
      <c r="E1757" s="77">
        <v>23.98</v>
      </c>
      <c r="F1757" s="77">
        <v>38.549999999999997</v>
      </c>
      <c r="G1757" s="26">
        <v>15</v>
      </c>
    </row>
    <row r="1758" spans="1:7">
      <c r="A1758" s="38" t="s">
        <v>3561</v>
      </c>
      <c r="B1758" s="39" t="s">
        <v>3562</v>
      </c>
      <c r="C1758" s="40" t="s">
        <v>147</v>
      </c>
      <c r="D1758" s="77">
        <v>11.88</v>
      </c>
      <c r="E1758" s="77">
        <v>23.98</v>
      </c>
      <c r="F1758" s="77">
        <v>35.86</v>
      </c>
      <c r="G1758" s="26">
        <v>15</v>
      </c>
    </row>
    <row r="1759" spans="1:7">
      <c r="A1759" s="38" t="s">
        <v>3563</v>
      </c>
      <c r="B1759" s="39" t="s">
        <v>3564</v>
      </c>
      <c r="C1759" s="40" t="s">
        <v>147</v>
      </c>
      <c r="D1759" s="77">
        <v>91.28</v>
      </c>
      <c r="E1759" s="77">
        <v>50.25</v>
      </c>
      <c r="F1759" s="77">
        <v>141.53</v>
      </c>
      <c r="G1759" s="26">
        <v>15</v>
      </c>
    </row>
    <row r="1760" spans="1:7">
      <c r="A1760" s="38" t="s">
        <v>3565</v>
      </c>
      <c r="B1760" s="39" t="s">
        <v>3566</v>
      </c>
      <c r="C1760" s="40" t="s">
        <v>147</v>
      </c>
      <c r="D1760" s="77">
        <v>19.149999999999999</v>
      </c>
      <c r="E1760" s="77">
        <v>23.98</v>
      </c>
      <c r="F1760" s="77">
        <v>43.13</v>
      </c>
      <c r="G1760" s="26">
        <v>15</v>
      </c>
    </row>
    <row r="1761" spans="1:7">
      <c r="A1761" s="38" t="s">
        <v>3567</v>
      </c>
      <c r="B1761" s="39" t="s">
        <v>3568</v>
      </c>
      <c r="C1761" s="40" t="s">
        <v>147</v>
      </c>
      <c r="D1761" s="77">
        <v>12.94</v>
      </c>
      <c r="E1761" s="77">
        <v>33.5</v>
      </c>
      <c r="F1761" s="77">
        <v>46.44</v>
      </c>
      <c r="G1761" s="26">
        <v>15</v>
      </c>
    </row>
    <row r="1762" spans="1:7" ht="30">
      <c r="A1762" s="38" t="s">
        <v>3569</v>
      </c>
      <c r="B1762" s="39" t="s">
        <v>3570</v>
      </c>
      <c r="C1762" s="40" t="s">
        <v>147</v>
      </c>
      <c r="D1762" s="77">
        <v>256.64</v>
      </c>
      <c r="E1762" s="77"/>
      <c r="F1762" s="77">
        <v>256.64</v>
      </c>
      <c r="G1762" s="26">
        <v>15</v>
      </c>
    </row>
    <row r="1763" spans="1:7" ht="30">
      <c r="A1763" s="38" t="s">
        <v>3571</v>
      </c>
      <c r="B1763" s="39" t="s">
        <v>3572</v>
      </c>
      <c r="C1763" s="40" t="s">
        <v>147</v>
      </c>
      <c r="D1763" s="77">
        <v>508.85</v>
      </c>
      <c r="E1763" s="77"/>
      <c r="F1763" s="77">
        <v>508.85</v>
      </c>
      <c r="G1763" s="26">
        <v>15</v>
      </c>
    </row>
    <row r="1764" spans="1:7">
      <c r="A1764" s="38" t="s">
        <v>3573</v>
      </c>
      <c r="B1764" s="39" t="s">
        <v>3574</v>
      </c>
      <c r="C1764" s="40"/>
      <c r="D1764" s="77"/>
      <c r="E1764" s="77"/>
      <c r="F1764" s="77"/>
      <c r="G1764" s="26"/>
    </row>
    <row r="1765" spans="1:7">
      <c r="A1765" s="38" t="s">
        <v>3575</v>
      </c>
      <c r="B1765" s="39" t="s">
        <v>3576</v>
      </c>
      <c r="C1765" s="40" t="s">
        <v>147</v>
      </c>
      <c r="D1765" s="77">
        <v>18.649999999999999</v>
      </c>
      <c r="E1765" s="77">
        <v>33.5</v>
      </c>
      <c r="F1765" s="77">
        <v>52.15</v>
      </c>
      <c r="G1765" s="26">
        <v>15</v>
      </c>
    </row>
    <row r="1766" spans="1:7">
      <c r="A1766" s="38" t="s">
        <v>3577</v>
      </c>
      <c r="B1766" s="39" t="s">
        <v>3578</v>
      </c>
      <c r="C1766" s="40"/>
      <c r="D1766" s="77"/>
      <c r="E1766" s="77"/>
      <c r="F1766" s="77"/>
      <c r="G1766" s="26"/>
    </row>
    <row r="1767" spans="1:7">
      <c r="A1767" s="38" t="s">
        <v>3579</v>
      </c>
      <c r="B1767" s="39" t="s">
        <v>3580</v>
      </c>
      <c r="C1767" s="40" t="s">
        <v>147</v>
      </c>
      <c r="D1767" s="77">
        <v>19.079999999999998</v>
      </c>
      <c r="E1767" s="77">
        <v>33.5</v>
      </c>
      <c r="F1767" s="77">
        <v>52.58</v>
      </c>
      <c r="G1767" s="26">
        <v>15</v>
      </c>
    </row>
    <row r="1768" spans="1:7" s="46" customFormat="1">
      <c r="A1768" s="38" t="s">
        <v>3581</v>
      </c>
      <c r="B1768" s="39" t="s">
        <v>3582</v>
      </c>
      <c r="C1768" s="40"/>
      <c r="D1768" s="77"/>
      <c r="E1768" s="77"/>
      <c r="F1768" s="77"/>
      <c r="G1768" s="26"/>
    </row>
    <row r="1769" spans="1:7">
      <c r="A1769" s="38" t="s">
        <v>3583</v>
      </c>
      <c r="B1769" s="39" t="s">
        <v>3584</v>
      </c>
      <c r="C1769" s="40"/>
      <c r="D1769" s="77"/>
      <c r="E1769" s="77"/>
      <c r="F1769" s="77"/>
      <c r="G1769" s="26"/>
    </row>
    <row r="1770" spans="1:7">
      <c r="A1770" s="38" t="s">
        <v>3585</v>
      </c>
      <c r="B1770" s="39" t="s">
        <v>3586</v>
      </c>
      <c r="C1770" s="40" t="s">
        <v>230</v>
      </c>
      <c r="D1770" s="77">
        <v>183.67</v>
      </c>
      <c r="E1770" s="77">
        <v>56.78</v>
      </c>
      <c r="F1770" s="77">
        <v>240.45</v>
      </c>
      <c r="G1770" s="26">
        <v>15</v>
      </c>
    </row>
    <row r="1771" spans="1:7">
      <c r="A1771" s="38" t="s">
        <v>3587</v>
      </c>
      <c r="B1771" s="39" t="s">
        <v>3588</v>
      </c>
      <c r="C1771" s="40" t="s">
        <v>147</v>
      </c>
      <c r="D1771" s="77"/>
      <c r="E1771" s="77">
        <v>2.27</v>
      </c>
      <c r="F1771" s="77">
        <v>2.27</v>
      </c>
      <c r="G1771" s="26">
        <v>15</v>
      </c>
    </row>
    <row r="1772" spans="1:7">
      <c r="A1772" s="38" t="s">
        <v>3589</v>
      </c>
      <c r="B1772" s="39" t="s">
        <v>3590</v>
      </c>
      <c r="C1772" s="40"/>
      <c r="D1772" s="77"/>
      <c r="E1772" s="77"/>
      <c r="F1772" s="77"/>
      <c r="G1772" s="26"/>
    </row>
    <row r="1773" spans="1:7">
      <c r="A1773" s="38" t="s">
        <v>3591</v>
      </c>
      <c r="B1773" s="39" t="s">
        <v>3592</v>
      </c>
      <c r="C1773" s="40" t="s">
        <v>147</v>
      </c>
      <c r="D1773" s="77">
        <v>10.63</v>
      </c>
      <c r="E1773" s="77">
        <v>3.84</v>
      </c>
      <c r="F1773" s="77">
        <v>14.47</v>
      </c>
      <c r="G1773" s="26">
        <v>15</v>
      </c>
    </row>
    <row r="1774" spans="1:7">
      <c r="A1774" s="38" t="s">
        <v>3593</v>
      </c>
      <c r="B1774" s="39" t="s">
        <v>3594</v>
      </c>
      <c r="C1774" s="40" t="s">
        <v>147</v>
      </c>
      <c r="D1774" s="77">
        <v>9.74</v>
      </c>
      <c r="E1774" s="77">
        <v>5.75</v>
      </c>
      <c r="F1774" s="77">
        <v>15.49</v>
      </c>
      <c r="G1774" s="26">
        <v>15</v>
      </c>
    </row>
    <row r="1775" spans="1:7">
      <c r="A1775" s="38" t="s">
        <v>3595</v>
      </c>
      <c r="B1775" s="39" t="s">
        <v>3596</v>
      </c>
      <c r="C1775" s="40" t="s">
        <v>147</v>
      </c>
      <c r="D1775" s="77">
        <v>118</v>
      </c>
      <c r="E1775" s="77">
        <v>7.3</v>
      </c>
      <c r="F1775" s="77">
        <v>125.3</v>
      </c>
      <c r="G1775" s="26">
        <v>15</v>
      </c>
    </row>
    <row r="1776" spans="1:7">
      <c r="A1776" s="38" t="s">
        <v>3597</v>
      </c>
      <c r="B1776" s="39" t="s">
        <v>3598</v>
      </c>
      <c r="C1776" s="40" t="s">
        <v>147</v>
      </c>
      <c r="D1776" s="77">
        <v>18.27</v>
      </c>
      <c r="E1776" s="77">
        <v>5.75</v>
      </c>
      <c r="F1776" s="77">
        <v>24.02</v>
      </c>
      <c r="G1776" s="26">
        <v>15</v>
      </c>
    </row>
    <row r="1777" spans="1:7">
      <c r="A1777" s="38" t="s">
        <v>3599</v>
      </c>
      <c r="B1777" s="39" t="s">
        <v>3600</v>
      </c>
      <c r="C1777" s="40" t="s">
        <v>147</v>
      </c>
      <c r="D1777" s="77">
        <v>52.84</v>
      </c>
      <c r="E1777" s="77">
        <v>7.3</v>
      </c>
      <c r="F1777" s="77">
        <v>60.14</v>
      </c>
      <c r="G1777" s="26">
        <v>15</v>
      </c>
    </row>
    <row r="1778" spans="1:7">
      <c r="A1778" s="38" t="s">
        <v>3601</v>
      </c>
      <c r="B1778" s="39" t="s">
        <v>3602</v>
      </c>
      <c r="C1778" s="40" t="s">
        <v>147</v>
      </c>
      <c r="D1778" s="77">
        <v>13.84</v>
      </c>
      <c r="E1778" s="77">
        <v>5.75</v>
      </c>
      <c r="F1778" s="77">
        <v>19.59</v>
      </c>
      <c r="G1778" s="26">
        <v>15</v>
      </c>
    </row>
    <row r="1779" spans="1:7">
      <c r="A1779" s="38" t="s">
        <v>3603</v>
      </c>
      <c r="B1779" s="39" t="s">
        <v>3604</v>
      </c>
      <c r="C1779" s="40" t="s">
        <v>147</v>
      </c>
      <c r="D1779" s="77">
        <v>51.54</v>
      </c>
      <c r="E1779" s="77">
        <v>7.3</v>
      </c>
      <c r="F1779" s="77">
        <v>58.84</v>
      </c>
      <c r="G1779" s="26">
        <v>15</v>
      </c>
    </row>
    <row r="1780" spans="1:7">
      <c r="A1780" s="38" t="s">
        <v>3605</v>
      </c>
      <c r="B1780" s="39" t="s">
        <v>3606</v>
      </c>
      <c r="C1780" s="40" t="s">
        <v>147</v>
      </c>
      <c r="D1780" s="77">
        <v>14.51</v>
      </c>
      <c r="E1780" s="77"/>
      <c r="F1780" s="77">
        <v>14.51</v>
      </c>
      <c r="G1780" s="26">
        <v>15</v>
      </c>
    </row>
    <row r="1781" spans="1:7">
      <c r="A1781" s="38" t="s">
        <v>3607</v>
      </c>
      <c r="B1781" s="39" t="s">
        <v>3608</v>
      </c>
      <c r="C1781" s="40"/>
      <c r="D1781" s="77"/>
      <c r="E1781" s="77"/>
      <c r="F1781" s="77"/>
      <c r="G1781" s="26"/>
    </row>
    <row r="1782" spans="1:7">
      <c r="A1782" s="38" t="s">
        <v>3609</v>
      </c>
      <c r="B1782" s="39" t="s">
        <v>3610</v>
      </c>
      <c r="C1782" s="40" t="s">
        <v>95</v>
      </c>
      <c r="D1782" s="77">
        <v>53.56</v>
      </c>
      <c r="E1782" s="77">
        <v>4.2</v>
      </c>
      <c r="F1782" s="77">
        <v>57.76</v>
      </c>
      <c r="G1782" s="26">
        <v>15</v>
      </c>
    </row>
    <row r="1783" spans="1:7">
      <c r="A1783" s="38" t="s">
        <v>3611</v>
      </c>
      <c r="B1783" s="39" t="s">
        <v>3612</v>
      </c>
      <c r="C1783" s="40" t="s">
        <v>95</v>
      </c>
      <c r="D1783" s="77">
        <v>40.450000000000003</v>
      </c>
      <c r="E1783" s="77">
        <v>4.2</v>
      </c>
      <c r="F1783" s="77">
        <v>44.65</v>
      </c>
      <c r="G1783" s="26">
        <v>15</v>
      </c>
    </row>
    <row r="1784" spans="1:7">
      <c r="A1784" s="38" t="s">
        <v>3613</v>
      </c>
      <c r="B1784" s="39" t="s">
        <v>3614</v>
      </c>
      <c r="C1784" s="40" t="s">
        <v>95</v>
      </c>
      <c r="D1784" s="77">
        <v>50.36</v>
      </c>
      <c r="E1784" s="77">
        <v>4.2</v>
      </c>
      <c r="F1784" s="77">
        <v>54.56</v>
      </c>
      <c r="G1784" s="26">
        <v>15</v>
      </c>
    </row>
    <row r="1785" spans="1:7">
      <c r="A1785" s="38" t="s">
        <v>3615</v>
      </c>
      <c r="B1785" s="39" t="s">
        <v>3616</v>
      </c>
      <c r="C1785" s="40" t="s">
        <v>95</v>
      </c>
      <c r="D1785" s="77">
        <v>58.35</v>
      </c>
      <c r="E1785" s="77">
        <v>4.2</v>
      </c>
      <c r="F1785" s="77">
        <v>62.55</v>
      </c>
      <c r="G1785" s="26">
        <v>15</v>
      </c>
    </row>
    <row r="1786" spans="1:7">
      <c r="A1786" s="38" t="s">
        <v>3617</v>
      </c>
      <c r="B1786" s="39" t="s">
        <v>3618</v>
      </c>
      <c r="C1786" s="40"/>
      <c r="D1786" s="77"/>
      <c r="E1786" s="77"/>
      <c r="F1786" s="77"/>
      <c r="G1786" s="26"/>
    </row>
    <row r="1787" spans="1:7">
      <c r="A1787" s="38" t="s">
        <v>3619</v>
      </c>
      <c r="B1787" s="39" t="s">
        <v>3620</v>
      </c>
      <c r="C1787" s="40" t="s">
        <v>95</v>
      </c>
      <c r="D1787" s="77">
        <v>117.44</v>
      </c>
      <c r="E1787" s="77">
        <v>36.53</v>
      </c>
      <c r="F1787" s="77">
        <v>153.97</v>
      </c>
      <c r="G1787" s="26">
        <v>15</v>
      </c>
    </row>
    <row r="1788" spans="1:7">
      <c r="A1788" s="38" t="s">
        <v>3621</v>
      </c>
      <c r="B1788" s="39" t="s">
        <v>3622</v>
      </c>
      <c r="C1788" s="40" t="s">
        <v>95</v>
      </c>
      <c r="D1788" s="77">
        <v>146.57</v>
      </c>
      <c r="E1788" s="77">
        <v>36.53</v>
      </c>
      <c r="F1788" s="77">
        <v>183.1</v>
      </c>
      <c r="G1788" s="26">
        <v>15</v>
      </c>
    </row>
    <row r="1789" spans="1:7">
      <c r="A1789" s="38" t="s">
        <v>3623</v>
      </c>
      <c r="B1789" s="39" t="s">
        <v>3624</v>
      </c>
      <c r="C1789" s="40" t="s">
        <v>95</v>
      </c>
      <c r="D1789" s="77">
        <v>228.29</v>
      </c>
      <c r="E1789" s="77">
        <v>36.53</v>
      </c>
      <c r="F1789" s="77">
        <v>264.82</v>
      </c>
      <c r="G1789" s="26">
        <v>15</v>
      </c>
    </row>
    <row r="1790" spans="1:7">
      <c r="A1790" s="38" t="s">
        <v>3625</v>
      </c>
      <c r="B1790" s="39" t="s">
        <v>3626</v>
      </c>
      <c r="C1790" s="40" t="s">
        <v>95</v>
      </c>
      <c r="D1790" s="77">
        <v>361.77</v>
      </c>
      <c r="E1790" s="77">
        <v>36.53</v>
      </c>
      <c r="F1790" s="77">
        <v>398.3</v>
      </c>
      <c r="G1790" s="26">
        <v>15</v>
      </c>
    </row>
    <row r="1791" spans="1:7">
      <c r="A1791" s="38" t="s">
        <v>3627</v>
      </c>
      <c r="B1791" s="39" t="s">
        <v>3628</v>
      </c>
      <c r="C1791" s="40" t="s">
        <v>95</v>
      </c>
      <c r="D1791" s="77">
        <v>145.91999999999999</v>
      </c>
      <c r="E1791" s="77">
        <v>36.53</v>
      </c>
      <c r="F1791" s="77">
        <v>182.45</v>
      </c>
      <c r="G1791" s="26">
        <v>15</v>
      </c>
    </row>
    <row r="1792" spans="1:7">
      <c r="A1792" s="38" t="s">
        <v>3629</v>
      </c>
      <c r="B1792" s="39" t="s">
        <v>3630</v>
      </c>
      <c r="C1792" s="40" t="s">
        <v>95</v>
      </c>
      <c r="D1792" s="77">
        <v>103.3</v>
      </c>
      <c r="E1792" s="77">
        <v>36.53</v>
      </c>
      <c r="F1792" s="77">
        <v>139.83000000000001</v>
      </c>
      <c r="G1792" s="26">
        <v>15</v>
      </c>
    </row>
    <row r="1793" spans="1:7">
      <c r="A1793" s="38" t="s">
        <v>3631</v>
      </c>
      <c r="B1793" s="39" t="s">
        <v>3632</v>
      </c>
      <c r="C1793" s="40" t="s">
        <v>95</v>
      </c>
      <c r="D1793" s="77">
        <v>422.57</v>
      </c>
      <c r="E1793" s="77">
        <v>36.53</v>
      </c>
      <c r="F1793" s="77">
        <v>459.1</v>
      </c>
      <c r="G1793" s="26">
        <v>15</v>
      </c>
    </row>
    <row r="1794" spans="1:7">
      <c r="A1794" s="38" t="s">
        <v>3633</v>
      </c>
      <c r="B1794" s="39" t="s">
        <v>3634</v>
      </c>
      <c r="C1794" s="40" t="s">
        <v>95</v>
      </c>
      <c r="D1794" s="77">
        <v>134.37</v>
      </c>
      <c r="E1794" s="77">
        <v>36.53</v>
      </c>
      <c r="F1794" s="77">
        <v>170.9</v>
      </c>
      <c r="G1794" s="26">
        <v>15</v>
      </c>
    </row>
    <row r="1795" spans="1:7">
      <c r="A1795" s="38" t="s">
        <v>3635</v>
      </c>
      <c r="B1795" s="39" t="s">
        <v>3636</v>
      </c>
      <c r="C1795" s="40"/>
      <c r="D1795" s="77"/>
      <c r="E1795" s="77"/>
      <c r="F1795" s="77"/>
      <c r="G1795" s="26"/>
    </row>
    <row r="1796" spans="1:7">
      <c r="A1796" s="38" t="s">
        <v>3637</v>
      </c>
      <c r="B1796" s="39" t="s">
        <v>3638</v>
      </c>
      <c r="C1796" s="40" t="s">
        <v>205</v>
      </c>
      <c r="D1796" s="77">
        <v>29.33</v>
      </c>
      <c r="E1796" s="77">
        <v>36.53</v>
      </c>
      <c r="F1796" s="77">
        <v>65.86</v>
      </c>
      <c r="G1796" s="26">
        <v>15</v>
      </c>
    </row>
    <row r="1797" spans="1:7">
      <c r="A1797" s="38" t="s">
        <v>3639</v>
      </c>
      <c r="B1797" s="39" t="s">
        <v>3640</v>
      </c>
      <c r="C1797" s="40" t="s">
        <v>205</v>
      </c>
      <c r="D1797" s="77">
        <v>39.700000000000003</v>
      </c>
      <c r="E1797" s="77">
        <v>36.53</v>
      </c>
      <c r="F1797" s="77">
        <v>76.23</v>
      </c>
      <c r="G1797" s="26">
        <v>15</v>
      </c>
    </row>
    <row r="1798" spans="1:7">
      <c r="A1798" s="38" t="s">
        <v>3641</v>
      </c>
      <c r="B1798" s="39" t="s">
        <v>3642</v>
      </c>
      <c r="C1798" s="40" t="s">
        <v>205</v>
      </c>
      <c r="D1798" s="77">
        <v>42.35</v>
      </c>
      <c r="E1798" s="77">
        <v>36.53</v>
      </c>
      <c r="F1798" s="77">
        <v>78.88</v>
      </c>
      <c r="G1798" s="26">
        <v>15</v>
      </c>
    </row>
    <row r="1799" spans="1:7" ht="30">
      <c r="A1799" s="38" t="s">
        <v>3643</v>
      </c>
      <c r="B1799" s="39" t="s">
        <v>3644</v>
      </c>
      <c r="C1799" s="40" t="s">
        <v>205</v>
      </c>
      <c r="D1799" s="77">
        <v>158.29</v>
      </c>
      <c r="E1799" s="77">
        <v>58.53</v>
      </c>
      <c r="F1799" s="77">
        <v>216.82</v>
      </c>
      <c r="G1799" s="26">
        <v>15</v>
      </c>
    </row>
    <row r="1800" spans="1:7">
      <c r="A1800" s="38" t="s">
        <v>3645</v>
      </c>
      <c r="B1800" s="39" t="s">
        <v>3646</v>
      </c>
      <c r="C1800" s="40" t="s">
        <v>147</v>
      </c>
      <c r="D1800" s="77">
        <v>238.41</v>
      </c>
      <c r="E1800" s="77"/>
      <c r="F1800" s="77">
        <v>238.41</v>
      </c>
      <c r="G1800" s="26">
        <v>15</v>
      </c>
    </row>
    <row r="1801" spans="1:7">
      <c r="A1801" s="38" t="s">
        <v>3647</v>
      </c>
      <c r="B1801" s="39" t="s">
        <v>3648</v>
      </c>
      <c r="C1801" s="40" t="s">
        <v>147</v>
      </c>
      <c r="D1801" s="77">
        <v>248.96</v>
      </c>
      <c r="E1801" s="77"/>
      <c r="F1801" s="77">
        <v>248.96</v>
      </c>
      <c r="G1801" s="26">
        <v>15</v>
      </c>
    </row>
    <row r="1802" spans="1:7">
      <c r="A1802" s="38" t="s">
        <v>3649</v>
      </c>
      <c r="B1802" s="39" t="s">
        <v>3650</v>
      </c>
      <c r="C1802" s="40" t="s">
        <v>147</v>
      </c>
      <c r="D1802" s="77">
        <v>220.89</v>
      </c>
      <c r="E1802" s="77"/>
      <c r="F1802" s="77">
        <v>220.89</v>
      </c>
      <c r="G1802" s="26">
        <v>15</v>
      </c>
    </row>
    <row r="1803" spans="1:7">
      <c r="A1803" s="38" t="s">
        <v>3651</v>
      </c>
      <c r="B1803" s="39" t="s">
        <v>3652</v>
      </c>
      <c r="C1803" s="40" t="s">
        <v>205</v>
      </c>
      <c r="D1803" s="77">
        <v>46.88</v>
      </c>
      <c r="E1803" s="77"/>
      <c r="F1803" s="77">
        <v>46.88</v>
      </c>
      <c r="G1803" s="26">
        <v>15</v>
      </c>
    </row>
    <row r="1804" spans="1:7" ht="30">
      <c r="A1804" s="38" t="s">
        <v>3653</v>
      </c>
      <c r="B1804" s="39" t="s">
        <v>3654</v>
      </c>
      <c r="C1804" s="40" t="s">
        <v>147</v>
      </c>
      <c r="D1804" s="77">
        <v>330.25</v>
      </c>
      <c r="E1804" s="77"/>
      <c r="F1804" s="77">
        <v>330.25</v>
      </c>
      <c r="G1804" s="26">
        <v>15</v>
      </c>
    </row>
    <row r="1805" spans="1:7">
      <c r="A1805" s="38" t="s">
        <v>3655</v>
      </c>
      <c r="B1805" s="39" t="s">
        <v>3656</v>
      </c>
      <c r="C1805" s="40" t="s">
        <v>147</v>
      </c>
      <c r="D1805" s="77">
        <v>429.99</v>
      </c>
      <c r="E1805" s="77">
        <v>75.28</v>
      </c>
      <c r="F1805" s="77">
        <v>505.27</v>
      </c>
      <c r="G1805" s="26">
        <v>15</v>
      </c>
    </row>
    <row r="1806" spans="1:7">
      <c r="A1806" s="38" t="s">
        <v>3657</v>
      </c>
      <c r="B1806" s="39" t="s">
        <v>3658</v>
      </c>
      <c r="C1806" s="40" t="s">
        <v>147</v>
      </c>
      <c r="D1806" s="77">
        <v>238.03</v>
      </c>
      <c r="E1806" s="77"/>
      <c r="F1806" s="77">
        <v>238.03</v>
      </c>
      <c r="G1806" s="26">
        <v>15</v>
      </c>
    </row>
    <row r="1807" spans="1:7">
      <c r="A1807" s="38" t="s">
        <v>3659</v>
      </c>
      <c r="B1807" s="39" t="s">
        <v>3660</v>
      </c>
      <c r="C1807" s="40" t="s">
        <v>147</v>
      </c>
      <c r="D1807" s="77">
        <v>1509.12</v>
      </c>
      <c r="E1807" s="77">
        <v>112.41</v>
      </c>
      <c r="F1807" s="77">
        <v>1621.53</v>
      </c>
      <c r="G1807" s="26">
        <v>15</v>
      </c>
    </row>
    <row r="1808" spans="1:7">
      <c r="A1808" s="38" t="s">
        <v>3661</v>
      </c>
      <c r="B1808" s="39" t="s">
        <v>3662</v>
      </c>
      <c r="C1808" s="40" t="s">
        <v>147</v>
      </c>
      <c r="D1808" s="77">
        <v>1006.75</v>
      </c>
      <c r="E1808" s="77">
        <v>112.41</v>
      </c>
      <c r="F1808" s="77">
        <v>1119.1600000000001</v>
      </c>
      <c r="G1808" s="26">
        <v>15</v>
      </c>
    </row>
    <row r="1809" spans="1:7">
      <c r="A1809" s="38" t="s">
        <v>3663</v>
      </c>
      <c r="B1809" s="39" t="s">
        <v>3664</v>
      </c>
      <c r="C1809" s="40" t="s">
        <v>147</v>
      </c>
      <c r="D1809" s="77">
        <v>556.66</v>
      </c>
      <c r="E1809" s="77">
        <v>44.08</v>
      </c>
      <c r="F1809" s="77">
        <v>600.74</v>
      </c>
      <c r="G1809" s="26">
        <v>15</v>
      </c>
    </row>
    <row r="1810" spans="1:7">
      <c r="A1810" s="38" t="s">
        <v>3665</v>
      </c>
      <c r="B1810" s="39" t="s">
        <v>3666</v>
      </c>
      <c r="C1810" s="40" t="s">
        <v>147</v>
      </c>
      <c r="D1810" s="77">
        <v>786.83</v>
      </c>
      <c r="E1810" s="77">
        <v>38.340000000000003</v>
      </c>
      <c r="F1810" s="77">
        <v>825.17</v>
      </c>
      <c r="G1810" s="26">
        <v>15</v>
      </c>
    </row>
    <row r="1811" spans="1:7">
      <c r="A1811" s="38" t="s">
        <v>3667</v>
      </c>
      <c r="B1811" s="39" t="s">
        <v>3668</v>
      </c>
      <c r="C1811" s="40" t="s">
        <v>95</v>
      </c>
      <c r="D1811" s="77">
        <v>577.51</v>
      </c>
      <c r="E1811" s="77">
        <v>150.68</v>
      </c>
      <c r="F1811" s="77">
        <v>728.19</v>
      </c>
      <c r="G1811" s="26">
        <v>15</v>
      </c>
    </row>
    <row r="1812" spans="1:7">
      <c r="A1812" s="38" t="s">
        <v>3669</v>
      </c>
      <c r="B1812" s="39" t="s">
        <v>3670</v>
      </c>
      <c r="C1812" s="40" t="s">
        <v>147</v>
      </c>
      <c r="D1812" s="77">
        <v>1443.51</v>
      </c>
      <c r="E1812" s="77">
        <v>90.74</v>
      </c>
      <c r="F1812" s="77">
        <v>1534.25</v>
      </c>
      <c r="G1812" s="26">
        <v>15</v>
      </c>
    </row>
    <row r="1813" spans="1:7">
      <c r="A1813" s="38" t="s">
        <v>3671</v>
      </c>
      <c r="B1813" s="39" t="s">
        <v>3672</v>
      </c>
      <c r="C1813" s="40" t="s">
        <v>147</v>
      </c>
      <c r="D1813" s="77">
        <v>99.95</v>
      </c>
      <c r="E1813" s="77">
        <v>110.65</v>
      </c>
      <c r="F1813" s="77">
        <v>210.6</v>
      </c>
      <c r="G1813" s="26">
        <v>15</v>
      </c>
    </row>
    <row r="1814" spans="1:7">
      <c r="A1814" s="38" t="s">
        <v>3673</v>
      </c>
      <c r="B1814" s="39" t="s">
        <v>3674</v>
      </c>
      <c r="C1814" s="40" t="s">
        <v>205</v>
      </c>
      <c r="D1814" s="77">
        <v>205.43</v>
      </c>
      <c r="E1814" s="77">
        <v>59.01</v>
      </c>
      <c r="F1814" s="77">
        <v>264.44</v>
      </c>
      <c r="G1814" s="26">
        <v>15</v>
      </c>
    </row>
    <row r="1815" spans="1:7">
      <c r="A1815" s="38" t="s">
        <v>3675</v>
      </c>
      <c r="B1815" s="39" t="s">
        <v>3676</v>
      </c>
      <c r="C1815" s="40"/>
      <c r="D1815" s="77"/>
      <c r="E1815" s="77"/>
      <c r="F1815" s="77"/>
      <c r="G1815" s="26"/>
    </row>
    <row r="1816" spans="1:7">
      <c r="A1816" s="38" t="s">
        <v>3677</v>
      </c>
      <c r="B1816" s="39" t="s">
        <v>3678</v>
      </c>
      <c r="C1816" s="40" t="s">
        <v>95</v>
      </c>
      <c r="D1816" s="77">
        <v>100.42</v>
      </c>
      <c r="E1816" s="77">
        <v>176.66</v>
      </c>
      <c r="F1816" s="77">
        <v>277.08</v>
      </c>
      <c r="G1816" s="26">
        <v>15</v>
      </c>
    </row>
    <row r="1817" spans="1:7">
      <c r="A1817" s="38" t="s">
        <v>3679</v>
      </c>
      <c r="B1817" s="39" t="s">
        <v>3680</v>
      </c>
      <c r="C1817" s="40" t="s">
        <v>95</v>
      </c>
      <c r="D1817" s="77">
        <v>548.36</v>
      </c>
      <c r="E1817" s="77">
        <v>217.06</v>
      </c>
      <c r="F1817" s="77">
        <v>765.42</v>
      </c>
      <c r="G1817" s="26">
        <v>15</v>
      </c>
    </row>
    <row r="1818" spans="1:7">
      <c r="A1818" s="38" t="s">
        <v>3681</v>
      </c>
      <c r="B1818" s="39" t="s">
        <v>3682</v>
      </c>
      <c r="C1818" s="40" t="s">
        <v>95</v>
      </c>
      <c r="D1818" s="77">
        <v>2143.38</v>
      </c>
      <c r="E1818" s="77">
        <v>393.72</v>
      </c>
      <c r="F1818" s="77">
        <v>2537.1</v>
      </c>
      <c r="G1818" s="26">
        <v>15</v>
      </c>
    </row>
    <row r="1819" spans="1:7">
      <c r="A1819" s="38" t="s">
        <v>3683</v>
      </c>
      <c r="B1819" s="39" t="s">
        <v>3684</v>
      </c>
      <c r="C1819" s="40" t="s">
        <v>95</v>
      </c>
      <c r="D1819" s="77">
        <v>2984.82</v>
      </c>
      <c r="E1819" s="77">
        <v>1070</v>
      </c>
      <c r="F1819" s="77">
        <v>4054.82</v>
      </c>
      <c r="G1819" s="26">
        <v>15</v>
      </c>
    </row>
    <row r="1820" spans="1:7">
      <c r="A1820" s="38" t="s">
        <v>3685</v>
      </c>
      <c r="B1820" s="39" t="s">
        <v>3686</v>
      </c>
      <c r="C1820" s="40" t="s">
        <v>95</v>
      </c>
      <c r="D1820" s="77">
        <v>6087.44</v>
      </c>
      <c r="E1820" s="77">
        <v>2140</v>
      </c>
      <c r="F1820" s="77">
        <v>8227.44</v>
      </c>
      <c r="G1820" s="26">
        <v>15</v>
      </c>
    </row>
    <row r="1821" spans="1:7">
      <c r="A1821" s="38" t="s">
        <v>3687</v>
      </c>
      <c r="B1821" s="39" t="s">
        <v>3688</v>
      </c>
      <c r="C1821" s="40" t="s">
        <v>95</v>
      </c>
      <c r="D1821" s="77">
        <v>8968.14</v>
      </c>
      <c r="E1821" s="77">
        <v>2483.2800000000002</v>
      </c>
      <c r="F1821" s="77">
        <v>11451.42</v>
      </c>
      <c r="G1821" s="26">
        <v>15</v>
      </c>
    </row>
    <row r="1822" spans="1:7">
      <c r="A1822" s="38" t="s">
        <v>3689</v>
      </c>
      <c r="B1822" s="39" t="s">
        <v>3690</v>
      </c>
      <c r="C1822" s="40"/>
      <c r="D1822" s="77"/>
      <c r="E1822" s="77"/>
      <c r="F1822" s="77"/>
      <c r="G1822" s="26"/>
    </row>
    <row r="1823" spans="1:7">
      <c r="A1823" s="38" t="s">
        <v>3691</v>
      </c>
      <c r="B1823" s="39" t="s">
        <v>3692</v>
      </c>
      <c r="C1823" s="40" t="s">
        <v>147</v>
      </c>
      <c r="D1823" s="77">
        <v>8.61</v>
      </c>
      <c r="E1823" s="77">
        <v>8.82</v>
      </c>
      <c r="F1823" s="77">
        <v>17.43</v>
      </c>
      <c r="G1823" s="26">
        <v>15</v>
      </c>
    </row>
    <row r="1824" spans="1:7">
      <c r="A1824" s="38" t="s">
        <v>3693</v>
      </c>
      <c r="B1824" s="39" t="s">
        <v>3694</v>
      </c>
      <c r="C1824" s="40" t="s">
        <v>147</v>
      </c>
      <c r="D1824" s="77">
        <v>68.36</v>
      </c>
      <c r="E1824" s="77">
        <v>12.22</v>
      </c>
      <c r="F1824" s="77">
        <v>80.58</v>
      </c>
      <c r="G1824" s="26">
        <v>15</v>
      </c>
    </row>
    <row r="1825" spans="1:7">
      <c r="A1825" s="38" t="s">
        <v>3695</v>
      </c>
      <c r="B1825" s="39" t="s">
        <v>3696</v>
      </c>
      <c r="C1825" s="40" t="s">
        <v>205</v>
      </c>
      <c r="D1825" s="77">
        <v>10.48</v>
      </c>
      <c r="E1825" s="77"/>
      <c r="F1825" s="77">
        <v>10.48</v>
      </c>
      <c r="G1825" s="26">
        <v>15</v>
      </c>
    </row>
    <row r="1826" spans="1:7">
      <c r="A1826" s="38" t="s">
        <v>3697</v>
      </c>
      <c r="B1826" s="39" t="s">
        <v>3698</v>
      </c>
      <c r="C1826" s="40" t="s">
        <v>147</v>
      </c>
      <c r="D1826" s="77">
        <v>1.56</v>
      </c>
      <c r="E1826" s="77">
        <v>18.53</v>
      </c>
      <c r="F1826" s="77">
        <v>20.09</v>
      </c>
      <c r="G1826" s="26">
        <v>15</v>
      </c>
    </row>
    <row r="1827" spans="1:7">
      <c r="A1827" s="38" t="s">
        <v>3699</v>
      </c>
      <c r="B1827" s="39" t="s">
        <v>3700</v>
      </c>
      <c r="C1827" s="40" t="s">
        <v>147</v>
      </c>
      <c r="D1827" s="77">
        <v>1.65</v>
      </c>
      <c r="E1827" s="77">
        <v>24.84</v>
      </c>
      <c r="F1827" s="77">
        <v>26.49</v>
      </c>
      <c r="G1827" s="26">
        <v>15</v>
      </c>
    </row>
    <row r="1828" spans="1:7" ht="30">
      <c r="A1828" s="38" t="s">
        <v>14515</v>
      </c>
      <c r="B1828" s="39" t="s">
        <v>14516</v>
      </c>
      <c r="C1828" s="40" t="s">
        <v>95</v>
      </c>
      <c r="D1828" s="77">
        <v>547.80999999999995</v>
      </c>
      <c r="E1828" s="77">
        <v>44.38</v>
      </c>
      <c r="F1828" s="77">
        <v>592.19000000000005</v>
      </c>
      <c r="G1828" s="26">
        <v>15</v>
      </c>
    </row>
    <row r="1829" spans="1:7">
      <c r="A1829" s="38" t="s">
        <v>3701</v>
      </c>
      <c r="B1829" s="39" t="s">
        <v>3702</v>
      </c>
      <c r="C1829" s="40" t="s">
        <v>147</v>
      </c>
      <c r="D1829" s="77">
        <v>1460.43</v>
      </c>
      <c r="E1829" s="77">
        <v>25.18</v>
      </c>
      <c r="F1829" s="77">
        <v>1485.61</v>
      </c>
      <c r="G1829" s="26">
        <v>15</v>
      </c>
    </row>
    <row r="1830" spans="1:7" s="46" customFormat="1">
      <c r="A1830" s="38" t="s">
        <v>3703</v>
      </c>
      <c r="B1830" s="39" t="s">
        <v>3704</v>
      </c>
      <c r="C1830" s="40"/>
      <c r="D1830" s="77"/>
      <c r="E1830" s="77"/>
      <c r="F1830" s="77"/>
      <c r="G1830" s="26"/>
    </row>
    <row r="1831" spans="1:7">
      <c r="A1831" s="38" t="s">
        <v>3705</v>
      </c>
      <c r="B1831" s="39" t="s">
        <v>3706</v>
      </c>
      <c r="C1831" s="40"/>
      <c r="D1831" s="77"/>
      <c r="E1831" s="77"/>
      <c r="F1831" s="77"/>
      <c r="G1831" s="26"/>
    </row>
    <row r="1832" spans="1:7">
      <c r="A1832" s="38" t="s">
        <v>3707</v>
      </c>
      <c r="B1832" s="39" t="s">
        <v>3708</v>
      </c>
      <c r="C1832" s="40" t="s">
        <v>147</v>
      </c>
      <c r="D1832" s="77">
        <v>39.020000000000003</v>
      </c>
      <c r="E1832" s="77">
        <v>7.56</v>
      </c>
      <c r="F1832" s="77">
        <v>46.58</v>
      </c>
      <c r="G1832" s="26">
        <v>15</v>
      </c>
    </row>
    <row r="1833" spans="1:7">
      <c r="A1833" s="38" t="s">
        <v>3709</v>
      </c>
      <c r="B1833" s="39" t="s">
        <v>3710</v>
      </c>
      <c r="C1833" s="40" t="s">
        <v>408</v>
      </c>
      <c r="D1833" s="77">
        <v>2204.71</v>
      </c>
      <c r="E1833" s="77">
        <v>181.26</v>
      </c>
      <c r="F1833" s="77">
        <v>2385.9699999999998</v>
      </c>
      <c r="G1833" s="26">
        <v>15</v>
      </c>
    </row>
    <row r="1834" spans="1:7">
      <c r="A1834" s="38" t="s">
        <v>3711</v>
      </c>
      <c r="B1834" s="39" t="s">
        <v>3712</v>
      </c>
      <c r="C1834" s="40" t="s">
        <v>408</v>
      </c>
      <c r="D1834" s="77">
        <v>1713.62</v>
      </c>
      <c r="E1834" s="77">
        <v>181.26</v>
      </c>
      <c r="F1834" s="77">
        <v>1894.88</v>
      </c>
      <c r="G1834" s="26">
        <v>15</v>
      </c>
    </row>
    <row r="1835" spans="1:7">
      <c r="A1835" s="38" t="s">
        <v>3713</v>
      </c>
      <c r="B1835" s="39" t="s">
        <v>3714</v>
      </c>
      <c r="C1835" s="40" t="s">
        <v>147</v>
      </c>
      <c r="D1835" s="77">
        <v>154.30000000000001</v>
      </c>
      <c r="E1835" s="77">
        <v>37.299999999999997</v>
      </c>
      <c r="F1835" s="77">
        <v>191.6</v>
      </c>
      <c r="G1835" s="26">
        <v>15</v>
      </c>
    </row>
    <row r="1836" spans="1:7">
      <c r="A1836" s="38" t="s">
        <v>3715</v>
      </c>
      <c r="B1836" s="39" t="s">
        <v>3716</v>
      </c>
      <c r="C1836" s="40"/>
      <c r="D1836" s="77"/>
      <c r="E1836" s="77"/>
      <c r="F1836" s="77"/>
      <c r="G1836" s="26"/>
    </row>
    <row r="1837" spans="1:7">
      <c r="A1837" s="38" t="s">
        <v>3717</v>
      </c>
      <c r="B1837" s="39" t="s">
        <v>3718</v>
      </c>
      <c r="C1837" s="40" t="s">
        <v>95</v>
      </c>
      <c r="D1837" s="77">
        <v>4558.42</v>
      </c>
      <c r="E1837" s="77">
        <v>106.65</v>
      </c>
      <c r="F1837" s="77">
        <v>4665.07</v>
      </c>
      <c r="G1837" s="26">
        <v>15</v>
      </c>
    </row>
    <row r="1838" spans="1:7">
      <c r="A1838" s="38" t="s">
        <v>3719</v>
      </c>
      <c r="B1838" s="39" t="s">
        <v>3720</v>
      </c>
      <c r="C1838" s="40"/>
      <c r="D1838" s="77"/>
      <c r="E1838" s="77"/>
      <c r="F1838" s="77"/>
      <c r="G1838" s="26"/>
    </row>
    <row r="1839" spans="1:7">
      <c r="A1839" s="38" t="s">
        <v>3721</v>
      </c>
      <c r="B1839" s="39" t="s">
        <v>3722</v>
      </c>
      <c r="C1839" s="40" t="s">
        <v>205</v>
      </c>
      <c r="D1839" s="77">
        <v>116.47</v>
      </c>
      <c r="E1839" s="77">
        <v>109.32</v>
      </c>
      <c r="F1839" s="77">
        <v>225.79</v>
      </c>
      <c r="G1839" s="26">
        <v>15</v>
      </c>
    </row>
    <row r="1840" spans="1:7">
      <c r="A1840" s="38" t="s">
        <v>3723</v>
      </c>
      <c r="B1840" s="39" t="s">
        <v>3724</v>
      </c>
      <c r="C1840" s="40" t="s">
        <v>95</v>
      </c>
      <c r="D1840" s="77">
        <v>554.24</v>
      </c>
      <c r="E1840" s="77">
        <v>24.33</v>
      </c>
      <c r="F1840" s="77">
        <v>578.57000000000005</v>
      </c>
      <c r="G1840" s="26">
        <v>15</v>
      </c>
    </row>
    <row r="1841" spans="1:7">
      <c r="A1841" s="38" t="s">
        <v>3725</v>
      </c>
      <c r="B1841" s="39" t="s">
        <v>3726</v>
      </c>
      <c r="C1841" s="40" t="s">
        <v>147</v>
      </c>
      <c r="D1841" s="77">
        <v>192.45</v>
      </c>
      <c r="E1841" s="77">
        <v>68.14</v>
      </c>
      <c r="F1841" s="77">
        <v>260.58999999999997</v>
      </c>
      <c r="G1841" s="26">
        <v>15</v>
      </c>
    </row>
    <row r="1842" spans="1:7">
      <c r="A1842" s="38" t="s">
        <v>3727</v>
      </c>
      <c r="B1842" s="39" t="s">
        <v>3728</v>
      </c>
      <c r="C1842" s="40" t="s">
        <v>95</v>
      </c>
      <c r="D1842" s="77">
        <v>613.72</v>
      </c>
      <c r="E1842" s="77">
        <v>34.22</v>
      </c>
      <c r="F1842" s="77">
        <v>647.94000000000005</v>
      </c>
      <c r="G1842" s="26">
        <v>15</v>
      </c>
    </row>
    <row r="1843" spans="1:7">
      <c r="A1843" s="38" t="s">
        <v>3729</v>
      </c>
      <c r="B1843" s="39" t="s">
        <v>3730</v>
      </c>
      <c r="C1843" s="40" t="s">
        <v>95</v>
      </c>
      <c r="D1843" s="77">
        <v>920.15</v>
      </c>
      <c r="E1843" s="77">
        <v>51.33</v>
      </c>
      <c r="F1843" s="77">
        <v>971.48</v>
      </c>
      <c r="G1843" s="26">
        <v>15</v>
      </c>
    </row>
    <row r="1844" spans="1:7">
      <c r="A1844" s="38" t="s">
        <v>3731</v>
      </c>
      <c r="B1844" s="39" t="s">
        <v>3732</v>
      </c>
      <c r="C1844" s="40"/>
      <c r="D1844" s="77"/>
      <c r="E1844" s="77"/>
      <c r="F1844" s="77"/>
      <c r="G1844" s="26"/>
    </row>
    <row r="1845" spans="1:7">
      <c r="A1845" s="38" t="s">
        <v>3733</v>
      </c>
      <c r="B1845" s="39" t="s">
        <v>3734</v>
      </c>
      <c r="C1845" s="40" t="s">
        <v>408</v>
      </c>
      <c r="D1845" s="77">
        <v>5556.4</v>
      </c>
      <c r="E1845" s="77">
        <v>241.68</v>
      </c>
      <c r="F1845" s="77">
        <v>5798.08</v>
      </c>
      <c r="G1845" s="26">
        <v>15</v>
      </c>
    </row>
    <row r="1846" spans="1:7">
      <c r="A1846" s="38" t="s">
        <v>3735</v>
      </c>
      <c r="B1846" s="39" t="s">
        <v>3736</v>
      </c>
      <c r="C1846" s="40" t="s">
        <v>408</v>
      </c>
      <c r="D1846" s="77">
        <v>2859.75</v>
      </c>
      <c r="E1846" s="77">
        <v>241.68</v>
      </c>
      <c r="F1846" s="77">
        <v>3101.43</v>
      </c>
      <c r="G1846" s="26">
        <v>15</v>
      </c>
    </row>
    <row r="1847" spans="1:7">
      <c r="A1847" s="38" t="s">
        <v>3737</v>
      </c>
      <c r="B1847" s="39" t="s">
        <v>3738</v>
      </c>
      <c r="C1847" s="40" t="s">
        <v>408</v>
      </c>
      <c r="D1847" s="77">
        <v>1676.05</v>
      </c>
      <c r="E1847" s="77">
        <v>241.68</v>
      </c>
      <c r="F1847" s="77">
        <v>1917.73</v>
      </c>
      <c r="G1847" s="26">
        <v>15</v>
      </c>
    </row>
    <row r="1848" spans="1:7">
      <c r="A1848" s="38" t="s">
        <v>3739</v>
      </c>
      <c r="B1848" s="39" t="s">
        <v>3740</v>
      </c>
      <c r="C1848" s="40" t="s">
        <v>408</v>
      </c>
      <c r="D1848" s="77">
        <v>3703.46</v>
      </c>
      <c r="E1848" s="77">
        <v>241.68</v>
      </c>
      <c r="F1848" s="77">
        <v>3945.14</v>
      </c>
      <c r="G1848" s="26">
        <v>15</v>
      </c>
    </row>
    <row r="1849" spans="1:7">
      <c r="A1849" s="38" t="s">
        <v>3741</v>
      </c>
      <c r="B1849" s="39" t="s">
        <v>3742</v>
      </c>
      <c r="C1849" s="40"/>
      <c r="D1849" s="77"/>
      <c r="E1849" s="77"/>
      <c r="F1849" s="77"/>
      <c r="G1849" s="26"/>
    </row>
    <row r="1850" spans="1:7">
      <c r="A1850" s="38" t="s">
        <v>3743</v>
      </c>
      <c r="B1850" s="39" t="s">
        <v>3744</v>
      </c>
      <c r="C1850" s="40" t="s">
        <v>408</v>
      </c>
      <c r="D1850" s="77">
        <v>6021.44</v>
      </c>
      <c r="E1850" s="77">
        <v>384.15</v>
      </c>
      <c r="F1850" s="77">
        <v>6405.59</v>
      </c>
      <c r="G1850" s="26">
        <v>15</v>
      </c>
    </row>
    <row r="1851" spans="1:7">
      <c r="A1851" s="38" t="s">
        <v>3745</v>
      </c>
      <c r="B1851" s="39" t="s">
        <v>3746</v>
      </c>
      <c r="C1851" s="40" t="s">
        <v>408</v>
      </c>
      <c r="D1851" s="77">
        <v>8477.14</v>
      </c>
      <c r="E1851" s="77">
        <v>384.15</v>
      </c>
      <c r="F1851" s="77">
        <v>8861.2900000000009</v>
      </c>
      <c r="G1851" s="26">
        <v>15</v>
      </c>
    </row>
    <row r="1852" spans="1:7">
      <c r="A1852" s="38" t="s">
        <v>3747</v>
      </c>
      <c r="B1852" s="39" t="s">
        <v>3748</v>
      </c>
      <c r="C1852" s="40" t="s">
        <v>95</v>
      </c>
      <c r="D1852" s="77">
        <v>2814.84</v>
      </c>
      <c r="E1852" s="77">
        <v>56.73</v>
      </c>
      <c r="F1852" s="77">
        <v>2871.57</v>
      </c>
      <c r="G1852" s="26">
        <v>15</v>
      </c>
    </row>
    <row r="1853" spans="1:7">
      <c r="A1853" s="38" t="s">
        <v>3749</v>
      </c>
      <c r="B1853" s="39" t="s">
        <v>3750</v>
      </c>
      <c r="C1853" s="40" t="s">
        <v>95</v>
      </c>
      <c r="D1853" s="77">
        <v>1996.32</v>
      </c>
      <c r="E1853" s="77">
        <v>56.73</v>
      </c>
      <c r="F1853" s="77">
        <v>2053.0500000000002</v>
      </c>
      <c r="G1853" s="26">
        <v>15</v>
      </c>
    </row>
    <row r="1854" spans="1:7">
      <c r="A1854" s="38" t="s">
        <v>3751</v>
      </c>
      <c r="B1854" s="39" t="s">
        <v>3752</v>
      </c>
      <c r="C1854" s="40"/>
      <c r="D1854" s="77"/>
      <c r="E1854" s="77"/>
      <c r="F1854" s="77"/>
      <c r="G1854" s="26"/>
    </row>
    <row r="1855" spans="1:7">
      <c r="A1855" s="38" t="s">
        <v>3753</v>
      </c>
      <c r="B1855" s="39" t="s">
        <v>3754</v>
      </c>
      <c r="C1855" s="40" t="s">
        <v>147</v>
      </c>
      <c r="D1855" s="77">
        <v>13.25</v>
      </c>
      <c r="E1855" s="77"/>
      <c r="F1855" s="77">
        <v>13.25</v>
      </c>
      <c r="G1855" s="26">
        <v>15</v>
      </c>
    </row>
    <row r="1856" spans="1:7">
      <c r="A1856" s="38" t="s">
        <v>3755</v>
      </c>
      <c r="B1856" s="39" t="s">
        <v>3756</v>
      </c>
      <c r="C1856" s="40" t="s">
        <v>95</v>
      </c>
      <c r="D1856" s="77">
        <v>1236.6099999999999</v>
      </c>
      <c r="E1856" s="77">
        <v>37.76</v>
      </c>
      <c r="F1856" s="77">
        <v>1274.3699999999999</v>
      </c>
      <c r="G1856" s="26">
        <v>15</v>
      </c>
    </row>
    <row r="1857" spans="1:7" s="46" customFormat="1">
      <c r="A1857" s="38" t="s">
        <v>3757</v>
      </c>
      <c r="B1857" s="39" t="s">
        <v>3758</v>
      </c>
      <c r="C1857" s="40"/>
      <c r="D1857" s="77"/>
      <c r="E1857" s="77"/>
      <c r="F1857" s="77"/>
      <c r="G1857" s="26"/>
    </row>
    <row r="1858" spans="1:7">
      <c r="A1858" s="38" t="s">
        <v>3759</v>
      </c>
      <c r="B1858" s="39" t="s">
        <v>3760</v>
      </c>
      <c r="C1858" s="40"/>
      <c r="D1858" s="77"/>
      <c r="E1858" s="77"/>
      <c r="F1858" s="77"/>
      <c r="G1858" s="26"/>
    </row>
    <row r="1859" spans="1:7">
      <c r="A1859" s="38" t="s">
        <v>3761</v>
      </c>
      <c r="B1859" s="39" t="s">
        <v>3762</v>
      </c>
      <c r="C1859" s="40" t="s">
        <v>408</v>
      </c>
      <c r="D1859" s="77">
        <v>159039.75</v>
      </c>
      <c r="E1859" s="77">
        <v>295.58</v>
      </c>
      <c r="F1859" s="77">
        <v>159335.32999999999</v>
      </c>
      <c r="G1859" s="26">
        <v>15</v>
      </c>
    </row>
    <row r="1860" spans="1:7">
      <c r="A1860" s="38" t="s">
        <v>3763</v>
      </c>
      <c r="B1860" s="39" t="s">
        <v>3764</v>
      </c>
      <c r="C1860" s="40" t="s">
        <v>408</v>
      </c>
      <c r="D1860" s="77">
        <v>133696.78</v>
      </c>
      <c r="E1860" s="77">
        <v>295.58</v>
      </c>
      <c r="F1860" s="77">
        <v>133992.35999999999</v>
      </c>
      <c r="G1860" s="26">
        <v>15</v>
      </c>
    </row>
    <row r="1861" spans="1:7">
      <c r="A1861" s="38" t="s">
        <v>3765</v>
      </c>
      <c r="B1861" s="39" t="s">
        <v>3766</v>
      </c>
      <c r="C1861" s="40" t="s">
        <v>408</v>
      </c>
      <c r="D1861" s="77">
        <v>111423.2</v>
      </c>
      <c r="E1861" s="77">
        <v>591.16</v>
      </c>
      <c r="F1861" s="77">
        <v>112014.36</v>
      </c>
      <c r="G1861" s="26">
        <v>15</v>
      </c>
    </row>
    <row r="1862" spans="1:7">
      <c r="A1862" s="38" t="s">
        <v>3767</v>
      </c>
      <c r="B1862" s="39" t="s">
        <v>3768</v>
      </c>
      <c r="C1862" s="40"/>
      <c r="D1862" s="77"/>
      <c r="E1862" s="77"/>
      <c r="F1862" s="77"/>
      <c r="G1862" s="26"/>
    </row>
    <row r="1863" spans="1:7">
      <c r="A1863" s="38" t="s">
        <v>3769</v>
      </c>
      <c r="B1863" s="39" t="s">
        <v>3770</v>
      </c>
      <c r="C1863" s="40" t="s">
        <v>95</v>
      </c>
      <c r="D1863" s="77">
        <v>130.02000000000001</v>
      </c>
      <c r="E1863" s="77">
        <v>193.21</v>
      </c>
      <c r="F1863" s="77">
        <v>323.23</v>
      </c>
      <c r="G1863" s="26">
        <v>15</v>
      </c>
    </row>
    <row r="1864" spans="1:7">
      <c r="A1864" s="38" t="s">
        <v>3771</v>
      </c>
      <c r="B1864" s="39" t="s">
        <v>3772</v>
      </c>
      <c r="C1864" s="40" t="s">
        <v>95</v>
      </c>
      <c r="D1864" s="77">
        <v>236.65</v>
      </c>
      <c r="E1864" s="77">
        <v>193.21</v>
      </c>
      <c r="F1864" s="77">
        <v>429.86</v>
      </c>
      <c r="G1864" s="26">
        <v>15</v>
      </c>
    </row>
    <row r="1865" spans="1:7">
      <c r="A1865" s="38" t="s">
        <v>3773</v>
      </c>
      <c r="B1865" s="39" t="s">
        <v>3774</v>
      </c>
      <c r="C1865" s="40" t="s">
        <v>95</v>
      </c>
      <c r="D1865" s="77">
        <v>1149.68</v>
      </c>
      <c r="E1865" s="77">
        <v>223.32</v>
      </c>
      <c r="F1865" s="77">
        <v>1373</v>
      </c>
      <c r="G1865" s="26">
        <v>15</v>
      </c>
    </row>
    <row r="1866" spans="1:7">
      <c r="A1866" s="38" t="s">
        <v>3775</v>
      </c>
      <c r="B1866" s="39" t="s">
        <v>3776</v>
      </c>
      <c r="C1866" s="40" t="s">
        <v>95</v>
      </c>
      <c r="D1866" s="77">
        <v>2679.42</v>
      </c>
      <c r="E1866" s="77">
        <v>223.32</v>
      </c>
      <c r="F1866" s="77">
        <v>2902.74</v>
      </c>
      <c r="G1866" s="26">
        <v>15</v>
      </c>
    </row>
    <row r="1867" spans="1:7">
      <c r="A1867" s="38" t="s">
        <v>3777</v>
      </c>
      <c r="B1867" s="39" t="s">
        <v>3778</v>
      </c>
      <c r="C1867" s="40" t="s">
        <v>95</v>
      </c>
      <c r="D1867" s="77">
        <v>1875.84</v>
      </c>
      <c r="E1867" s="77">
        <v>223.32</v>
      </c>
      <c r="F1867" s="77">
        <v>2099.16</v>
      </c>
      <c r="G1867" s="26">
        <v>15</v>
      </c>
    </row>
    <row r="1868" spans="1:7">
      <c r="A1868" s="38" t="s">
        <v>3779</v>
      </c>
      <c r="B1868" s="39" t="s">
        <v>3780</v>
      </c>
      <c r="C1868" s="40" t="s">
        <v>95</v>
      </c>
      <c r="D1868" s="77">
        <v>605.36</v>
      </c>
      <c r="E1868" s="77">
        <v>167.49</v>
      </c>
      <c r="F1868" s="77">
        <v>772.85</v>
      </c>
      <c r="G1868" s="26">
        <v>15</v>
      </c>
    </row>
    <row r="1869" spans="1:7">
      <c r="A1869" s="38" t="s">
        <v>3781</v>
      </c>
      <c r="B1869" s="39" t="s">
        <v>3782</v>
      </c>
      <c r="C1869" s="40" t="s">
        <v>95</v>
      </c>
      <c r="D1869" s="77">
        <v>1692.84</v>
      </c>
      <c r="E1869" s="77">
        <v>232.48</v>
      </c>
      <c r="F1869" s="77">
        <v>1925.32</v>
      </c>
      <c r="G1869" s="26">
        <v>15</v>
      </c>
    </row>
    <row r="1870" spans="1:7">
      <c r="A1870" s="38" t="s">
        <v>3783</v>
      </c>
      <c r="B1870" s="39" t="s">
        <v>3784</v>
      </c>
      <c r="C1870" s="40" t="s">
        <v>95</v>
      </c>
      <c r="D1870" s="77">
        <v>1435</v>
      </c>
      <c r="E1870" s="77">
        <v>223.32</v>
      </c>
      <c r="F1870" s="77">
        <v>1658.32</v>
      </c>
      <c r="G1870" s="26">
        <v>15</v>
      </c>
    </row>
    <row r="1871" spans="1:7">
      <c r="A1871" s="38" t="s">
        <v>3785</v>
      </c>
      <c r="B1871" s="39" t="s">
        <v>3786</v>
      </c>
      <c r="C1871" s="40" t="s">
        <v>95</v>
      </c>
      <c r="D1871" s="77">
        <v>125.57</v>
      </c>
      <c r="E1871" s="77">
        <v>111.66</v>
      </c>
      <c r="F1871" s="77">
        <v>237.23</v>
      </c>
      <c r="G1871" s="26">
        <v>15</v>
      </c>
    </row>
    <row r="1872" spans="1:7">
      <c r="A1872" s="38" t="s">
        <v>3787</v>
      </c>
      <c r="B1872" s="39" t="s">
        <v>3788</v>
      </c>
      <c r="C1872" s="40" t="s">
        <v>95</v>
      </c>
      <c r="D1872" s="77">
        <v>228.59</v>
      </c>
      <c r="E1872" s="77">
        <v>193.21</v>
      </c>
      <c r="F1872" s="77">
        <v>421.8</v>
      </c>
      <c r="G1872" s="26">
        <v>15</v>
      </c>
    </row>
    <row r="1873" spans="1:7">
      <c r="A1873" s="38" t="s">
        <v>3789</v>
      </c>
      <c r="B1873" s="39" t="s">
        <v>3790</v>
      </c>
      <c r="C1873" s="40" t="s">
        <v>95</v>
      </c>
      <c r="D1873" s="77">
        <v>710.43</v>
      </c>
      <c r="E1873" s="77">
        <v>223.32</v>
      </c>
      <c r="F1873" s="77">
        <v>933.75</v>
      </c>
      <c r="G1873" s="26">
        <v>15</v>
      </c>
    </row>
    <row r="1874" spans="1:7">
      <c r="A1874" s="38" t="s">
        <v>3791</v>
      </c>
      <c r="B1874" s="39" t="s">
        <v>3792</v>
      </c>
      <c r="C1874" s="40"/>
      <c r="D1874" s="77"/>
      <c r="E1874" s="77"/>
      <c r="F1874" s="77"/>
      <c r="G1874" s="26"/>
    </row>
    <row r="1875" spans="1:7">
      <c r="A1875" s="38" t="s">
        <v>3793</v>
      </c>
      <c r="B1875" s="39" t="s">
        <v>3794</v>
      </c>
      <c r="C1875" s="40" t="s">
        <v>95</v>
      </c>
      <c r="D1875" s="77">
        <v>34.78</v>
      </c>
      <c r="E1875" s="77">
        <v>16.75</v>
      </c>
      <c r="F1875" s="77">
        <v>51.53</v>
      </c>
      <c r="G1875" s="26">
        <v>15</v>
      </c>
    </row>
    <row r="1876" spans="1:7">
      <c r="A1876" s="38" t="s">
        <v>3795</v>
      </c>
      <c r="B1876" s="39" t="s">
        <v>3796</v>
      </c>
      <c r="C1876" s="40" t="s">
        <v>95</v>
      </c>
      <c r="D1876" s="77">
        <v>51.59</v>
      </c>
      <c r="E1876" s="77">
        <v>16.75</v>
      </c>
      <c r="F1876" s="77">
        <v>68.34</v>
      </c>
      <c r="G1876" s="26">
        <v>15</v>
      </c>
    </row>
    <row r="1877" spans="1:7">
      <c r="A1877" s="38" t="s">
        <v>3797</v>
      </c>
      <c r="B1877" s="39" t="s">
        <v>3798</v>
      </c>
      <c r="C1877" s="40" t="s">
        <v>95</v>
      </c>
      <c r="D1877" s="77">
        <v>83.72</v>
      </c>
      <c r="E1877" s="77">
        <v>16.75</v>
      </c>
      <c r="F1877" s="77">
        <v>100.47</v>
      </c>
      <c r="G1877" s="26">
        <v>15</v>
      </c>
    </row>
    <row r="1878" spans="1:7">
      <c r="A1878" s="38" t="s">
        <v>3799</v>
      </c>
      <c r="B1878" s="39" t="s">
        <v>3800</v>
      </c>
      <c r="C1878" s="40" t="s">
        <v>95</v>
      </c>
      <c r="D1878" s="77">
        <v>119.84</v>
      </c>
      <c r="E1878" s="77">
        <v>16.75</v>
      </c>
      <c r="F1878" s="77">
        <v>136.59</v>
      </c>
      <c r="G1878" s="26">
        <v>15</v>
      </c>
    </row>
    <row r="1879" spans="1:7">
      <c r="A1879" s="38" t="s">
        <v>3801</v>
      </c>
      <c r="B1879" s="39" t="s">
        <v>3802</v>
      </c>
      <c r="C1879" s="40"/>
      <c r="D1879" s="77"/>
      <c r="E1879" s="77"/>
      <c r="F1879" s="77"/>
      <c r="G1879" s="26"/>
    </row>
    <row r="1880" spans="1:7">
      <c r="A1880" s="38" t="s">
        <v>3803</v>
      </c>
      <c r="B1880" s="39" t="s">
        <v>3804</v>
      </c>
      <c r="C1880" s="40" t="s">
        <v>95</v>
      </c>
      <c r="D1880" s="77">
        <v>44.89</v>
      </c>
      <c r="E1880" s="77">
        <v>11.16</v>
      </c>
      <c r="F1880" s="77">
        <v>56.05</v>
      </c>
      <c r="G1880" s="26">
        <v>15</v>
      </c>
    </row>
    <row r="1881" spans="1:7">
      <c r="A1881" s="38" t="s">
        <v>3805</v>
      </c>
      <c r="B1881" s="39" t="s">
        <v>3806</v>
      </c>
      <c r="C1881" s="40" t="s">
        <v>95</v>
      </c>
      <c r="D1881" s="77">
        <v>91.38</v>
      </c>
      <c r="E1881" s="77">
        <v>11.16</v>
      </c>
      <c r="F1881" s="77">
        <v>102.54</v>
      </c>
      <c r="G1881" s="26">
        <v>15</v>
      </c>
    </row>
    <row r="1882" spans="1:7">
      <c r="A1882" s="38" t="s">
        <v>3807</v>
      </c>
      <c r="B1882" s="39" t="s">
        <v>3808</v>
      </c>
      <c r="C1882" s="40" t="s">
        <v>95</v>
      </c>
      <c r="D1882" s="77">
        <v>80</v>
      </c>
      <c r="E1882" s="77">
        <v>41.87</v>
      </c>
      <c r="F1882" s="77">
        <v>121.87</v>
      </c>
      <c r="G1882" s="26">
        <v>15</v>
      </c>
    </row>
    <row r="1883" spans="1:7">
      <c r="A1883" s="38" t="s">
        <v>3809</v>
      </c>
      <c r="B1883" s="39" t="s">
        <v>3810</v>
      </c>
      <c r="C1883" s="40" t="s">
        <v>95</v>
      </c>
      <c r="D1883" s="77">
        <v>149.78</v>
      </c>
      <c r="E1883" s="77">
        <v>11.16</v>
      </c>
      <c r="F1883" s="77">
        <v>160.94</v>
      </c>
      <c r="G1883" s="26">
        <v>15</v>
      </c>
    </row>
    <row r="1884" spans="1:7">
      <c r="A1884" s="38" t="s">
        <v>3811</v>
      </c>
      <c r="B1884" s="39" t="s">
        <v>3812</v>
      </c>
      <c r="C1884" s="40" t="s">
        <v>95</v>
      </c>
      <c r="D1884" s="77">
        <v>203.91</v>
      </c>
      <c r="E1884" s="77">
        <v>11.16</v>
      </c>
      <c r="F1884" s="77">
        <v>215.07</v>
      </c>
      <c r="G1884" s="26">
        <v>15</v>
      </c>
    </row>
    <row r="1885" spans="1:7">
      <c r="A1885" s="38" t="s">
        <v>3813</v>
      </c>
      <c r="B1885" s="39" t="s">
        <v>3814</v>
      </c>
      <c r="C1885" s="40"/>
      <c r="D1885" s="77"/>
      <c r="E1885" s="77"/>
      <c r="F1885" s="77"/>
      <c r="G1885" s="26"/>
    </row>
    <row r="1886" spans="1:7">
      <c r="A1886" s="38" t="s">
        <v>3815</v>
      </c>
      <c r="B1886" s="39" t="s">
        <v>3816</v>
      </c>
      <c r="C1886" s="40" t="s">
        <v>408</v>
      </c>
      <c r="D1886" s="77">
        <v>523.98</v>
      </c>
      <c r="E1886" s="77">
        <v>27.92</v>
      </c>
      <c r="F1886" s="77">
        <v>551.9</v>
      </c>
      <c r="G1886" s="26">
        <v>15</v>
      </c>
    </row>
    <row r="1887" spans="1:7">
      <c r="A1887" s="38" t="s">
        <v>3817</v>
      </c>
      <c r="B1887" s="39" t="s">
        <v>3818</v>
      </c>
      <c r="C1887" s="40" t="s">
        <v>408</v>
      </c>
      <c r="D1887" s="77">
        <v>441.82</v>
      </c>
      <c r="E1887" s="77">
        <v>27.92</v>
      </c>
      <c r="F1887" s="77">
        <v>469.74</v>
      </c>
      <c r="G1887" s="26">
        <v>15</v>
      </c>
    </row>
    <row r="1888" spans="1:7">
      <c r="A1888" s="38" t="s">
        <v>3819</v>
      </c>
      <c r="B1888" s="39" t="s">
        <v>3820</v>
      </c>
      <c r="C1888" s="40"/>
      <c r="D1888" s="77"/>
      <c r="E1888" s="77"/>
      <c r="F1888" s="77"/>
      <c r="G1888" s="26"/>
    </row>
    <row r="1889" spans="1:7">
      <c r="A1889" s="38" t="s">
        <v>3821</v>
      </c>
      <c r="B1889" s="39" t="s">
        <v>3822</v>
      </c>
      <c r="C1889" s="40" t="s">
        <v>95</v>
      </c>
      <c r="D1889" s="77">
        <v>244.05</v>
      </c>
      <c r="E1889" s="77">
        <v>26.18</v>
      </c>
      <c r="F1889" s="77">
        <v>270.23</v>
      </c>
      <c r="G1889" s="26">
        <v>15</v>
      </c>
    </row>
    <row r="1890" spans="1:7">
      <c r="A1890" s="38" t="s">
        <v>3823</v>
      </c>
      <c r="B1890" s="39" t="s">
        <v>3824</v>
      </c>
      <c r="C1890" s="40" t="s">
        <v>95</v>
      </c>
      <c r="D1890" s="77">
        <v>217.77</v>
      </c>
      <c r="E1890" s="77">
        <v>26.18</v>
      </c>
      <c r="F1890" s="77">
        <v>243.95</v>
      </c>
      <c r="G1890" s="26">
        <v>15</v>
      </c>
    </row>
    <row r="1891" spans="1:7">
      <c r="A1891" s="38" t="s">
        <v>3825</v>
      </c>
      <c r="B1891" s="39" t="s">
        <v>3826</v>
      </c>
      <c r="C1891" s="40" t="s">
        <v>95</v>
      </c>
      <c r="D1891" s="77">
        <v>252.21</v>
      </c>
      <c r="E1891" s="77">
        <v>26.18</v>
      </c>
      <c r="F1891" s="77">
        <v>278.39</v>
      </c>
      <c r="G1891" s="26">
        <v>15</v>
      </c>
    </row>
    <row r="1892" spans="1:7">
      <c r="A1892" s="38" t="s">
        <v>3827</v>
      </c>
      <c r="B1892" s="39" t="s">
        <v>3828</v>
      </c>
      <c r="C1892" s="40" t="s">
        <v>95</v>
      </c>
      <c r="D1892" s="77">
        <v>212.22</v>
      </c>
      <c r="E1892" s="77">
        <v>26.18</v>
      </c>
      <c r="F1892" s="77">
        <v>238.4</v>
      </c>
      <c r="G1892" s="26">
        <v>15</v>
      </c>
    </row>
    <row r="1893" spans="1:7">
      <c r="A1893" s="38" t="s">
        <v>3829</v>
      </c>
      <c r="B1893" s="39" t="s">
        <v>3830</v>
      </c>
      <c r="C1893" s="40"/>
      <c r="D1893" s="77"/>
      <c r="E1893" s="77"/>
      <c r="F1893" s="77"/>
      <c r="G1893" s="26"/>
    </row>
    <row r="1894" spans="1:7">
      <c r="A1894" s="38" t="s">
        <v>3831</v>
      </c>
      <c r="B1894" s="39" t="s">
        <v>3832</v>
      </c>
      <c r="C1894" s="40" t="s">
        <v>95</v>
      </c>
      <c r="D1894" s="77">
        <v>209454.97</v>
      </c>
      <c r="E1894" s="77">
        <v>2148.88</v>
      </c>
      <c r="F1894" s="77">
        <v>211603.85</v>
      </c>
      <c r="G1894" s="26">
        <v>15</v>
      </c>
    </row>
    <row r="1895" spans="1:7">
      <c r="A1895" s="38" t="s">
        <v>3833</v>
      </c>
      <c r="B1895" s="39" t="s">
        <v>3834</v>
      </c>
      <c r="C1895" s="40" t="s">
        <v>95</v>
      </c>
      <c r="D1895" s="77">
        <v>236845.22</v>
      </c>
      <c r="E1895" s="77">
        <v>2148.88</v>
      </c>
      <c r="F1895" s="77">
        <v>238994.1</v>
      </c>
      <c r="G1895" s="26">
        <v>15</v>
      </c>
    </row>
    <row r="1896" spans="1:7">
      <c r="A1896" s="38" t="s">
        <v>3835</v>
      </c>
      <c r="B1896" s="39" t="s">
        <v>3836</v>
      </c>
      <c r="C1896" s="40" t="s">
        <v>95</v>
      </c>
      <c r="D1896" s="77">
        <v>104090.17</v>
      </c>
      <c r="E1896" s="77">
        <v>2148.88</v>
      </c>
      <c r="F1896" s="77">
        <v>106239.05</v>
      </c>
      <c r="G1896" s="26">
        <v>15</v>
      </c>
    </row>
    <row r="1897" spans="1:7">
      <c r="A1897" s="38" t="s">
        <v>3837</v>
      </c>
      <c r="B1897" s="39" t="s">
        <v>3838</v>
      </c>
      <c r="C1897" s="40" t="s">
        <v>95</v>
      </c>
      <c r="D1897" s="77">
        <v>122739.12</v>
      </c>
      <c r="E1897" s="77">
        <v>2148.88</v>
      </c>
      <c r="F1897" s="77">
        <v>124888</v>
      </c>
      <c r="G1897" s="26">
        <v>15</v>
      </c>
    </row>
    <row r="1898" spans="1:7">
      <c r="A1898" s="38" t="s">
        <v>3839</v>
      </c>
      <c r="B1898" s="39" t="s">
        <v>3840</v>
      </c>
      <c r="C1898" s="40" t="s">
        <v>95</v>
      </c>
      <c r="D1898" s="77">
        <v>97552.39</v>
      </c>
      <c r="E1898" s="77">
        <v>1146.7</v>
      </c>
      <c r="F1898" s="77">
        <v>98699.09</v>
      </c>
      <c r="G1898" s="26">
        <v>15</v>
      </c>
    </row>
    <row r="1899" spans="1:7">
      <c r="A1899" s="38" t="s">
        <v>3841</v>
      </c>
      <c r="B1899" s="39" t="s">
        <v>3842</v>
      </c>
      <c r="C1899" s="40" t="s">
        <v>95</v>
      </c>
      <c r="D1899" s="77">
        <v>148594.88</v>
      </c>
      <c r="E1899" s="77">
        <v>2148.88</v>
      </c>
      <c r="F1899" s="77">
        <v>150743.76</v>
      </c>
      <c r="G1899" s="26">
        <v>15</v>
      </c>
    </row>
    <row r="1900" spans="1:7">
      <c r="A1900" s="38" t="s">
        <v>3843</v>
      </c>
      <c r="B1900" s="39" t="s">
        <v>3844</v>
      </c>
      <c r="C1900" s="40" t="s">
        <v>95</v>
      </c>
      <c r="D1900" s="77">
        <v>486141.63</v>
      </c>
      <c r="E1900" s="77">
        <v>2378.2199999999998</v>
      </c>
      <c r="F1900" s="77">
        <v>488519.85</v>
      </c>
      <c r="G1900" s="26">
        <v>15</v>
      </c>
    </row>
    <row r="1901" spans="1:7">
      <c r="A1901" s="38" t="s">
        <v>3845</v>
      </c>
      <c r="B1901" s="39" t="s">
        <v>3846</v>
      </c>
      <c r="C1901" s="40" t="s">
        <v>95</v>
      </c>
      <c r="D1901" s="77">
        <v>150854.82999999999</v>
      </c>
      <c r="E1901" s="77">
        <v>2148.88</v>
      </c>
      <c r="F1901" s="77">
        <v>153003.71</v>
      </c>
      <c r="G1901" s="26">
        <v>15</v>
      </c>
    </row>
    <row r="1902" spans="1:7">
      <c r="A1902" s="38" t="s">
        <v>3847</v>
      </c>
      <c r="B1902" s="39" t="s">
        <v>3848</v>
      </c>
      <c r="C1902" s="40" t="s">
        <v>95</v>
      </c>
      <c r="D1902" s="77">
        <v>440826.47</v>
      </c>
      <c r="E1902" s="77">
        <v>2357.08</v>
      </c>
      <c r="F1902" s="77">
        <v>443183.55</v>
      </c>
      <c r="G1902" s="26">
        <v>15</v>
      </c>
    </row>
    <row r="1903" spans="1:7">
      <c r="A1903" s="38" t="s">
        <v>3849</v>
      </c>
      <c r="B1903" s="39" t="s">
        <v>3850</v>
      </c>
      <c r="C1903" s="40" t="s">
        <v>95</v>
      </c>
      <c r="D1903" s="77">
        <v>406709.5</v>
      </c>
      <c r="E1903" s="77">
        <v>2378.2199999999998</v>
      </c>
      <c r="F1903" s="77">
        <v>409087.72</v>
      </c>
      <c r="G1903" s="26">
        <v>15</v>
      </c>
    </row>
    <row r="1904" spans="1:7">
      <c r="A1904" s="38" t="s">
        <v>3851</v>
      </c>
      <c r="B1904" s="39" t="s">
        <v>3852</v>
      </c>
      <c r="C1904" s="40"/>
      <c r="D1904" s="77"/>
      <c r="E1904" s="77"/>
      <c r="F1904" s="77"/>
      <c r="G1904" s="26"/>
    </row>
    <row r="1905" spans="1:7">
      <c r="A1905" s="38" t="s">
        <v>3853</v>
      </c>
      <c r="B1905" s="39" t="s">
        <v>3854</v>
      </c>
      <c r="C1905" s="40" t="s">
        <v>95</v>
      </c>
      <c r="D1905" s="77">
        <v>42233.18</v>
      </c>
      <c r="E1905" s="77">
        <v>1146.7</v>
      </c>
      <c r="F1905" s="77">
        <v>43379.88</v>
      </c>
      <c r="G1905" s="26">
        <v>15</v>
      </c>
    </row>
    <row r="1906" spans="1:7">
      <c r="A1906" s="38" t="s">
        <v>3855</v>
      </c>
      <c r="B1906" s="39" t="s">
        <v>3856</v>
      </c>
      <c r="C1906" s="40" t="s">
        <v>95</v>
      </c>
      <c r="D1906" s="77">
        <v>30798.31</v>
      </c>
      <c r="E1906" s="77">
        <v>1146.7</v>
      </c>
      <c r="F1906" s="77">
        <v>31945.01</v>
      </c>
      <c r="G1906" s="26">
        <v>15</v>
      </c>
    </row>
    <row r="1907" spans="1:7">
      <c r="A1907" s="38" t="s">
        <v>3857</v>
      </c>
      <c r="B1907" s="39" t="s">
        <v>3858</v>
      </c>
      <c r="C1907" s="40" t="s">
        <v>95</v>
      </c>
      <c r="D1907" s="77">
        <v>84050.44</v>
      </c>
      <c r="E1907" s="77">
        <v>1834.72</v>
      </c>
      <c r="F1907" s="77">
        <v>85885.16</v>
      </c>
      <c r="G1907" s="26">
        <v>15</v>
      </c>
    </row>
    <row r="1908" spans="1:7">
      <c r="A1908" s="38" t="s">
        <v>3859</v>
      </c>
      <c r="B1908" s="39" t="s">
        <v>3860</v>
      </c>
      <c r="C1908" s="40" t="s">
        <v>95</v>
      </c>
      <c r="D1908" s="77">
        <v>124376.26</v>
      </c>
      <c r="E1908" s="77">
        <v>1834.72</v>
      </c>
      <c r="F1908" s="77">
        <v>126210.98</v>
      </c>
      <c r="G1908" s="26">
        <v>15</v>
      </c>
    </row>
    <row r="1909" spans="1:7">
      <c r="A1909" s="38" t="s">
        <v>3861</v>
      </c>
      <c r="B1909" s="39" t="s">
        <v>3862</v>
      </c>
      <c r="C1909" s="40" t="s">
        <v>95</v>
      </c>
      <c r="D1909" s="77">
        <v>5251.39</v>
      </c>
      <c r="E1909" s="77">
        <v>458.68</v>
      </c>
      <c r="F1909" s="77">
        <v>5710.07</v>
      </c>
      <c r="G1909" s="26">
        <v>15</v>
      </c>
    </row>
    <row r="1910" spans="1:7">
      <c r="A1910" s="38" t="s">
        <v>3863</v>
      </c>
      <c r="B1910" s="39" t="s">
        <v>3864</v>
      </c>
      <c r="C1910" s="40" t="s">
        <v>95</v>
      </c>
      <c r="D1910" s="77">
        <v>6638.27</v>
      </c>
      <c r="E1910" s="77">
        <v>458.68</v>
      </c>
      <c r="F1910" s="77">
        <v>7096.95</v>
      </c>
      <c r="G1910" s="26">
        <v>15</v>
      </c>
    </row>
    <row r="1911" spans="1:7">
      <c r="A1911" s="38" t="s">
        <v>3865</v>
      </c>
      <c r="B1911" s="39" t="s">
        <v>3866</v>
      </c>
      <c r="C1911" s="40" t="s">
        <v>95</v>
      </c>
      <c r="D1911" s="77">
        <v>22182.02</v>
      </c>
      <c r="E1911" s="77">
        <v>1146.7</v>
      </c>
      <c r="F1911" s="77">
        <v>23328.720000000001</v>
      </c>
      <c r="G1911" s="26">
        <v>15</v>
      </c>
    </row>
    <row r="1912" spans="1:7">
      <c r="A1912" s="38" t="s">
        <v>3867</v>
      </c>
      <c r="B1912" s="39" t="s">
        <v>3868</v>
      </c>
      <c r="C1912" s="40" t="s">
        <v>95</v>
      </c>
      <c r="D1912" s="77">
        <v>50501.31</v>
      </c>
      <c r="E1912" s="77">
        <v>1146.7</v>
      </c>
      <c r="F1912" s="77">
        <v>51648.01</v>
      </c>
      <c r="G1912" s="26">
        <v>15</v>
      </c>
    </row>
    <row r="1913" spans="1:7">
      <c r="A1913" s="38" t="s">
        <v>3869</v>
      </c>
      <c r="B1913" s="39" t="s">
        <v>3870</v>
      </c>
      <c r="C1913" s="40" t="s">
        <v>95</v>
      </c>
      <c r="D1913" s="77">
        <v>24891.79</v>
      </c>
      <c r="E1913" s="77">
        <v>1146.7</v>
      </c>
      <c r="F1913" s="77">
        <v>26038.49</v>
      </c>
      <c r="G1913" s="26">
        <v>15</v>
      </c>
    </row>
    <row r="1914" spans="1:7">
      <c r="A1914" s="38" t="s">
        <v>3871</v>
      </c>
      <c r="B1914" s="39" t="s">
        <v>3872</v>
      </c>
      <c r="C1914" s="40" t="s">
        <v>95</v>
      </c>
      <c r="D1914" s="77">
        <v>96387.01</v>
      </c>
      <c r="E1914" s="77">
        <v>1834.72</v>
      </c>
      <c r="F1914" s="77">
        <v>98221.73</v>
      </c>
      <c r="G1914" s="26">
        <v>15</v>
      </c>
    </row>
    <row r="1915" spans="1:7">
      <c r="A1915" s="38" t="s">
        <v>3873</v>
      </c>
      <c r="B1915" s="39" t="s">
        <v>3874</v>
      </c>
      <c r="C1915" s="40" t="s">
        <v>95</v>
      </c>
      <c r="D1915" s="77">
        <v>17871.310000000001</v>
      </c>
      <c r="E1915" s="77">
        <v>458.68</v>
      </c>
      <c r="F1915" s="77">
        <v>18329.990000000002</v>
      </c>
      <c r="G1915" s="26">
        <v>15</v>
      </c>
    </row>
    <row r="1916" spans="1:7">
      <c r="A1916" s="38" t="s">
        <v>3875</v>
      </c>
      <c r="B1916" s="39" t="s">
        <v>3876</v>
      </c>
      <c r="C1916" s="40" t="s">
        <v>95</v>
      </c>
      <c r="D1916" s="77">
        <v>76472.479999999996</v>
      </c>
      <c r="E1916" s="77">
        <v>1834.72</v>
      </c>
      <c r="F1916" s="77">
        <v>78307.199999999997</v>
      </c>
      <c r="G1916" s="26">
        <v>15</v>
      </c>
    </row>
    <row r="1917" spans="1:7">
      <c r="A1917" s="38" t="s">
        <v>3877</v>
      </c>
      <c r="B1917" s="39" t="s">
        <v>3878</v>
      </c>
      <c r="C1917" s="40" t="s">
        <v>95</v>
      </c>
      <c r="D1917" s="77">
        <v>96836.99</v>
      </c>
      <c r="E1917" s="77">
        <v>1834.72</v>
      </c>
      <c r="F1917" s="77">
        <v>98671.71</v>
      </c>
      <c r="G1917" s="26">
        <v>15</v>
      </c>
    </row>
    <row r="1918" spans="1:7">
      <c r="A1918" s="38" t="s">
        <v>3879</v>
      </c>
      <c r="B1918" s="39" t="s">
        <v>3880</v>
      </c>
      <c r="C1918" s="40" t="s">
        <v>95</v>
      </c>
      <c r="D1918" s="77">
        <v>140449.74</v>
      </c>
      <c r="E1918" s="77">
        <v>1834.72</v>
      </c>
      <c r="F1918" s="77">
        <v>142284.46</v>
      </c>
      <c r="G1918" s="26">
        <v>15</v>
      </c>
    </row>
    <row r="1919" spans="1:7">
      <c r="A1919" s="38" t="s">
        <v>3881</v>
      </c>
      <c r="B1919" s="39" t="s">
        <v>3882</v>
      </c>
      <c r="C1919" s="40" t="s">
        <v>95</v>
      </c>
      <c r="D1919" s="77">
        <v>76347.42</v>
      </c>
      <c r="E1919" s="77">
        <v>1146.7</v>
      </c>
      <c r="F1919" s="77">
        <v>77494.12</v>
      </c>
      <c r="G1919" s="26">
        <v>15</v>
      </c>
    </row>
    <row r="1920" spans="1:7">
      <c r="A1920" s="38" t="s">
        <v>3883</v>
      </c>
      <c r="B1920" s="39" t="s">
        <v>3884</v>
      </c>
      <c r="C1920" s="40" t="s">
        <v>95</v>
      </c>
      <c r="D1920" s="77">
        <v>38336.07</v>
      </c>
      <c r="E1920" s="77">
        <v>1146.7</v>
      </c>
      <c r="F1920" s="77">
        <v>39482.769999999997</v>
      </c>
      <c r="G1920" s="26">
        <v>15</v>
      </c>
    </row>
    <row r="1921" spans="1:7">
      <c r="A1921" s="38" t="s">
        <v>3885</v>
      </c>
      <c r="B1921" s="39" t="s">
        <v>3886</v>
      </c>
      <c r="C1921" s="40" t="s">
        <v>95</v>
      </c>
      <c r="D1921" s="77">
        <v>145402.68</v>
      </c>
      <c r="E1921" s="77">
        <v>1834.72</v>
      </c>
      <c r="F1921" s="77">
        <v>147237.4</v>
      </c>
      <c r="G1921" s="26">
        <v>15</v>
      </c>
    </row>
    <row r="1922" spans="1:7">
      <c r="A1922" s="38" t="s">
        <v>3887</v>
      </c>
      <c r="B1922" s="39" t="s">
        <v>3888</v>
      </c>
      <c r="C1922" s="40" t="s">
        <v>95</v>
      </c>
      <c r="D1922" s="77">
        <v>43990.02</v>
      </c>
      <c r="E1922" s="77">
        <v>1146.7</v>
      </c>
      <c r="F1922" s="77">
        <v>45136.72</v>
      </c>
      <c r="G1922" s="26">
        <v>15</v>
      </c>
    </row>
    <row r="1923" spans="1:7">
      <c r="A1923" s="38" t="s">
        <v>3889</v>
      </c>
      <c r="B1923" s="39" t="s">
        <v>3890</v>
      </c>
      <c r="C1923" s="40" t="s">
        <v>95</v>
      </c>
      <c r="D1923" s="77">
        <v>49118.43</v>
      </c>
      <c r="E1923" s="77">
        <v>1146.7</v>
      </c>
      <c r="F1923" s="77">
        <v>50265.13</v>
      </c>
      <c r="G1923" s="26">
        <v>15</v>
      </c>
    </row>
    <row r="1924" spans="1:7">
      <c r="A1924" s="38" t="s">
        <v>3891</v>
      </c>
      <c r="B1924" s="39" t="s">
        <v>3892</v>
      </c>
      <c r="C1924" s="40"/>
      <c r="D1924" s="77"/>
      <c r="E1924" s="77"/>
      <c r="F1924" s="77"/>
      <c r="G1924" s="26"/>
    </row>
    <row r="1925" spans="1:7">
      <c r="A1925" s="38" t="s">
        <v>3893</v>
      </c>
      <c r="B1925" s="39" t="s">
        <v>3894</v>
      </c>
      <c r="C1925" s="40" t="s">
        <v>205</v>
      </c>
      <c r="D1925" s="77">
        <v>69.09</v>
      </c>
      <c r="E1925" s="77">
        <v>22.33</v>
      </c>
      <c r="F1925" s="77">
        <v>91.42</v>
      </c>
      <c r="G1925" s="26">
        <v>15</v>
      </c>
    </row>
    <row r="1926" spans="1:7">
      <c r="A1926" s="38" t="s">
        <v>3895</v>
      </c>
      <c r="B1926" s="39" t="s">
        <v>3896</v>
      </c>
      <c r="C1926" s="40" t="s">
        <v>95</v>
      </c>
      <c r="D1926" s="77">
        <v>48.66</v>
      </c>
      <c r="E1926" s="77">
        <v>11.16</v>
      </c>
      <c r="F1926" s="77">
        <v>59.82</v>
      </c>
      <c r="G1926" s="26">
        <v>15</v>
      </c>
    </row>
    <row r="1927" spans="1:7">
      <c r="A1927" s="38" t="s">
        <v>3897</v>
      </c>
      <c r="B1927" s="39" t="s">
        <v>3898</v>
      </c>
      <c r="C1927" s="40" t="s">
        <v>95</v>
      </c>
      <c r="D1927" s="77">
        <v>22.61</v>
      </c>
      <c r="E1927" s="77">
        <v>11.16</v>
      </c>
      <c r="F1927" s="77">
        <v>33.770000000000003</v>
      </c>
      <c r="G1927" s="26">
        <v>15</v>
      </c>
    </row>
    <row r="1928" spans="1:7">
      <c r="A1928" s="38" t="s">
        <v>3899</v>
      </c>
      <c r="B1928" s="39" t="s">
        <v>3900</v>
      </c>
      <c r="C1928" s="40" t="s">
        <v>95</v>
      </c>
      <c r="D1928" s="77">
        <v>3.16</v>
      </c>
      <c r="E1928" s="77">
        <v>8.3800000000000008</v>
      </c>
      <c r="F1928" s="77">
        <v>11.54</v>
      </c>
      <c r="G1928" s="26">
        <v>15</v>
      </c>
    </row>
    <row r="1929" spans="1:7">
      <c r="A1929" s="38" t="s">
        <v>3901</v>
      </c>
      <c r="B1929" s="39" t="s">
        <v>3902</v>
      </c>
      <c r="C1929" s="40" t="s">
        <v>95</v>
      </c>
      <c r="D1929" s="77">
        <v>23.03</v>
      </c>
      <c r="E1929" s="77">
        <v>11.16</v>
      </c>
      <c r="F1929" s="77">
        <v>34.19</v>
      </c>
      <c r="G1929" s="26">
        <v>15</v>
      </c>
    </row>
    <row r="1930" spans="1:7">
      <c r="A1930" s="38" t="s">
        <v>3903</v>
      </c>
      <c r="B1930" s="39" t="s">
        <v>3904</v>
      </c>
      <c r="C1930" s="40" t="s">
        <v>95</v>
      </c>
      <c r="D1930" s="77">
        <v>824.5</v>
      </c>
      <c r="E1930" s="77">
        <v>1.1399999999999999</v>
      </c>
      <c r="F1930" s="77">
        <v>825.64</v>
      </c>
      <c r="G1930" s="26">
        <v>15</v>
      </c>
    </row>
    <row r="1931" spans="1:7">
      <c r="A1931" s="38" t="s">
        <v>3905</v>
      </c>
      <c r="B1931" s="39" t="s">
        <v>3906</v>
      </c>
      <c r="C1931" s="40" t="s">
        <v>95</v>
      </c>
      <c r="D1931" s="77">
        <v>543.24</v>
      </c>
      <c r="E1931" s="77">
        <v>27.92</v>
      </c>
      <c r="F1931" s="77">
        <v>571.16</v>
      </c>
      <c r="G1931" s="26">
        <v>15</v>
      </c>
    </row>
    <row r="1932" spans="1:7">
      <c r="A1932" s="38" t="s">
        <v>3907</v>
      </c>
      <c r="B1932" s="39" t="s">
        <v>3908</v>
      </c>
      <c r="C1932" s="40" t="s">
        <v>95</v>
      </c>
      <c r="D1932" s="77">
        <v>259.61</v>
      </c>
      <c r="E1932" s="77">
        <v>27.92</v>
      </c>
      <c r="F1932" s="77">
        <v>287.52999999999997</v>
      </c>
      <c r="G1932" s="26">
        <v>15</v>
      </c>
    </row>
    <row r="1933" spans="1:7">
      <c r="A1933" s="38" t="s">
        <v>3909</v>
      </c>
      <c r="B1933" s="39" t="s">
        <v>3910</v>
      </c>
      <c r="C1933" s="40" t="s">
        <v>95</v>
      </c>
      <c r="D1933" s="77">
        <v>309.32</v>
      </c>
      <c r="E1933" s="77">
        <v>157.08000000000001</v>
      </c>
      <c r="F1933" s="77">
        <v>466.4</v>
      </c>
      <c r="G1933" s="26">
        <v>15</v>
      </c>
    </row>
    <row r="1934" spans="1:7">
      <c r="A1934" s="38" t="s">
        <v>3911</v>
      </c>
      <c r="B1934" s="39" t="s">
        <v>3912</v>
      </c>
      <c r="C1934" s="40" t="s">
        <v>3913</v>
      </c>
      <c r="D1934" s="77">
        <v>611.69000000000005</v>
      </c>
      <c r="E1934" s="77">
        <v>1.1399999999999999</v>
      </c>
      <c r="F1934" s="77">
        <v>612.83000000000004</v>
      </c>
      <c r="G1934" s="26">
        <v>15</v>
      </c>
    </row>
    <row r="1935" spans="1:7">
      <c r="A1935" s="38" t="s">
        <v>3914</v>
      </c>
      <c r="B1935" s="39" t="s">
        <v>3915</v>
      </c>
      <c r="C1935" s="40" t="s">
        <v>95</v>
      </c>
      <c r="D1935" s="77">
        <v>31.52</v>
      </c>
      <c r="E1935" s="77">
        <v>55.83</v>
      </c>
      <c r="F1935" s="77">
        <v>87.35</v>
      </c>
      <c r="G1935" s="26">
        <v>15</v>
      </c>
    </row>
    <row r="1936" spans="1:7">
      <c r="A1936" s="38" t="s">
        <v>3916</v>
      </c>
      <c r="B1936" s="39" t="s">
        <v>3917</v>
      </c>
      <c r="C1936" s="40" t="s">
        <v>3913</v>
      </c>
      <c r="D1936" s="77">
        <v>466.79</v>
      </c>
      <c r="E1936" s="77">
        <v>1.1399999999999999</v>
      </c>
      <c r="F1936" s="77">
        <v>467.93</v>
      </c>
      <c r="G1936" s="26">
        <v>15</v>
      </c>
    </row>
    <row r="1937" spans="1:7">
      <c r="A1937" s="38" t="s">
        <v>3918</v>
      </c>
      <c r="B1937" s="39" t="s">
        <v>3919</v>
      </c>
      <c r="C1937" s="40" t="s">
        <v>95</v>
      </c>
      <c r="D1937" s="77"/>
      <c r="E1937" s="77">
        <v>314.16000000000003</v>
      </c>
      <c r="F1937" s="77">
        <v>314.16000000000003</v>
      </c>
      <c r="G1937" s="26">
        <v>15</v>
      </c>
    </row>
    <row r="1938" spans="1:7">
      <c r="A1938" s="38" t="s">
        <v>3920</v>
      </c>
      <c r="B1938" s="39" t="s">
        <v>3921</v>
      </c>
      <c r="C1938" s="40" t="s">
        <v>914</v>
      </c>
      <c r="D1938" s="77">
        <v>27.05</v>
      </c>
      <c r="E1938" s="77">
        <v>0.91</v>
      </c>
      <c r="F1938" s="77">
        <v>27.96</v>
      </c>
      <c r="G1938" s="26">
        <v>15</v>
      </c>
    </row>
    <row r="1939" spans="1:7">
      <c r="A1939" s="38" t="s">
        <v>3922</v>
      </c>
      <c r="B1939" s="39" t="s">
        <v>3923</v>
      </c>
      <c r="C1939" s="40" t="s">
        <v>914</v>
      </c>
      <c r="D1939" s="77">
        <v>27.05</v>
      </c>
      <c r="E1939" s="77">
        <v>1.36</v>
      </c>
      <c r="F1939" s="77">
        <v>28.41</v>
      </c>
      <c r="G1939" s="26">
        <v>15</v>
      </c>
    </row>
    <row r="1940" spans="1:7">
      <c r="A1940" s="38" t="s">
        <v>3924</v>
      </c>
      <c r="B1940" s="39" t="s">
        <v>3925</v>
      </c>
      <c r="C1940" s="40" t="s">
        <v>147</v>
      </c>
      <c r="D1940" s="77">
        <v>924</v>
      </c>
      <c r="E1940" s="77">
        <v>11.36</v>
      </c>
      <c r="F1940" s="77">
        <v>935.36</v>
      </c>
      <c r="G1940" s="26">
        <v>15</v>
      </c>
    </row>
    <row r="1941" spans="1:7">
      <c r="A1941" s="38" t="s">
        <v>3926</v>
      </c>
      <c r="B1941" s="39" t="s">
        <v>3927</v>
      </c>
      <c r="C1941" s="40" t="s">
        <v>147</v>
      </c>
      <c r="D1941" s="77">
        <v>1152.01</v>
      </c>
      <c r="E1941" s="77">
        <v>11.36</v>
      </c>
      <c r="F1941" s="77">
        <v>1163.3699999999999</v>
      </c>
      <c r="G1941" s="26">
        <v>15</v>
      </c>
    </row>
    <row r="1942" spans="1:7">
      <c r="A1942" s="38" t="s">
        <v>3928</v>
      </c>
      <c r="B1942" s="39" t="s">
        <v>3929</v>
      </c>
      <c r="C1942" s="40" t="s">
        <v>3913</v>
      </c>
      <c r="D1942" s="77">
        <v>40.17</v>
      </c>
      <c r="E1942" s="77">
        <v>1.1399999999999999</v>
      </c>
      <c r="F1942" s="77">
        <v>41.31</v>
      </c>
      <c r="G1942" s="26">
        <v>15</v>
      </c>
    </row>
    <row r="1943" spans="1:7">
      <c r="A1943" s="38" t="s">
        <v>3930</v>
      </c>
      <c r="B1943" s="39" t="s">
        <v>3931</v>
      </c>
      <c r="C1943" s="40" t="s">
        <v>95</v>
      </c>
      <c r="D1943" s="77">
        <v>19.309999999999999</v>
      </c>
      <c r="E1943" s="77">
        <v>78.540000000000006</v>
      </c>
      <c r="F1943" s="77">
        <v>97.85</v>
      </c>
      <c r="G1943" s="26">
        <v>15</v>
      </c>
    </row>
    <row r="1944" spans="1:7">
      <c r="A1944" s="38" t="s">
        <v>3932</v>
      </c>
      <c r="B1944" s="39" t="s">
        <v>3933</v>
      </c>
      <c r="C1944" s="40" t="s">
        <v>95</v>
      </c>
      <c r="D1944" s="77">
        <v>70.290000000000006</v>
      </c>
      <c r="E1944" s="77">
        <v>1.1399999999999999</v>
      </c>
      <c r="F1944" s="77">
        <v>71.430000000000007</v>
      </c>
      <c r="G1944" s="26">
        <v>15</v>
      </c>
    </row>
    <row r="1945" spans="1:7">
      <c r="A1945" s="38" t="s">
        <v>3934</v>
      </c>
      <c r="B1945" s="39" t="s">
        <v>3935</v>
      </c>
      <c r="C1945" s="40" t="s">
        <v>95</v>
      </c>
      <c r="D1945" s="77">
        <v>234.63</v>
      </c>
      <c r="E1945" s="77">
        <v>157.08000000000001</v>
      </c>
      <c r="F1945" s="77">
        <v>391.71</v>
      </c>
      <c r="G1945" s="26">
        <v>15</v>
      </c>
    </row>
    <row r="1946" spans="1:7">
      <c r="A1946" s="38" t="s">
        <v>3936</v>
      </c>
      <c r="B1946" s="39" t="s">
        <v>3937</v>
      </c>
      <c r="C1946" s="40" t="s">
        <v>95</v>
      </c>
      <c r="D1946" s="77">
        <v>627.84</v>
      </c>
      <c r="E1946" s="77">
        <v>1.1399999999999999</v>
      </c>
      <c r="F1946" s="77">
        <v>628.98</v>
      </c>
      <c r="G1946" s="26">
        <v>15</v>
      </c>
    </row>
    <row r="1947" spans="1:7">
      <c r="A1947" s="38" t="s">
        <v>3938</v>
      </c>
      <c r="B1947" s="39" t="s">
        <v>3939</v>
      </c>
      <c r="C1947" s="40" t="s">
        <v>95</v>
      </c>
      <c r="D1947" s="77">
        <v>539.54999999999995</v>
      </c>
      <c r="E1947" s="77">
        <v>157.08000000000001</v>
      </c>
      <c r="F1947" s="77">
        <v>696.63</v>
      </c>
      <c r="G1947" s="26">
        <v>15</v>
      </c>
    </row>
    <row r="1948" spans="1:7">
      <c r="A1948" s="38" t="s">
        <v>3940</v>
      </c>
      <c r="B1948" s="39" t="s">
        <v>3941</v>
      </c>
      <c r="C1948" s="40" t="s">
        <v>95</v>
      </c>
      <c r="D1948" s="77">
        <v>2898.21</v>
      </c>
      <c r="E1948" s="77">
        <v>55.83</v>
      </c>
      <c r="F1948" s="77">
        <v>2954.04</v>
      </c>
      <c r="G1948" s="26">
        <v>15</v>
      </c>
    </row>
    <row r="1949" spans="1:7">
      <c r="A1949" s="38" t="s">
        <v>3942</v>
      </c>
      <c r="B1949" s="39" t="s">
        <v>3943</v>
      </c>
      <c r="C1949" s="40" t="s">
        <v>95</v>
      </c>
      <c r="D1949" s="77">
        <v>4372.83</v>
      </c>
      <c r="E1949" s="77">
        <v>55.83</v>
      </c>
      <c r="F1949" s="77">
        <v>4428.66</v>
      </c>
      <c r="G1949" s="26">
        <v>15</v>
      </c>
    </row>
    <row r="1950" spans="1:7">
      <c r="A1950" s="38" t="s">
        <v>3944</v>
      </c>
      <c r="B1950" s="39" t="s">
        <v>3945</v>
      </c>
      <c r="C1950" s="40" t="s">
        <v>95</v>
      </c>
      <c r="D1950" s="77">
        <v>5674.77</v>
      </c>
      <c r="E1950" s="77">
        <v>55.83</v>
      </c>
      <c r="F1950" s="77">
        <v>5730.6</v>
      </c>
      <c r="G1950" s="26">
        <v>15</v>
      </c>
    </row>
    <row r="1951" spans="1:7" s="46" customFormat="1">
      <c r="A1951" s="38" t="s">
        <v>3946</v>
      </c>
      <c r="B1951" s="39" t="s">
        <v>3947</v>
      </c>
      <c r="C1951" s="40"/>
      <c r="D1951" s="77"/>
      <c r="E1951" s="77"/>
      <c r="F1951" s="77"/>
      <c r="G1951" s="26"/>
    </row>
    <row r="1952" spans="1:7">
      <c r="A1952" s="38" t="s">
        <v>3948</v>
      </c>
      <c r="B1952" s="39" t="s">
        <v>3949</v>
      </c>
      <c r="C1952" s="40"/>
      <c r="D1952" s="77"/>
      <c r="E1952" s="77"/>
      <c r="F1952" s="77"/>
      <c r="G1952" s="26"/>
    </row>
    <row r="1953" spans="1:7">
      <c r="A1953" s="38" t="s">
        <v>3950</v>
      </c>
      <c r="B1953" s="39" t="s">
        <v>3951</v>
      </c>
      <c r="C1953" s="40" t="s">
        <v>95</v>
      </c>
      <c r="D1953" s="77">
        <v>47.01</v>
      </c>
      <c r="E1953" s="77">
        <v>96.11</v>
      </c>
      <c r="F1953" s="77">
        <v>143.12</v>
      </c>
      <c r="G1953" s="26">
        <v>15</v>
      </c>
    </row>
    <row r="1954" spans="1:7">
      <c r="A1954" s="38" t="s">
        <v>3952</v>
      </c>
      <c r="B1954" s="39" t="s">
        <v>3953</v>
      </c>
      <c r="C1954" s="40" t="s">
        <v>95</v>
      </c>
      <c r="D1954" s="77">
        <v>146.63</v>
      </c>
      <c r="E1954" s="77">
        <v>134.1</v>
      </c>
      <c r="F1954" s="77">
        <v>280.73</v>
      </c>
      <c r="G1954" s="26">
        <v>15</v>
      </c>
    </row>
    <row r="1955" spans="1:7">
      <c r="A1955" s="38" t="s">
        <v>3954</v>
      </c>
      <c r="B1955" s="39" t="s">
        <v>3955</v>
      </c>
      <c r="C1955" s="40" t="s">
        <v>95</v>
      </c>
      <c r="D1955" s="77">
        <v>295.83999999999997</v>
      </c>
      <c r="E1955" s="77">
        <v>172.08</v>
      </c>
      <c r="F1955" s="77">
        <v>467.92</v>
      </c>
      <c r="G1955" s="26">
        <v>15</v>
      </c>
    </row>
    <row r="1956" spans="1:7">
      <c r="A1956" s="38" t="s">
        <v>3956</v>
      </c>
      <c r="B1956" s="39" t="s">
        <v>3957</v>
      </c>
      <c r="C1956" s="40" t="s">
        <v>95</v>
      </c>
      <c r="D1956" s="77">
        <v>503.3</v>
      </c>
      <c r="E1956" s="77">
        <v>213.38</v>
      </c>
      <c r="F1956" s="77">
        <v>716.68</v>
      </c>
      <c r="G1956" s="26">
        <v>15</v>
      </c>
    </row>
    <row r="1957" spans="1:7">
      <c r="A1957" s="38" t="s">
        <v>3958</v>
      </c>
      <c r="B1957" s="39" t="s">
        <v>3959</v>
      </c>
      <c r="C1957" s="40" t="s">
        <v>95</v>
      </c>
      <c r="D1957" s="77">
        <v>1524.85</v>
      </c>
      <c r="E1957" s="77">
        <v>286.04000000000002</v>
      </c>
      <c r="F1957" s="77">
        <v>1810.89</v>
      </c>
      <c r="G1957" s="26">
        <v>15</v>
      </c>
    </row>
    <row r="1958" spans="1:7">
      <c r="A1958" s="38" t="s">
        <v>3960</v>
      </c>
      <c r="B1958" s="39" t="s">
        <v>3961</v>
      </c>
      <c r="C1958" s="40"/>
      <c r="D1958" s="77"/>
      <c r="E1958" s="77"/>
      <c r="F1958" s="77"/>
      <c r="G1958" s="26"/>
    </row>
    <row r="1959" spans="1:7">
      <c r="A1959" s="38" t="s">
        <v>3962</v>
      </c>
      <c r="B1959" s="39" t="s">
        <v>3963</v>
      </c>
      <c r="C1959" s="40" t="s">
        <v>95</v>
      </c>
      <c r="D1959" s="77">
        <v>64.709999999999994</v>
      </c>
      <c r="E1959" s="77">
        <v>83.75</v>
      </c>
      <c r="F1959" s="77">
        <v>148.46</v>
      </c>
      <c r="G1959" s="26">
        <v>15</v>
      </c>
    </row>
    <row r="1960" spans="1:7">
      <c r="A1960" s="38" t="s">
        <v>3964</v>
      </c>
      <c r="B1960" s="39" t="s">
        <v>3965</v>
      </c>
      <c r="C1960" s="40" t="s">
        <v>95</v>
      </c>
      <c r="D1960" s="77">
        <v>147.84</v>
      </c>
      <c r="E1960" s="77">
        <v>111.66</v>
      </c>
      <c r="F1960" s="77">
        <v>259.5</v>
      </c>
      <c r="G1960" s="26">
        <v>15</v>
      </c>
    </row>
    <row r="1961" spans="1:7">
      <c r="A1961" s="38" t="s">
        <v>3966</v>
      </c>
      <c r="B1961" s="39" t="s">
        <v>3967</v>
      </c>
      <c r="C1961" s="40" t="s">
        <v>95</v>
      </c>
      <c r="D1961" s="77">
        <v>295.3</v>
      </c>
      <c r="E1961" s="77">
        <v>139.58000000000001</v>
      </c>
      <c r="F1961" s="77">
        <v>434.88</v>
      </c>
      <c r="G1961" s="26">
        <v>15</v>
      </c>
    </row>
    <row r="1962" spans="1:7">
      <c r="A1962" s="38" t="s">
        <v>3968</v>
      </c>
      <c r="B1962" s="39" t="s">
        <v>3969</v>
      </c>
      <c r="C1962" s="40" t="s">
        <v>95</v>
      </c>
      <c r="D1962" s="77">
        <v>541.99</v>
      </c>
      <c r="E1962" s="77">
        <v>167.49</v>
      </c>
      <c r="F1962" s="77">
        <v>709.48</v>
      </c>
      <c r="G1962" s="26">
        <v>15</v>
      </c>
    </row>
    <row r="1963" spans="1:7">
      <c r="A1963" s="38" t="s">
        <v>3970</v>
      </c>
      <c r="B1963" s="39" t="s">
        <v>3971</v>
      </c>
      <c r="C1963" s="40"/>
      <c r="D1963" s="77"/>
      <c r="E1963" s="77"/>
      <c r="F1963" s="77"/>
      <c r="G1963" s="26"/>
    </row>
    <row r="1964" spans="1:7">
      <c r="A1964" s="38" t="s">
        <v>3972</v>
      </c>
      <c r="B1964" s="39" t="s">
        <v>3973</v>
      </c>
      <c r="C1964" s="40" t="s">
        <v>95</v>
      </c>
      <c r="D1964" s="77">
        <v>412.23</v>
      </c>
      <c r="E1964" s="77">
        <v>166.94</v>
      </c>
      <c r="F1964" s="77">
        <v>579.16999999999996</v>
      </c>
      <c r="G1964" s="26">
        <v>15</v>
      </c>
    </row>
    <row r="1965" spans="1:7">
      <c r="A1965" s="38" t="s">
        <v>3974</v>
      </c>
      <c r="B1965" s="39" t="s">
        <v>3975</v>
      </c>
      <c r="C1965" s="40" t="s">
        <v>95</v>
      </c>
      <c r="D1965" s="77">
        <v>520.38</v>
      </c>
      <c r="E1965" s="77">
        <v>166.94</v>
      </c>
      <c r="F1965" s="77">
        <v>687.32</v>
      </c>
      <c r="G1965" s="26">
        <v>15</v>
      </c>
    </row>
    <row r="1966" spans="1:7">
      <c r="A1966" s="38" t="s">
        <v>3976</v>
      </c>
      <c r="B1966" s="39" t="s">
        <v>3977</v>
      </c>
      <c r="C1966" s="40" t="s">
        <v>95</v>
      </c>
      <c r="D1966" s="77">
        <v>645.26</v>
      </c>
      <c r="E1966" s="77">
        <v>208.68</v>
      </c>
      <c r="F1966" s="77">
        <v>853.94</v>
      </c>
      <c r="G1966" s="26">
        <v>15</v>
      </c>
    </row>
    <row r="1967" spans="1:7">
      <c r="A1967" s="38" t="s">
        <v>3978</v>
      </c>
      <c r="B1967" s="39" t="s">
        <v>3979</v>
      </c>
      <c r="C1967" s="40" t="s">
        <v>95</v>
      </c>
      <c r="D1967" s="77">
        <v>733.87</v>
      </c>
      <c r="E1967" s="77">
        <v>208.68</v>
      </c>
      <c r="F1967" s="77">
        <v>942.55</v>
      </c>
      <c r="G1967" s="26">
        <v>15</v>
      </c>
    </row>
    <row r="1968" spans="1:7">
      <c r="A1968" s="38" t="s">
        <v>3980</v>
      </c>
      <c r="B1968" s="39" t="s">
        <v>3981</v>
      </c>
      <c r="C1968" s="40" t="s">
        <v>95</v>
      </c>
      <c r="D1968" s="77">
        <v>888.38</v>
      </c>
      <c r="E1968" s="77">
        <v>250.41</v>
      </c>
      <c r="F1968" s="77">
        <v>1138.79</v>
      </c>
      <c r="G1968" s="26">
        <v>15</v>
      </c>
    </row>
    <row r="1969" spans="1:7">
      <c r="A1969" s="38" t="s">
        <v>3982</v>
      </c>
      <c r="B1969" s="39" t="s">
        <v>3983</v>
      </c>
      <c r="C1969" s="40" t="s">
        <v>95</v>
      </c>
      <c r="D1969" s="77">
        <v>1341.86</v>
      </c>
      <c r="E1969" s="77">
        <v>250.41</v>
      </c>
      <c r="F1969" s="77">
        <v>1592.27</v>
      </c>
      <c r="G1969" s="26">
        <v>15</v>
      </c>
    </row>
    <row r="1970" spans="1:7">
      <c r="A1970" s="38" t="s">
        <v>3984</v>
      </c>
      <c r="B1970" s="39" t="s">
        <v>3985</v>
      </c>
      <c r="C1970" s="40"/>
      <c r="D1970" s="77"/>
      <c r="E1970" s="77"/>
      <c r="F1970" s="77"/>
      <c r="G1970" s="26"/>
    </row>
    <row r="1971" spans="1:7">
      <c r="A1971" s="38" t="s">
        <v>3986</v>
      </c>
      <c r="B1971" s="39" t="s">
        <v>3987</v>
      </c>
      <c r="C1971" s="40" t="s">
        <v>95</v>
      </c>
      <c r="D1971" s="77">
        <v>520.74</v>
      </c>
      <c r="E1971" s="77">
        <v>125.21</v>
      </c>
      <c r="F1971" s="77">
        <v>645.95000000000005</v>
      </c>
      <c r="G1971" s="26">
        <v>15</v>
      </c>
    </row>
    <row r="1972" spans="1:7">
      <c r="A1972" s="38" t="s">
        <v>3988</v>
      </c>
      <c r="B1972" s="39" t="s">
        <v>3989</v>
      </c>
      <c r="C1972" s="40" t="s">
        <v>95</v>
      </c>
      <c r="D1972" s="77">
        <v>624.44000000000005</v>
      </c>
      <c r="E1972" s="77">
        <v>125.21</v>
      </c>
      <c r="F1972" s="77">
        <v>749.65</v>
      </c>
      <c r="G1972" s="26">
        <v>15</v>
      </c>
    </row>
    <row r="1973" spans="1:7">
      <c r="A1973" s="38" t="s">
        <v>3990</v>
      </c>
      <c r="B1973" s="39" t="s">
        <v>3991</v>
      </c>
      <c r="C1973" s="40" t="s">
        <v>95</v>
      </c>
      <c r="D1973" s="77">
        <v>705.98</v>
      </c>
      <c r="E1973" s="77">
        <v>166.94</v>
      </c>
      <c r="F1973" s="77">
        <v>872.92</v>
      </c>
      <c r="G1973" s="26">
        <v>15</v>
      </c>
    </row>
    <row r="1974" spans="1:7">
      <c r="A1974" s="38" t="s">
        <v>3992</v>
      </c>
      <c r="B1974" s="39" t="s">
        <v>3993</v>
      </c>
      <c r="C1974" s="40" t="s">
        <v>95</v>
      </c>
      <c r="D1974" s="77">
        <v>1004.98</v>
      </c>
      <c r="E1974" s="77">
        <v>166.94</v>
      </c>
      <c r="F1974" s="77">
        <v>1171.92</v>
      </c>
      <c r="G1974" s="26">
        <v>15</v>
      </c>
    </row>
    <row r="1975" spans="1:7">
      <c r="A1975" s="38" t="s">
        <v>3994</v>
      </c>
      <c r="B1975" s="39" t="s">
        <v>3995</v>
      </c>
      <c r="C1975" s="40" t="s">
        <v>95</v>
      </c>
      <c r="D1975" s="77">
        <v>1146.51</v>
      </c>
      <c r="E1975" s="77">
        <v>208.68</v>
      </c>
      <c r="F1975" s="77">
        <v>1355.19</v>
      </c>
      <c r="G1975" s="26">
        <v>15</v>
      </c>
    </row>
    <row r="1976" spans="1:7">
      <c r="A1976" s="38" t="s">
        <v>3996</v>
      </c>
      <c r="B1976" s="39" t="s">
        <v>3997</v>
      </c>
      <c r="C1976" s="40" t="s">
        <v>95</v>
      </c>
      <c r="D1976" s="77">
        <v>1566.22</v>
      </c>
      <c r="E1976" s="77">
        <v>208.68</v>
      </c>
      <c r="F1976" s="77">
        <v>1774.9</v>
      </c>
      <c r="G1976" s="26">
        <v>15</v>
      </c>
    </row>
    <row r="1977" spans="1:7">
      <c r="A1977" s="38" t="s">
        <v>3998</v>
      </c>
      <c r="B1977" s="39" t="s">
        <v>3999</v>
      </c>
      <c r="C1977" s="40"/>
      <c r="D1977" s="77"/>
      <c r="E1977" s="77"/>
      <c r="F1977" s="77"/>
      <c r="G1977" s="26"/>
    </row>
    <row r="1978" spans="1:7">
      <c r="A1978" s="38" t="s">
        <v>4000</v>
      </c>
      <c r="B1978" s="39" t="s">
        <v>4001</v>
      </c>
      <c r="C1978" s="40" t="s">
        <v>147</v>
      </c>
      <c r="D1978" s="77">
        <v>2946.69</v>
      </c>
      <c r="E1978" s="77">
        <v>147.79</v>
      </c>
      <c r="F1978" s="77">
        <v>3094.48</v>
      </c>
      <c r="G1978" s="26">
        <v>15</v>
      </c>
    </row>
    <row r="1979" spans="1:7">
      <c r="A1979" s="38" t="s">
        <v>4002</v>
      </c>
      <c r="B1979" s="39" t="s">
        <v>4003</v>
      </c>
      <c r="C1979" s="40"/>
      <c r="D1979" s="77"/>
      <c r="E1979" s="77"/>
      <c r="F1979" s="77"/>
      <c r="G1979" s="26"/>
    </row>
    <row r="1980" spans="1:7">
      <c r="A1980" s="38" t="s">
        <v>4004</v>
      </c>
      <c r="B1980" s="39" t="s">
        <v>4005</v>
      </c>
      <c r="C1980" s="40" t="s">
        <v>655</v>
      </c>
      <c r="D1980" s="77">
        <v>116</v>
      </c>
      <c r="E1980" s="77">
        <v>9.94</v>
      </c>
      <c r="F1980" s="77">
        <v>125.94</v>
      </c>
      <c r="G1980" s="26">
        <v>15</v>
      </c>
    </row>
    <row r="1981" spans="1:7">
      <c r="A1981" s="38" t="s">
        <v>4006</v>
      </c>
      <c r="B1981" s="39" t="s">
        <v>4007</v>
      </c>
      <c r="C1981" s="40"/>
      <c r="D1981" s="77"/>
      <c r="E1981" s="77"/>
      <c r="F1981" s="77"/>
      <c r="G1981" s="26"/>
    </row>
    <row r="1982" spans="1:7">
      <c r="A1982" s="38" t="s">
        <v>4008</v>
      </c>
      <c r="B1982" s="39" t="s">
        <v>4009</v>
      </c>
      <c r="C1982" s="40" t="s">
        <v>95</v>
      </c>
      <c r="D1982" s="77">
        <v>51.1</v>
      </c>
      <c r="E1982" s="77">
        <v>16.75</v>
      </c>
      <c r="F1982" s="77">
        <v>67.849999999999994</v>
      </c>
      <c r="G1982" s="26">
        <v>15</v>
      </c>
    </row>
    <row r="1983" spans="1:7">
      <c r="A1983" s="38" t="s">
        <v>4010</v>
      </c>
      <c r="B1983" s="39" t="s">
        <v>4011</v>
      </c>
      <c r="C1983" s="40" t="s">
        <v>95</v>
      </c>
      <c r="D1983" s="77">
        <v>46.89</v>
      </c>
      <c r="E1983" s="77">
        <v>27.92</v>
      </c>
      <c r="F1983" s="77">
        <v>74.81</v>
      </c>
      <c r="G1983" s="26">
        <v>15</v>
      </c>
    </row>
    <row r="1984" spans="1:7">
      <c r="A1984" s="38" t="s">
        <v>4012</v>
      </c>
      <c r="B1984" s="39" t="s">
        <v>4013</v>
      </c>
      <c r="C1984" s="40" t="s">
        <v>95</v>
      </c>
      <c r="D1984" s="77">
        <v>70.290000000000006</v>
      </c>
      <c r="E1984" s="77">
        <v>55.83</v>
      </c>
      <c r="F1984" s="77">
        <v>126.12</v>
      </c>
      <c r="G1984" s="26">
        <v>15</v>
      </c>
    </row>
    <row r="1985" spans="1:7">
      <c r="A1985" s="38" t="s">
        <v>4014</v>
      </c>
      <c r="B1985" s="39" t="s">
        <v>4015</v>
      </c>
      <c r="C1985" s="40" t="s">
        <v>95</v>
      </c>
      <c r="D1985" s="77">
        <v>210.93</v>
      </c>
      <c r="E1985" s="77">
        <v>55.83</v>
      </c>
      <c r="F1985" s="77">
        <v>266.76</v>
      </c>
      <c r="G1985" s="26">
        <v>15</v>
      </c>
    </row>
    <row r="1986" spans="1:7">
      <c r="A1986" s="38" t="s">
        <v>4016</v>
      </c>
      <c r="B1986" s="39" t="s">
        <v>4017</v>
      </c>
      <c r="C1986" s="40" t="s">
        <v>95</v>
      </c>
      <c r="D1986" s="77">
        <v>303.31</v>
      </c>
      <c r="E1986" s="77">
        <v>55.83</v>
      </c>
      <c r="F1986" s="77">
        <v>359.14</v>
      </c>
      <c r="G1986" s="26">
        <v>15</v>
      </c>
    </row>
    <row r="1987" spans="1:7">
      <c r="A1987" s="38" t="s">
        <v>4018</v>
      </c>
      <c r="B1987" s="39" t="s">
        <v>4019</v>
      </c>
      <c r="C1987" s="40" t="s">
        <v>95</v>
      </c>
      <c r="D1987" s="77">
        <v>1400.86</v>
      </c>
      <c r="E1987" s="77">
        <v>66.989999999999995</v>
      </c>
      <c r="F1987" s="77">
        <v>1467.85</v>
      </c>
      <c r="G1987" s="26">
        <v>15</v>
      </c>
    </row>
    <row r="1988" spans="1:7">
      <c r="A1988" s="38" t="s">
        <v>4020</v>
      </c>
      <c r="B1988" s="39" t="s">
        <v>4021</v>
      </c>
      <c r="C1988" s="40" t="s">
        <v>95</v>
      </c>
      <c r="D1988" s="77">
        <v>470.19</v>
      </c>
      <c r="E1988" s="77">
        <v>66.989999999999995</v>
      </c>
      <c r="F1988" s="77">
        <v>537.17999999999995</v>
      </c>
      <c r="G1988" s="26">
        <v>15</v>
      </c>
    </row>
    <row r="1989" spans="1:7">
      <c r="A1989" s="38" t="s">
        <v>4022</v>
      </c>
      <c r="B1989" s="39" t="s">
        <v>4023</v>
      </c>
      <c r="C1989" s="40"/>
      <c r="D1989" s="77"/>
      <c r="E1989" s="77"/>
      <c r="F1989" s="77"/>
      <c r="G1989" s="26"/>
    </row>
    <row r="1990" spans="1:7">
      <c r="A1990" s="38" t="s">
        <v>4024</v>
      </c>
      <c r="B1990" s="39" t="s">
        <v>4025</v>
      </c>
      <c r="C1990" s="40" t="s">
        <v>95</v>
      </c>
      <c r="D1990" s="77">
        <v>31.16</v>
      </c>
      <c r="E1990" s="77">
        <v>11.16</v>
      </c>
      <c r="F1990" s="77">
        <v>42.32</v>
      </c>
      <c r="G1990" s="26">
        <v>15</v>
      </c>
    </row>
    <row r="1991" spans="1:7">
      <c r="A1991" s="38" t="s">
        <v>4026</v>
      </c>
      <c r="B1991" s="39" t="s">
        <v>4027</v>
      </c>
      <c r="C1991" s="40" t="s">
        <v>95</v>
      </c>
      <c r="D1991" s="77">
        <v>76.069999999999993</v>
      </c>
      <c r="E1991" s="77">
        <v>11.16</v>
      </c>
      <c r="F1991" s="77">
        <v>87.23</v>
      </c>
      <c r="G1991" s="26">
        <v>15</v>
      </c>
    </row>
    <row r="1992" spans="1:7">
      <c r="A1992" s="38" t="s">
        <v>4028</v>
      </c>
      <c r="B1992" s="39" t="s">
        <v>4029</v>
      </c>
      <c r="C1992" s="40" t="s">
        <v>95</v>
      </c>
      <c r="D1992" s="77">
        <v>101.61</v>
      </c>
      <c r="E1992" s="77">
        <v>11.16</v>
      </c>
      <c r="F1992" s="77">
        <v>112.77</v>
      </c>
      <c r="G1992" s="26">
        <v>15</v>
      </c>
    </row>
    <row r="1993" spans="1:7">
      <c r="A1993" s="38" t="s">
        <v>4030</v>
      </c>
      <c r="B1993" s="39" t="s">
        <v>4031</v>
      </c>
      <c r="C1993" s="40" t="s">
        <v>95</v>
      </c>
      <c r="D1993" s="77">
        <v>177.27</v>
      </c>
      <c r="E1993" s="77">
        <v>11.16</v>
      </c>
      <c r="F1993" s="77">
        <v>188.43</v>
      </c>
      <c r="G1993" s="26">
        <v>15</v>
      </c>
    </row>
    <row r="1994" spans="1:7">
      <c r="A1994" s="38" t="s">
        <v>4032</v>
      </c>
      <c r="B1994" s="39" t="s">
        <v>4033</v>
      </c>
      <c r="C1994" s="40" t="s">
        <v>95</v>
      </c>
      <c r="D1994" s="77">
        <v>195.96</v>
      </c>
      <c r="E1994" s="77">
        <v>11.16</v>
      </c>
      <c r="F1994" s="77">
        <v>207.12</v>
      </c>
      <c r="G1994" s="26">
        <v>15</v>
      </c>
    </row>
    <row r="1995" spans="1:7">
      <c r="A1995" s="38" t="s">
        <v>4034</v>
      </c>
      <c r="B1995" s="39" t="s">
        <v>4035</v>
      </c>
      <c r="C1995" s="40" t="s">
        <v>95</v>
      </c>
      <c r="D1995" s="77">
        <v>355.59</v>
      </c>
      <c r="E1995" s="77">
        <v>11.16</v>
      </c>
      <c r="F1995" s="77">
        <v>366.75</v>
      </c>
      <c r="G1995" s="26">
        <v>15</v>
      </c>
    </row>
    <row r="1996" spans="1:7">
      <c r="A1996" s="38" t="s">
        <v>4036</v>
      </c>
      <c r="B1996" s="39" t="s">
        <v>4037</v>
      </c>
      <c r="C1996" s="40" t="s">
        <v>95</v>
      </c>
      <c r="D1996" s="77">
        <v>23.09</v>
      </c>
      <c r="E1996" s="77">
        <v>11.16</v>
      </c>
      <c r="F1996" s="77">
        <v>34.25</v>
      </c>
      <c r="G1996" s="26">
        <v>15</v>
      </c>
    </row>
    <row r="1997" spans="1:7">
      <c r="A1997" s="38" t="s">
        <v>4038</v>
      </c>
      <c r="B1997" s="39" t="s">
        <v>4039</v>
      </c>
      <c r="C1997" s="40" t="s">
        <v>95</v>
      </c>
      <c r="D1997" s="77">
        <v>20.66</v>
      </c>
      <c r="E1997" s="77">
        <v>11.16</v>
      </c>
      <c r="F1997" s="77">
        <v>31.82</v>
      </c>
      <c r="G1997" s="26">
        <v>15</v>
      </c>
    </row>
    <row r="1998" spans="1:7">
      <c r="A1998" s="38" t="s">
        <v>4040</v>
      </c>
      <c r="B1998" s="39" t="s">
        <v>4041</v>
      </c>
      <c r="C1998" s="40" t="s">
        <v>95</v>
      </c>
      <c r="D1998" s="77">
        <v>36.97</v>
      </c>
      <c r="E1998" s="77">
        <v>2.8</v>
      </c>
      <c r="F1998" s="77">
        <v>39.770000000000003</v>
      </c>
      <c r="G1998" s="26">
        <v>15</v>
      </c>
    </row>
    <row r="1999" spans="1:7">
      <c r="A1999" s="38" t="s">
        <v>4042</v>
      </c>
      <c r="B1999" s="39" t="s">
        <v>4043</v>
      </c>
      <c r="C1999" s="40"/>
      <c r="D1999" s="77"/>
      <c r="E1999" s="77"/>
      <c r="F1999" s="77"/>
      <c r="G1999" s="26"/>
    </row>
    <row r="2000" spans="1:7">
      <c r="A2000" s="38" t="s">
        <v>4044</v>
      </c>
      <c r="B2000" s="39" t="s">
        <v>4045</v>
      </c>
      <c r="C2000" s="40" t="s">
        <v>95</v>
      </c>
      <c r="D2000" s="77">
        <v>28095.62</v>
      </c>
      <c r="E2000" s="77">
        <v>350.29</v>
      </c>
      <c r="F2000" s="77">
        <v>28445.91</v>
      </c>
      <c r="G2000" s="26">
        <v>15</v>
      </c>
    </row>
    <row r="2001" spans="1:7">
      <c r="A2001" s="38" t="s">
        <v>4046</v>
      </c>
      <c r="B2001" s="39" t="s">
        <v>14517</v>
      </c>
      <c r="C2001" s="40" t="s">
        <v>95</v>
      </c>
      <c r="D2001" s="77">
        <v>27135.87</v>
      </c>
      <c r="E2001" s="77">
        <v>314.16000000000003</v>
      </c>
      <c r="F2001" s="77">
        <v>27450.03</v>
      </c>
      <c r="G2001" s="26">
        <v>15</v>
      </c>
    </row>
    <row r="2002" spans="1:7" ht="30">
      <c r="A2002" s="38" t="s">
        <v>4047</v>
      </c>
      <c r="B2002" s="39" t="s">
        <v>4048</v>
      </c>
      <c r="C2002" s="40" t="s">
        <v>408</v>
      </c>
      <c r="D2002" s="77">
        <v>44433.71</v>
      </c>
      <c r="E2002" s="77">
        <v>462.72</v>
      </c>
      <c r="F2002" s="77">
        <v>44896.43</v>
      </c>
      <c r="G2002" s="26">
        <v>15</v>
      </c>
    </row>
    <row r="2003" spans="1:7">
      <c r="A2003" s="38" t="s">
        <v>4049</v>
      </c>
      <c r="B2003" s="39" t="s">
        <v>14518</v>
      </c>
      <c r="C2003" s="40" t="s">
        <v>95</v>
      </c>
      <c r="D2003" s="77">
        <v>84383.56</v>
      </c>
      <c r="E2003" s="77">
        <v>55.83</v>
      </c>
      <c r="F2003" s="77">
        <v>84439.39</v>
      </c>
      <c r="G2003" s="26">
        <v>15</v>
      </c>
    </row>
    <row r="2004" spans="1:7">
      <c r="A2004" s="38" t="s">
        <v>4050</v>
      </c>
      <c r="B2004" s="39" t="s">
        <v>14519</v>
      </c>
      <c r="C2004" s="40" t="s">
        <v>95</v>
      </c>
      <c r="D2004" s="77">
        <v>147603.29999999999</v>
      </c>
      <c r="E2004" s="77">
        <v>55.83</v>
      </c>
      <c r="F2004" s="77">
        <v>147659.13</v>
      </c>
      <c r="G2004" s="26">
        <v>15</v>
      </c>
    </row>
    <row r="2005" spans="1:7">
      <c r="A2005" s="38" t="s">
        <v>4051</v>
      </c>
      <c r="B2005" s="39" t="s">
        <v>4052</v>
      </c>
      <c r="C2005" s="40" t="s">
        <v>95</v>
      </c>
      <c r="D2005" s="77">
        <v>18.02</v>
      </c>
      <c r="E2005" s="77">
        <v>16.75</v>
      </c>
      <c r="F2005" s="77">
        <v>34.770000000000003</v>
      </c>
      <c r="G2005" s="26">
        <v>15</v>
      </c>
    </row>
    <row r="2006" spans="1:7">
      <c r="A2006" s="38" t="s">
        <v>4053</v>
      </c>
      <c r="B2006" s="39" t="s">
        <v>4054</v>
      </c>
      <c r="C2006" s="40" t="s">
        <v>95</v>
      </c>
      <c r="D2006" s="77">
        <v>42.09</v>
      </c>
      <c r="E2006" s="77">
        <v>16.75</v>
      </c>
      <c r="F2006" s="77">
        <v>58.84</v>
      </c>
      <c r="G2006" s="26">
        <v>15</v>
      </c>
    </row>
    <row r="2007" spans="1:7">
      <c r="A2007" s="38" t="s">
        <v>4055</v>
      </c>
      <c r="B2007" s="39" t="s">
        <v>4056</v>
      </c>
      <c r="C2007" s="40" t="s">
        <v>95</v>
      </c>
      <c r="D2007" s="77">
        <v>138.41</v>
      </c>
      <c r="E2007" s="77">
        <v>33.5</v>
      </c>
      <c r="F2007" s="77">
        <v>171.91</v>
      </c>
      <c r="G2007" s="26">
        <v>15</v>
      </c>
    </row>
    <row r="2008" spans="1:7">
      <c r="A2008" s="38" t="s">
        <v>4057</v>
      </c>
      <c r="B2008" s="39" t="s">
        <v>4058</v>
      </c>
      <c r="C2008" s="40" t="s">
        <v>95</v>
      </c>
      <c r="D2008" s="77">
        <v>179.07</v>
      </c>
      <c r="E2008" s="77">
        <v>33.5</v>
      </c>
      <c r="F2008" s="77">
        <v>212.57</v>
      </c>
      <c r="G2008" s="26">
        <v>15</v>
      </c>
    </row>
    <row r="2009" spans="1:7">
      <c r="A2009" s="38" t="s">
        <v>4059</v>
      </c>
      <c r="B2009" s="39" t="s">
        <v>4060</v>
      </c>
      <c r="C2009" s="40" t="s">
        <v>95</v>
      </c>
      <c r="D2009" s="77">
        <v>123.53</v>
      </c>
      <c r="E2009" s="77">
        <v>50.25</v>
      </c>
      <c r="F2009" s="77">
        <v>173.78</v>
      </c>
      <c r="G2009" s="26">
        <v>15</v>
      </c>
    </row>
    <row r="2010" spans="1:7">
      <c r="A2010" s="38" t="s">
        <v>4061</v>
      </c>
      <c r="B2010" s="39" t="s">
        <v>4062</v>
      </c>
      <c r="C2010" s="40" t="s">
        <v>95</v>
      </c>
      <c r="D2010" s="77">
        <v>216.8</v>
      </c>
      <c r="E2010" s="77">
        <v>50.25</v>
      </c>
      <c r="F2010" s="77">
        <v>267.05</v>
      </c>
      <c r="G2010" s="26">
        <v>15</v>
      </c>
    </row>
    <row r="2011" spans="1:7" ht="30">
      <c r="A2011" s="38" t="s">
        <v>4063</v>
      </c>
      <c r="B2011" s="39" t="s">
        <v>14520</v>
      </c>
      <c r="C2011" s="40" t="s">
        <v>95</v>
      </c>
      <c r="D2011" s="77">
        <v>473.55</v>
      </c>
      <c r="E2011" s="77">
        <v>55.83</v>
      </c>
      <c r="F2011" s="77">
        <v>529.38</v>
      </c>
      <c r="G2011" s="26">
        <v>15</v>
      </c>
    </row>
    <row r="2012" spans="1:7" ht="30">
      <c r="A2012" s="38" t="s">
        <v>4064</v>
      </c>
      <c r="B2012" s="39" t="s">
        <v>14521</v>
      </c>
      <c r="C2012" s="40" t="s">
        <v>95</v>
      </c>
      <c r="D2012" s="77">
        <v>798.84</v>
      </c>
      <c r="E2012" s="77">
        <v>55.83</v>
      </c>
      <c r="F2012" s="77">
        <v>854.67</v>
      </c>
      <c r="G2012" s="26">
        <v>15</v>
      </c>
    </row>
    <row r="2013" spans="1:7" ht="30">
      <c r="A2013" s="38" t="s">
        <v>4065</v>
      </c>
      <c r="B2013" s="39" t="s">
        <v>14522</v>
      </c>
      <c r="C2013" s="40" t="s">
        <v>95</v>
      </c>
      <c r="D2013" s="77">
        <v>1854.1</v>
      </c>
      <c r="E2013" s="77">
        <v>111.66</v>
      </c>
      <c r="F2013" s="77">
        <v>1965.76</v>
      </c>
      <c r="G2013" s="26">
        <v>15</v>
      </c>
    </row>
    <row r="2014" spans="1:7" ht="30">
      <c r="A2014" s="38" t="s">
        <v>4066</v>
      </c>
      <c r="B2014" s="39" t="s">
        <v>14523</v>
      </c>
      <c r="C2014" s="40" t="s">
        <v>95</v>
      </c>
      <c r="D2014" s="77">
        <v>1277.22</v>
      </c>
      <c r="E2014" s="77">
        <v>111.66</v>
      </c>
      <c r="F2014" s="77">
        <v>1388.88</v>
      </c>
      <c r="G2014" s="26">
        <v>15</v>
      </c>
    </row>
    <row r="2015" spans="1:7" ht="30">
      <c r="A2015" s="38" t="s">
        <v>4067</v>
      </c>
      <c r="B2015" s="39" t="s">
        <v>14524</v>
      </c>
      <c r="C2015" s="40" t="s">
        <v>95</v>
      </c>
      <c r="D2015" s="77">
        <v>3597.66</v>
      </c>
      <c r="E2015" s="77">
        <v>111.66</v>
      </c>
      <c r="F2015" s="77">
        <v>3709.32</v>
      </c>
      <c r="G2015" s="26">
        <v>15</v>
      </c>
    </row>
    <row r="2016" spans="1:7" ht="30">
      <c r="A2016" s="38" t="s">
        <v>4068</v>
      </c>
      <c r="B2016" s="39" t="s">
        <v>4069</v>
      </c>
      <c r="C2016" s="40" t="s">
        <v>95</v>
      </c>
      <c r="D2016" s="77">
        <v>9204.0499999999993</v>
      </c>
      <c r="E2016" s="77">
        <v>111.66</v>
      </c>
      <c r="F2016" s="77">
        <v>9315.7099999999991</v>
      </c>
      <c r="G2016" s="26">
        <v>15</v>
      </c>
    </row>
    <row r="2017" spans="1:7" ht="30">
      <c r="A2017" s="38" t="s">
        <v>4070</v>
      </c>
      <c r="B2017" s="39" t="s">
        <v>4071</v>
      </c>
      <c r="C2017" s="40" t="s">
        <v>95</v>
      </c>
      <c r="D2017" s="77">
        <v>15814.17</v>
      </c>
      <c r="E2017" s="77">
        <v>111.66</v>
      </c>
      <c r="F2017" s="77">
        <v>15925.83</v>
      </c>
      <c r="G2017" s="26">
        <v>15</v>
      </c>
    </row>
    <row r="2018" spans="1:7" ht="30">
      <c r="A2018" s="38" t="s">
        <v>4072</v>
      </c>
      <c r="B2018" s="39" t="s">
        <v>4073</v>
      </c>
      <c r="C2018" s="40" t="s">
        <v>95</v>
      </c>
      <c r="D2018" s="77">
        <v>22949.69</v>
      </c>
      <c r="E2018" s="77">
        <v>111.66</v>
      </c>
      <c r="F2018" s="77">
        <v>23061.35</v>
      </c>
      <c r="G2018" s="26">
        <v>15</v>
      </c>
    </row>
    <row r="2019" spans="1:7">
      <c r="A2019" s="38" t="s">
        <v>4074</v>
      </c>
      <c r="B2019" s="39" t="s">
        <v>4075</v>
      </c>
      <c r="C2019" s="40" t="s">
        <v>95</v>
      </c>
      <c r="D2019" s="77">
        <v>10.81</v>
      </c>
      <c r="E2019" s="77">
        <v>11.16</v>
      </c>
      <c r="F2019" s="77">
        <v>21.97</v>
      </c>
      <c r="G2019" s="26">
        <v>15</v>
      </c>
    </row>
    <row r="2020" spans="1:7">
      <c r="A2020" s="38" t="s">
        <v>4076</v>
      </c>
      <c r="B2020" s="39" t="s">
        <v>4077</v>
      </c>
      <c r="C2020" s="40" t="s">
        <v>95</v>
      </c>
      <c r="D2020" s="77">
        <v>13.46</v>
      </c>
      <c r="E2020" s="77">
        <v>11.16</v>
      </c>
      <c r="F2020" s="77">
        <v>24.62</v>
      </c>
      <c r="G2020" s="26">
        <v>15</v>
      </c>
    </row>
    <row r="2021" spans="1:7">
      <c r="A2021" s="38" t="s">
        <v>4078</v>
      </c>
      <c r="B2021" s="39" t="s">
        <v>4079</v>
      </c>
      <c r="C2021" s="40" t="s">
        <v>95</v>
      </c>
      <c r="D2021" s="77">
        <v>43.55</v>
      </c>
      <c r="E2021" s="77">
        <v>11.16</v>
      </c>
      <c r="F2021" s="77">
        <v>54.71</v>
      </c>
      <c r="G2021" s="26">
        <v>15</v>
      </c>
    </row>
    <row r="2022" spans="1:7">
      <c r="A2022" s="38" t="s">
        <v>4080</v>
      </c>
      <c r="B2022" s="39" t="s">
        <v>4081</v>
      </c>
      <c r="C2022" s="40" t="s">
        <v>95</v>
      </c>
      <c r="D2022" s="77">
        <v>43.65</v>
      </c>
      <c r="E2022" s="77">
        <v>11.16</v>
      </c>
      <c r="F2022" s="77">
        <v>54.81</v>
      </c>
      <c r="G2022" s="26">
        <v>15</v>
      </c>
    </row>
    <row r="2023" spans="1:7">
      <c r="A2023" s="38" t="s">
        <v>4082</v>
      </c>
      <c r="B2023" s="39" t="s">
        <v>4083</v>
      </c>
      <c r="C2023" s="40" t="s">
        <v>95</v>
      </c>
      <c r="D2023" s="77">
        <v>52.87</v>
      </c>
      <c r="E2023" s="77">
        <v>11.16</v>
      </c>
      <c r="F2023" s="77">
        <v>64.03</v>
      </c>
      <c r="G2023" s="26">
        <v>15</v>
      </c>
    </row>
    <row r="2024" spans="1:7">
      <c r="A2024" s="38" t="s">
        <v>4084</v>
      </c>
      <c r="B2024" s="39" t="s">
        <v>4085</v>
      </c>
      <c r="C2024" s="40" t="s">
        <v>95</v>
      </c>
      <c r="D2024" s="77">
        <v>138.5</v>
      </c>
      <c r="E2024" s="77">
        <v>11.16</v>
      </c>
      <c r="F2024" s="77">
        <v>149.66</v>
      </c>
      <c r="G2024" s="26">
        <v>15</v>
      </c>
    </row>
    <row r="2025" spans="1:7">
      <c r="A2025" s="38" t="s">
        <v>4086</v>
      </c>
      <c r="B2025" s="39" t="s">
        <v>4087</v>
      </c>
      <c r="C2025" s="40" t="s">
        <v>95</v>
      </c>
      <c r="D2025" s="77">
        <v>59.36</v>
      </c>
      <c r="E2025" s="77">
        <v>11.16</v>
      </c>
      <c r="F2025" s="77">
        <v>70.52</v>
      </c>
      <c r="G2025" s="26">
        <v>15</v>
      </c>
    </row>
    <row r="2026" spans="1:7">
      <c r="A2026" s="38" t="s">
        <v>4088</v>
      </c>
      <c r="B2026" s="39" t="s">
        <v>4089</v>
      </c>
      <c r="C2026" s="40" t="s">
        <v>95</v>
      </c>
      <c r="D2026" s="77">
        <v>63.95</v>
      </c>
      <c r="E2026" s="77">
        <v>11.16</v>
      </c>
      <c r="F2026" s="77">
        <v>75.11</v>
      </c>
      <c r="G2026" s="26">
        <v>15</v>
      </c>
    </row>
    <row r="2027" spans="1:7">
      <c r="A2027" s="38" t="s">
        <v>4090</v>
      </c>
      <c r="B2027" s="39" t="s">
        <v>4091</v>
      </c>
      <c r="C2027" s="40" t="s">
        <v>95</v>
      </c>
      <c r="D2027" s="77">
        <v>69.739999999999995</v>
      </c>
      <c r="E2027" s="77">
        <v>11.16</v>
      </c>
      <c r="F2027" s="77">
        <v>80.900000000000006</v>
      </c>
      <c r="G2027" s="26">
        <v>15</v>
      </c>
    </row>
    <row r="2028" spans="1:7">
      <c r="A2028" s="38" t="s">
        <v>4092</v>
      </c>
      <c r="B2028" s="39" t="s">
        <v>14525</v>
      </c>
      <c r="C2028" s="40" t="s">
        <v>95</v>
      </c>
      <c r="D2028" s="77">
        <v>896.92</v>
      </c>
      <c r="E2028" s="77">
        <v>11.16</v>
      </c>
      <c r="F2028" s="77">
        <v>908.08</v>
      </c>
      <c r="G2028" s="26">
        <v>15</v>
      </c>
    </row>
    <row r="2029" spans="1:7" ht="30">
      <c r="A2029" s="38" t="s">
        <v>4093</v>
      </c>
      <c r="B2029" s="39" t="s">
        <v>14526</v>
      </c>
      <c r="C2029" s="40" t="s">
        <v>95</v>
      </c>
      <c r="D2029" s="77">
        <v>33502.660000000003</v>
      </c>
      <c r="E2029" s="77">
        <v>111.66</v>
      </c>
      <c r="F2029" s="77">
        <v>33614.32</v>
      </c>
      <c r="G2029" s="26">
        <v>15</v>
      </c>
    </row>
    <row r="2030" spans="1:7" ht="30">
      <c r="A2030" s="38" t="s">
        <v>4094</v>
      </c>
      <c r="B2030" s="39" t="s">
        <v>14527</v>
      </c>
      <c r="C2030" s="40" t="s">
        <v>95</v>
      </c>
      <c r="D2030" s="77">
        <v>59041.91</v>
      </c>
      <c r="E2030" s="77">
        <v>111.66</v>
      </c>
      <c r="F2030" s="77">
        <v>59153.57</v>
      </c>
      <c r="G2030" s="26">
        <v>15</v>
      </c>
    </row>
    <row r="2031" spans="1:7">
      <c r="A2031" s="38" t="s">
        <v>4095</v>
      </c>
      <c r="B2031" s="39" t="s">
        <v>4096</v>
      </c>
      <c r="C2031" s="40" t="s">
        <v>95</v>
      </c>
      <c r="D2031" s="77">
        <v>365499.38</v>
      </c>
      <c r="E2031" s="77">
        <v>55.83</v>
      </c>
      <c r="F2031" s="77">
        <v>365555.21</v>
      </c>
      <c r="G2031" s="26">
        <v>15</v>
      </c>
    </row>
    <row r="2032" spans="1:7">
      <c r="A2032" s="38" t="s">
        <v>4097</v>
      </c>
      <c r="B2032" s="39" t="s">
        <v>4098</v>
      </c>
      <c r="C2032" s="40"/>
      <c r="D2032" s="77"/>
      <c r="E2032" s="77"/>
      <c r="F2032" s="77"/>
      <c r="G2032" s="26"/>
    </row>
    <row r="2033" spans="1:7">
      <c r="A2033" s="38" t="s">
        <v>4099</v>
      </c>
      <c r="B2033" s="39" t="s">
        <v>4100</v>
      </c>
      <c r="C2033" s="40" t="s">
        <v>95</v>
      </c>
      <c r="D2033" s="77">
        <v>2415.44</v>
      </c>
      <c r="E2033" s="77">
        <v>55.83</v>
      </c>
      <c r="F2033" s="77">
        <v>2471.27</v>
      </c>
      <c r="G2033" s="26">
        <v>15</v>
      </c>
    </row>
    <row r="2034" spans="1:7">
      <c r="A2034" s="38" t="s">
        <v>4101</v>
      </c>
      <c r="B2034" s="39" t="s">
        <v>4102</v>
      </c>
      <c r="C2034" s="40" t="s">
        <v>95</v>
      </c>
      <c r="D2034" s="77">
        <v>2026.81</v>
      </c>
      <c r="E2034" s="77">
        <v>44.67</v>
      </c>
      <c r="F2034" s="77">
        <v>2071.48</v>
      </c>
      <c r="G2034" s="26">
        <v>15</v>
      </c>
    </row>
    <row r="2035" spans="1:7">
      <c r="A2035" s="38" t="s">
        <v>4103</v>
      </c>
      <c r="B2035" s="39" t="s">
        <v>4104</v>
      </c>
      <c r="C2035" s="40" t="s">
        <v>95</v>
      </c>
      <c r="D2035" s="77">
        <v>1274.81</v>
      </c>
      <c r="E2035" s="77">
        <v>44.67</v>
      </c>
      <c r="F2035" s="77">
        <v>1319.48</v>
      </c>
      <c r="G2035" s="26">
        <v>15</v>
      </c>
    </row>
    <row r="2036" spans="1:7">
      <c r="A2036" s="38" t="s">
        <v>4105</v>
      </c>
      <c r="B2036" s="39" t="s">
        <v>4106</v>
      </c>
      <c r="C2036" s="40" t="s">
        <v>95</v>
      </c>
      <c r="D2036" s="77">
        <v>2080.2800000000002</v>
      </c>
      <c r="E2036" s="77">
        <v>55.83</v>
      </c>
      <c r="F2036" s="77">
        <v>2136.11</v>
      </c>
      <c r="G2036" s="26">
        <v>15</v>
      </c>
    </row>
    <row r="2037" spans="1:7">
      <c r="A2037" s="38" t="s">
        <v>4107</v>
      </c>
      <c r="B2037" s="39" t="s">
        <v>4108</v>
      </c>
      <c r="C2037" s="40" t="s">
        <v>95</v>
      </c>
      <c r="D2037" s="77">
        <v>2224.75</v>
      </c>
      <c r="E2037" s="77">
        <v>66.989999999999995</v>
      </c>
      <c r="F2037" s="77">
        <v>2291.7399999999998</v>
      </c>
      <c r="G2037" s="26">
        <v>15</v>
      </c>
    </row>
    <row r="2038" spans="1:7">
      <c r="A2038" s="38" t="s">
        <v>4109</v>
      </c>
      <c r="B2038" s="39" t="s">
        <v>4110</v>
      </c>
      <c r="C2038" s="40" t="s">
        <v>95</v>
      </c>
      <c r="D2038" s="77">
        <v>4952.72</v>
      </c>
      <c r="E2038" s="77">
        <v>83.75</v>
      </c>
      <c r="F2038" s="77">
        <v>5036.47</v>
      </c>
      <c r="G2038" s="26">
        <v>15</v>
      </c>
    </row>
    <row r="2039" spans="1:7">
      <c r="A2039" s="38" t="s">
        <v>4111</v>
      </c>
      <c r="B2039" s="39" t="s">
        <v>4112</v>
      </c>
      <c r="C2039" s="40" t="s">
        <v>95</v>
      </c>
      <c r="D2039" s="77">
        <v>9983.5499999999993</v>
      </c>
      <c r="E2039" s="77">
        <v>83.75</v>
      </c>
      <c r="F2039" s="77">
        <v>10067.299999999999</v>
      </c>
      <c r="G2039" s="26">
        <v>15</v>
      </c>
    </row>
    <row r="2040" spans="1:7" ht="30">
      <c r="A2040" s="38" t="s">
        <v>4113</v>
      </c>
      <c r="B2040" s="39" t="s">
        <v>4114</v>
      </c>
      <c r="C2040" s="40" t="s">
        <v>95</v>
      </c>
      <c r="D2040" s="77">
        <v>1378.43</v>
      </c>
      <c r="E2040" s="77">
        <v>44.67</v>
      </c>
      <c r="F2040" s="77">
        <v>1423.1</v>
      </c>
      <c r="G2040" s="26">
        <v>15</v>
      </c>
    </row>
    <row r="2041" spans="1:7" ht="30">
      <c r="A2041" s="38" t="s">
        <v>4115</v>
      </c>
      <c r="B2041" s="39" t="s">
        <v>4116</v>
      </c>
      <c r="C2041" s="40" t="s">
        <v>95</v>
      </c>
      <c r="D2041" s="77">
        <v>1801.86</v>
      </c>
      <c r="E2041" s="77">
        <v>44.67</v>
      </c>
      <c r="F2041" s="77">
        <v>1846.53</v>
      </c>
      <c r="G2041" s="26">
        <v>15</v>
      </c>
    </row>
    <row r="2042" spans="1:7" ht="30">
      <c r="A2042" s="38" t="s">
        <v>4117</v>
      </c>
      <c r="B2042" s="39" t="s">
        <v>4118</v>
      </c>
      <c r="C2042" s="40" t="s">
        <v>95</v>
      </c>
      <c r="D2042" s="77">
        <v>4140.2700000000004</v>
      </c>
      <c r="E2042" s="77">
        <v>44.67</v>
      </c>
      <c r="F2042" s="77">
        <v>4184.9399999999996</v>
      </c>
      <c r="G2042" s="26">
        <v>15</v>
      </c>
    </row>
    <row r="2043" spans="1:7" ht="30">
      <c r="A2043" s="38" t="s">
        <v>4119</v>
      </c>
      <c r="B2043" s="39" t="s">
        <v>4120</v>
      </c>
      <c r="C2043" s="40" t="s">
        <v>95</v>
      </c>
      <c r="D2043" s="77">
        <v>4552.67</v>
      </c>
      <c r="E2043" s="77">
        <v>55.83</v>
      </c>
      <c r="F2043" s="77">
        <v>4608.5</v>
      </c>
      <c r="G2043" s="26">
        <v>15</v>
      </c>
    </row>
    <row r="2044" spans="1:7" ht="30">
      <c r="A2044" s="38" t="s">
        <v>4121</v>
      </c>
      <c r="B2044" s="39" t="s">
        <v>4122</v>
      </c>
      <c r="C2044" s="40" t="s">
        <v>95</v>
      </c>
      <c r="D2044" s="77">
        <v>9616.67</v>
      </c>
      <c r="E2044" s="77">
        <v>66.989999999999995</v>
      </c>
      <c r="F2044" s="77">
        <v>9683.66</v>
      </c>
      <c r="G2044" s="26">
        <v>15</v>
      </c>
    </row>
    <row r="2045" spans="1:7" ht="30">
      <c r="A2045" s="38" t="s">
        <v>4123</v>
      </c>
      <c r="B2045" s="39" t="s">
        <v>4124</v>
      </c>
      <c r="C2045" s="40" t="s">
        <v>95</v>
      </c>
      <c r="D2045" s="77">
        <v>351.99</v>
      </c>
      <c r="E2045" s="77">
        <v>44.67</v>
      </c>
      <c r="F2045" s="77">
        <v>396.66</v>
      </c>
      <c r="G2045" s="26">
        <v>15</v>
      </c>
    </row>
    <row r="2046" spans="1:7" ht="30">
      <c r="A2046" s="38" t="s">
        <v>4125</v>
      </c>
      <c r="B2046" s="39" t="s">
        <v>4126</v>
      </c>
      <c r="C2046" s="40" t="s">
        <v>95</v>
      </c>
      <c r="D2046" s="77">
        <v>924.55</v>
      </c>
      <c r="E2046" s="77">
        <v>44.67</v>
      </c>
      <c r="F2046" s="77">
        <v>969.22</v>
      </c>
      <c r="G2046" s="26">
        <v>15</v>
      </c>
    </row>
    <row r="2047" spans="1:7" ht="30">
      <c r="A2047" s="38" t="s">
        <v>4127</v>
      </c>
      <c r="B2047" s="39" t="s">
        <v>4128</v>
      </c>
      <c r="C2047" s="40" t="s">
        <v>95</v>
      </c>
      <c r="D2047" s="77">
        <v>1233.5</v>
      </c>
      <c r="E2047" s="77">
        <v>55.83</v>
      </c>
      <c r="F2047" s="77">
        <v>1289.33</v>
      </c>
      <c r="G2047" s="26">
        <v>15</v>
      </c>
    </row>
    <row r="2048" spans="1:7" ht="30">
      <c r="A2048" s="38" t="s">
        <v>4129</v>
      </c>
      <c r="B2048" s="39" t="s">
        <v>4130</v>
      </c>
      <c r="C2048" s="40" t="s">
        <v>95</v>
      </c>
      <c r="D2048" s="77">
        <v>1676.34</v>
      </c>
      <c r="E2048" s="77">
        <v>66.989999999999995</v>
      </c>
      <c r="F2048" s="77">
        <v>1743.33</v>
      </c>
      <c r="G2048" s="26">
        <v>15</v>
      </c>
    </row>
    <row r="2049" spans="1:7">
      <c r="A2049" s="38" t="s">
        <v>4131</v>
      </c>
      <c r="B2049" s="39" t="s">
        <v>4132</v>
      </c>
      <c r="C2049" s="40" t="s">
        <v>95</v>
      </c>
      <c r="D2049" s="77">
        <v>5310.75</v>
      </c>
      <c r="E2049" s="77">
        <v>66.989999999999995</v>
      </c>
      <c r="F2049" s="77">
        <v>5377.74</v>
      </c>
      <c r="G2049" s="26">
        <v>15</v>
      </c>
    </row>
    <row r="2050" spans="1:7">
      <c r="A2050" s="38" t="s">
        <v>4133</v>
      </c>
      <c r="B2050" s="39" t="s">
        <v>4134</v>
      </c>
      <c r="C2050" s="40" t="s">
        <v>95</v>
      </c>
      <c r="D2050" s="77">
        <v>7294.15</v>
      </c>
      <c r="E2050" s="77">
        <v>83.75</v>
      </c>
      <c r="F2050" s="77">
        <v>7377.9</v>
      </c>
      <c r="G2050" s="26">
        <v>15</v>
      </c>
    </row>
    <row r="2051" spans="1:7">
      <c r="A2051" s="38" t="s">
        <v>4135</v>
      </c>
      <c r="B2051" s="39" t="s">
        <v>4136</v>
      </c>
      <c r="C2051" s="40" t="s">
        <v>95</v>
      </c>
      <c r="D2051" s="77">
        <v>11112.66</v>
      </c>
      <c r="E2051" s="77">
        <v>100.5</v>
      </c>
      <c r="F2051" s="77">
        <v>11213.16</v>
      </c>
      <c r="G2051" s="26">
        <v>15</v>
      </c>
    </row>
    <row r="2052" spans="1:7">
      <c r="A2052" s="38" t="s">
        <v>4137</v>
      </c>
      <c r="B2052" s="39" t="s">
        <v>4138</v>
      </c>
      <c r="C2052" s="40" t="s">
        <v>95</v>
      </c>
      <c r="D2052" s="77">
        <v>12067.85</v>
      </c>
      <c r="E2052" s="77">
        <v>128.09</v>
      </c>
      <c r="F2052" s="77">
        <v>12195.94</v>
      </c>
      <c r="G2052" s="26">
        <v>15</v>
      </c>
    </row>
    <row r="2053" spans="1:7">
      <c r="A2053" s="38" t="s">
        <v>4139</v>
      </c>
      <c r="B2053" s="39" t="s">
        <v>4140</v>
      </c>
      <c r="C2053" s="40" t="s">
        <v>95</v>
      </c>
      <c r="D2053" s="77">
        <v>85.64</v>
      </c>
      <c r="E2053" s="77">
        <v>11.16</v>
      </c>
      <c r="F2053" s="77">
        <v>96.8</v>
      </c>
      <c r="G2053" s="26">
        <v>15</v>
      </c>
    </row>
    <row r="2054" spans="1:7">
      <c r="A2054" s="38" t="s">
        <v>4141</v>
      </c>
      <c r="B2054" s="39" t="s">
        <v>4142</v>
      </c>
      <c r="C2054" s="40" t="s">
        <v>95</v>
      </c>
      <c r="D2054" s="77">
        <v>891.67</v>
      </c>
      <c r="E2054" s="77">
        <v>44.67</v>
      </c>
      <c r="F2054" s="77">
        <v>936.34</v>
      </c>
      <c r="G2054" s="26">
        <v>15</v>
      </c>
    </row>
    <row r="2055" spans="1:7">
      <c r="A2055" s="38" t="s">
        <v>4143</v>
      </c>
      <c r="B2055" s="39" t="s">
        <v>4144</v>
      </c>
      <c r="C2055" s="40"/>
      <c r="D2055" s="77"/>
      <c r="E2055" s="77"/>
      <c r="F2055" s="77"/>
      <c r="G2055" s="26"/>
    </row>
    <row r="2056" spans="1:7">
      <c r="A2056" s="38" t="s">
        <v>4145</v>
      </c>
      <c r="B2056" s="39" t="s">
        <v>4146</v>
      </c>
      <c r="C2056" s="40" t="s">
        <v>95</v>
      </c>
      <c r="D2056" s="77">
        <v>2558.5100000000002</v>
      </c>
      <c r="E2056" s="77">
        <v>271.75</v>
      </c>
      <c r="F2056" s="77">
        <v>2830.26</v>
      </c>
      <c r="G2056" s="26">
        <v>15</v>
      </c>
    </row>
    <row r="2057" spans="1:7">
      <c r="A2057" s="38" t="s">
        <v>4147</v>
      </c>
      <c r="B2057" s="39" t="s">
        <v>4148</v>
      </c>
      <c r="C2057" s="40" t="s">
        <v>95</v>
      </c>
      <c r="D2057" s="77">
        <v>2233.5300000000002</v>
      </c>
      <c r="E2057" s="77">
        <v>271.75</v>
      </c>
      <c r="F2057" s="77">
        <v>2505.2800000000002</v>
      </c>
      <c r="G2057" s="26">
        <v>15</v>
      </c>
    </row>
    <row r="2058" spans="1:7">
      <c r="A2058" s="38" t="s">
        <v>4149</v>
      </c>
      <c r="B2058" s="39" t="s">
        <v>4150</v>
      </c>
      <c r="C2058" s="40" t="s">
        <v>95</v>
      </c>
      <c r="D2058" s="77">
        <v>523.86</v>
      </c>
      <c r="E2058" s="77">
        <v>100.22</v>
      </c>
      <c r="F2058" s="77">
        <v>624.08000000000004</v>
      </c>
      <c r="G2058" s="26">
        <v>15</v>
      </c>
    </row>
    <row r="2059" spans="1:7">
      <c r="A2059" s="38" t="s">
        <v>4151</v>
      </c>
      <c r="B2059" s="39" t="s">
        <v>4152</v>
      </c>
      <c r="C2059" s="40" t="s">
        <v>95</v>
      </c>
      <c r="D2059" s="77">
        <v>583.98</v>
      </c>
      <c r="E2059" s="77">
        <v>100.22</v>
      </c>
      <c r="F2059" s="77">
        <v>684.2</v>
      </c>
      <c r="G2059" s="26">
        <v>15</v>
      </c>
    </row>
    <row r="2060" spans="1:7">
      <c r="A2060" s="38" t="s">
        <v>4153</v>
      </c>
      <c r="B2060" s="39" t="s">
        <v>4154</v>
      </c>
      <c r="C2060" s="40" t="s">
        <v>95</v>
      </c>
      <c r="D2060" s="77">
        <v>527.36</v>
      </c>
      <c r="E2060" s="77">
        <v>100.22</v>
      </c>
      <c r="F2060" s="77">
        <v>627.58000000000004</v>
      </c>
      <c r="G2060" s="26">
        <v>15</v>
      </c>
    </row>
    <row r="2061" spans="1:7">
      <c r="A2061" s="38" t="s">
        <v>4155</v>
      </c>
      <c r="B2061" s="39" t="s">
        <v>4156</v>
      </c>
      <c r="C2061" s="40" t="s">
        <v>95</v>
      </c>
      <c r="D2061" s="77">
        <v>1911.52</v>
      </c>
      <c r="E2061" s="77">
        <v>271.75</v>
      </c>
      <c r="F2061" s="77">
        <v>2183.27</v>
      </c>
      <c r="G2061" s="26">
        <v>15</v>
      </c>
    </row>
    <row r="2062" spans="1:7">
      <c r="A2062" s="38" t="s">
        <v>4157</v>
      </c>
      <c r="B2062" s="39" t="s">
        <v>4158</v>
      </c>
      <c r="C2062" s="40" t="s">
        <v>95</v>
      </c>
      <c r="D2062" s="77">
        <v>2291.06</v>
      </c>
      <c r="E2062" s="77">
        <v>271.75</v>
      </c>
      <c r="F2062" s="77">
        <v>2562.81</v>
      </c>
      <c r="G2062" s="26">
        <v>15</v>
      </c>
    </row>
    <row r="2063" spans="1:7">
      <c r="A2063" s="38" t="s">
        <v>4159</v>
      </c>
      <c r="B2063" s="39" t="s">
        <v>4160</v>
      </c>
      <c r="C2063" s="40"/>
      <c r="D2063" s="77"/>
      <c r="E2063" s="77"/>
      <c r="F2063" s="77"/>
      <c r="G2063" s="26"/>
    </row>
    <row r="2064" spans="1:7">
      <c r="A2064" s="38" t="s">
        <v>4161</v>
      </c>
      <c r="B2064" s="39" t="s">
        <v>4162</v>
      </c>
      <c r="C2064" s="40" t="s">
        <v>4163</v>
      </c>
      <c r="D2064" s="77">
        <v>597.42999999999995</v>
      </c>
      <c r="E2064" s="77">
        <v>0.69</v>
      </c>
      <c r="F2064" s="77">
        <v>598.12</v>
      </c>
      <c r="G2064" s="26">
        <v>15</v>
      </c>
    </row>
    <row r="2065" spans="1:7">
      <c r="A2065" s="38" t="s">
        <v>4164</v>
      </c>
      <c r="B2065" s="39" t="s">
        <v>4165</v>
      </c>
      <c r="C2065" s="40" t="s">
        <v>4163</v>
      </c>
      <c r="D2065" s="77">
        <v>186.47</v>
      </c>
      <c r="E2065" s="77">
        <v>0.69</v>
      </c>
      <c r="F2065" s="77">
        <v>187.16</v>
      </c>
      <c r="G2065" s="26">
        <v>15</v>
      </c>
    </row>
    <row r="2066" spans="1:7">
      <c r="A2066" s="38" t="s">
        <v>4166</v>
      </c>
      <c r="B2066" s="39" t="s">
        <v>4167</v>
      </c>
      <c r="C2066" s="40"/>
      <c r="D2066" s="77"/>
      <c r="E2066" s="77"/>
      <c r="F2066" s="77"/>
      <c r="G2066" s="26"/>
    </row>
    <row r="2067" spans="1:7">
      <c r="A2067" s="38" t="s">
        <v>4168</v>
      </c>
      <c r="B2067" s="39" t="s">
        <v>4169</v>
      </c>
      <c r="C2067" s="40" t="s">
        <v>95</v>
      </c>
      <c r="D2067" s="77">
        <v>138.4</v>
      </c>
      <c r="E2067" s="77">
        <v>13.96</v>
      </c>
      <c r="F2067" s="77">
        <v>152.36000000000001</v>
      </c>
      <c r="G2067" s="26">
        <v>15</v>
      </c>
    </row>
    <row r="2068" spans="1:7">
      <c r="A2068" s="38" t="s">
        <v>4170</v>
      </c>
      <c r="B2068" s="39" t="s">
        <v>4171</v>
      </c>
      <c r="C2068" s="40" t="s">
        <v>95</v>
      </c>
      <c r="D2068" s="77">
        <v>266.73</v>
      </c>
      <c r="E2068" s="77">
        <v>13.96</v>
      </c>
      <c r="F2068" s="77">
        <v>280.69</v>
      </c>
      <c r="G2068" s="26">
        <v>15</v>
      </c>
    </row>
    <row r="2069" spans="1:7">
      <c r="A2069" s="38" t="s">
        <v>4172</v>
      </c>
      <c r="B2069" s="39" t="s">
        <v>4173</v>
      </c>
      <c r="C2069" s="40" t="s">
        <v>95</v>
      </c>
      <c r="D2069" s="77">
        <v>295.75</v>
      </c>
      <c r="E2069" s="77">
        <v>13.96</v>
      </c>
      <c r="F2069" s="77">
        <v>309.70999999999998</v>
      </c>
      <c r="G2069" s="26">
        <v>15</v>
      </c>
    </row>
    <row r="2070" spans="1:7">
      <c r="A2070" s="38" t="s">
        <v>4174</v>
      </c>
      <c r="B2070" s="39" t="s">
        <v>4175</v>
      </c>
      <c r="C2070" s="40" t="s">
        <v>95</v>
      </c>
      <c r="D2070" s="77">
        <v>315.49</v>
      </c>
      <c r="E2070" s="77">
        <v>13.96</v>
      </c>
      <c r="F2070" s="77">
        <v>329.45</v>
      </c>
      <c r="G2070" s="26">
        <v>15</v>
      </c>
    </row>
    <row r="2071" spans="1:7">
      <c r="A2071" s="38" t="s">
        <v>4176</v>
      </c>
      <c r="B2071" s="39" t="s">
        <v>4177</v>
      </c>
      <c r="C2071" s="40" t="s">
        <v>95</v>
      </c>
      <c r="D2071" s="77">
        <v>349.91</v>
      </c>
      <c r="E2071" s="77">
        <v>13.96</v>
      </c>
      <c r="F2071" s="77">
        <v>363.87</v>
      </c>
      <c r="G2071" s="26">
        <v>15</v>
      </c>
    </row>
    <row r="2072" spans="1:7">
      <c r="A2072" s="38" t="s">
        <v>4178</v>
      </c>
      <c r="B2072" s="39" t="s">
        <v>4179</v>
      </c>
      <c r="C2072" s="40" t="s">
        <v>95</v>
      </c>
      <c r="D2072" s="77">
        <v>474.86</v>
      </c>
      <c r="E2072" s="77">
        <v>13.96</v>
      </c>
      <c r="F2072" s="77">
        <v>488.82</v>
      </c>
      <c r="G2072" s="26">
        <v>15</v>
      </c>
    </row>
    <row r="2073" spans="1:7">
      <c r="A2073" s="38" t="s">
        <v>4180</v>
      </c>
      <c r="B2073" s="39" t="s">
        <v>4181</v>
      </c>
      <c r="C2073" s="40" t="s">
        <v>95</v>
      </c>
      <c r="D2073" s="77">
        <v>330.03</v>
      </c>
      <c r="E2073" s="77">
        <v>13.96</v>
      </c>
      <c r="F2073" s="77">
        <v>343.99</v>
      </c>
      <c r="G2073" s="26">
        <v>15</v>
      </c>
    </row>
    <row r="2074" spans="1:7">
      <c r="A2074" s="38" t="s">
        <v>4182</v>
      </c>
      <c r="B2074" s="39" t="s">
        <v>4183</v>
      </c>
      <c r="C2074" s="40" t="s">
        <v>95</v>
      </c>
      <c r="D2074" s="77">
        <v>1947.46</v>
      </c>
      <c r="E2074" s="77">
        <v>13.96</v>
      </c>
      <c r="F2074" s="77">
        <v>1961.42</v>
      </c>
      <c r="G2074" s="26">
        <v>15</v>
      </c>
    </row>
    <row r="2075" spans="1:7">
      <c r="A2075" s="38" t="s">
        <v>4184</v>
      </c>
      <c r="B2075" s="39" t="s">
        <v>4185</v>
      </c>
      <c r="C2075" s="40" t="s">
        <v>95</v>
      </c>
      <c r="D2075" s="77">
        <v>183.35</v>
      </c>
      <c r="E2075" s="77">
        <v>13.96</v>
      </c>
      <c r="F2075" s="77">
        <v>197.31</v>
      </c>
      <c r="G2075" s="26">
        <v>15</v>
      </c>
    </row>
    <row r="2076" spans="1:7">
      <c r="A2076" s="38" t="s">
        <v>4186</v>
      </c>
      <c r="B2076" s="39" t="s">
        <v>4187</v>
      </c>
      <c r="C2076" s="40"/>
      <c r="D2076" s="77"/>
      <c r="E2076" s="77"/>
      <c r="F2076" s="77"/>
      <c r="G2076" s="26"/>
    </row>
    <row r="2077" spans="1:7">
      <c r="A2077" s="38" t="s">
        <v>4188</v>
      </c>
      <c r="B2077" s="39" t="s">
        <v>4189</v>
      </c>
      <c r="C2077" s="40" t="s">
        <v>95</v>
      </c>
      <c r="D2077" s="77">
        <v>3759.19</v>
      </c>
      <c r="E2077" s="77">
        <v>84.52</v>
      </c>
      <c r="F2077" s="77">
        <v>3843.71</v>
      </c>
      <c r="G2077" s="26">
        <v>15</v>
      </c>
    </row>
    <row r="2078" spans="1:7">
      <c r="A2078" s="38" t="s">
        <v>4190</v>
      </c>
      <c r="B2078" s="39" t="s">
        <v>4191</v>
      </c>
      <c r="C2078" s="40" t="s">
        <v>95</v>
      </c>
      <c r="D2078" s="77">
        <v>5580.61</v>
      </c>
      <c r="E2078" s="77">
        <v>84.52</v>
      </c>
      <c r="F2078" s="77">
        <v>5665.13</v>
      </c>
      <c r="G2078" s="26">
        <v>15</v>
      </c>
    </row>
    <row r="2079" spans="1:7">
      <c r="A2079" s="38" t="s">
        <v>4192</v>
      </c>
      <c r="B2079" s="39" t="s">
        <v>4193</v>
      </c>
      <c r="C2079" s="40" t="s">
        <v>95</v>
      </c>
      <c r="D2079" s="77">
        <v>3030.82</v>
      </c>
      <c r="E2079" s="77">
        <v>84.52</v>
      </c>
      <c r="F2079" s="77">
        <v>3115.34</v>
      </c>
      <c r="G2079" s="26">
        <v>15</v>
      </c>
    </row>
    <row r="2080" spans="1:7">
      <c r="A2080" s="38" t="s">
        <v>4194</v>
      </c>
      <c r="B2080" s="39" t="s">
        <v>4195</v>
      </c>
      <c r="C2080" s="40"/>
      <c r="D2080" s="77"/>
      <c r="E2080" s="77"/>
      <c r="F2080" s="77"/>
      <c r="G2080" s="26"/>
    </row>
    <row r="2081" spans="1:7">
      <c r="A2081" s="38" t="s">
        <v>4196</v>
      </c>
      <c r="B2081" s="39" t="s">
        <v>4197</v>
      </c>
      <c r="C2081" s="40" t="s">
        <v>95</v>
      </c>
      <c r="D2081" s="77">
        <v>285.22000000000003</v>
      </c>
      <c r="E2081" s="77">
        <v>84.52</v>
      </c>
      <c r="F2081" s="77">
        <v>369.74</v>
      </c>
      <c r="G2081" s="26">
        <v>15</v>
      </c>
    </row>
    <row r="2082" spans="1:7">
      <c r="A2082" s="38" t="s">
        <v>4198</v>
      </c>
      <c r="B2082" s="39" t="s">
        <v>4199</v>
      </c>
      <c r="C2082" s="40" t="s">
        <v>95</v>
      </c>
      <c r="D2082" s="77">
        <v>235.47</v>
      </c>
      <c r="E2082" s="77">
        <v>84.52</v>
      </c>
      <c r="F2082" s="77">
        <v>319.99</v>
      </c>
      <c r="G2082" s="26">
        <v>15</v>
      </c>
    </row>
    <row r="2083" spans="1:7">
      <c r="A2083" s="38" t="s">
        <v>4200</v>
      </c>
      <c r="B2083" s="39" t="s">
        <v>4201</v>
      </c>
      <c r="C2083" s="40" t="s">
        <v>95</v>
      </c>
      <c r="D2083" s="77">
        <v>381.97</v>
      </c>
      <c r="E2083" s="77">
        <v>84.52</v>
      </c>
      <c r="F2083" s="77">
        <v>466.49</v>
      </c>
      <c r="G2083" s="26">
        <v>15</v>
      </c>
    </row>
    <row r="2084" spans="1:7">
      <c r="A2084" s="38" t="s">
        <v>4202</v>
      </c>
      <c r="B2084" s="39" t="s">
        <v>4203</v>
      </c>
      <c r="C2084" s="40" t="s">
        <v>95</v>
      </c>
      <c r="D2084" s="77">
        <v>153.74</v>
      </c>
      <c r="E2084" s="77">
        <v>84.52</v>
      </c>
      <c r="F2084" s="77">
        <v>238.26</v>
      </c>
      <c r="G2084" s="26">
        <v>15</v>
      </c>
    </row>
    <row r="2085" spans="1:7">
      <c r="A2085" s="38" t="s">
        <v>4204</v>
      </c>
      <c r="B2085" s="39" t="s">
        <v>4205</v>
      </c>
      <c r="C2085" s="40"/>
      <c r="D2085" s="77"/>
      <c r="E2085" s="77"/>
      <c r="F2085" s="77"/>
      <c r="G2085" s="26"/>
    </row>
    <row r="2086" spans="1:7">
      <c r="A2086" s="38" t="s">
        <v>4206</v>
      </c>
      <c r="B2086" s="39" t="s">
        <v>4207</v>
      </c>
      <c r="C2086" s="40" t="s">
        <v>95</v>
      </c>
      <c r="D2086" s="77">
        <v>36.200000000000003</v>
      </c>
      <c r="E2086" s="77">
        <v>8.3800000000000008</v>
      </c>
      <c r="F2086" s="77">
        <v>44.58</v>
      </c>
      <c r="G2086" s="26">
        <v>15</v>
      </c>
    </row>
    <row r="2087" spans="1:7">
      <c r="A2087" s="38" t="s">
        <v>4208</v>
      </c>
      <c r="B2087" s="39" t="s">
        <v>4209</v>
      </c>
      <c r="C2087" s="40" t="s">
        <v>95</v>
      </c>
      <c r="D2087" s="77">
        <v>37.880000000000003</v>
      </c>
      <c r="E2087" s="77">
        <v>2.8</v>
      </c>
      <c r="F2087" s="77">
        <v>40.68</v>
      </c>
      <c r="G2087" s="26">
        <v>15</v>
      </c>
    </row>
    <row r="2088" spans="1:7">
      <c r="A2088" s="38" t="s">
        <v>4210</v>
      </c>
      <c r="B2088" s="39" t="s">
        <v>4211</v>
      </c>
      <c r="C2088" s="40" t="s">
        <v>95</v>
      </c>
      <c r="D2088" s="77">
        <v>30.29</v>
      </c>
      <c r="E2088" s="77">
        <v>8.3800000000000008</v>
      </c>
      <c r="F2088" s="77">
        <v>38.67</v>
      </c>
      <c r="G2088" s="26">
        <v>15</v>
      </c>
    </row>
    <row r="2089" spans="1:7">
      <c r="A2089" s="38" t="s">
        <v>4212</v>
      </c>
      <c r="B2089" s="39" t="s">
        <v>4213</v>
      </c>
      <c r="C2089" s="40" t="s">
        <v>95</v>
      </c>
      <c r="D2089" s="77"/>
      <c r="E2089" s="77">
        <v>27.92</v>
      </c>
      <c r="F2089" s="77">
        <v>27.92</v>
      </c>
      <c r="G2089" s="26">
        <v>15</v>
      </c>
    </row>
    <row r="2090" spans="1:7">
      <c r="A2090" s="38" t="s">
        <v>4214</v>
      </c>
      <c r="B2090" s="39" t="s">
        <v>4215</v>
      </c>
      <c r="C2090" s="40" t="s">
        <v>147</v>
      </c>
      <c r="D2090" s="77"/>
      <c r="E2090" s="77">
        <v>39.270000000000003</v>
      </c>
      <c r="F2090" s="77">
        <v>39.270000000000003</v>
      </c>
      <c r="G2090" s="26">
        <v>15</v>
      </c>
    </row>
    <row r="2091" spans="1:7">
      <c r="A2091" s="38" t="s">
        <v>4216</v>
      </c>
      <c r="B2091" s="39" t="s">
        <v>4217</v>
      </c>
      <c r="C2091" s="40" t="s">
        <v>147</v>
      </c>
      <c r="D2091" s="77"/>
      <c r="E2091" s="77">
        <v>78.540000000000006</v>
      </c>
      <c r="F2091" s="77">
        <v>78.540000000000006</v>
      </c>
      <c r="G2091" s="26">
        <v>15</v>
      </c>
    </row>
    <row r="2092" spans="1:7">
      <c r="A2092" s="38" t="s">
        <v>4218</v>
      </c>
      <c r="B2092" s="39" t="s">
        <v>4219</v>
      </c>
      <c r="C2092" s="40" t="s">
        <v>95</v>
      </c>
      <c r="D2092" s="77">
        <v>1513.73</v>
      </c>
      <c r="E2092" s="77">
        <v>2.27</v>
      </c>
      <c r="F2092" s="77">
        <v>1516</v>
      </c>
      <c r="G2092" s="26">
        <v>15</v>
      </c>
    </row>
    <row r="2093" spans="1:7">
      <c r="A2093" s="38" t="s">
        <v>4220</v>
      </c>
      <c r="B2093" s="39" t="s">
        <v>4221</v>
      </c>
      <c r="C2093" s="40" t="s">
        <v>95</v>
      </c>
      <c r="D2093" s="77">
        <v>128.18</v>
      </c>
      <c r="E2093" s="77">
        <v>5.68</v>
      </c>
      <c r="F2093" s="77">
        <v>133.86000000000001</v>
      </c>
      <c r="G2093" s="26">
        <v>15</v>
      </c>
    </row>
    <row r="2094" spans="1:7">
      <c r="A2094" s="38" t="s">
        <v>4222</v>
      </c>
      <c r="B2094" s="39" t="s">
        <v>4223</v>
      </c>
      <c r="C2094" s="40" t="s">
        <v>147</v>
      </c>
      <c r="D2094" s="77">
        <v>406.62</v>
      </c>
      <c r="E2094" s="77">
        <v>39.270000000000003</v>
      </c>
      <c r="F2094" s="77">
        <v>445.89</v>
      </c>
      <c r="G2094" s="26">
        <v>15</v>
      </c>
    </row>
    <row r="2095" spans="1:7">
      <c r="A2095" s="38" t="s">
        <v>4224</v>
      </c>
      <c r="B2095" s="39" t="s">
        <v>14528</v>
      </c>
      <c r="C2095" s="40" t="s">
        <v>95</v>
      </c>
      <c r="D2095" s="77">
        <v>8890.1200000000008</v>
      </c>
      <c r="E2095" s="77">
        <v>62.84</v>
      </c>
      <c r="F2095" s="77">
        <v>8952.9599999999991</v>
      </c>
      <c r="G2095" s="26">
        <v>15</v>
      </c>
    </row>
    <row r="2096" spans="1:7">
      <c r="A2096" s="38" t="s">
        <v>4225</v>
      </c>
      <c r="B2096" s="39" t="s">
        <v>14529</v>
      </c>
      <c r="C2096" s="40" t="s">
        <v>95</v>
      </c>
      <c r="D2096" s="77">
        <v>36977.01</v>
      </c>
      <c r="E2096" s="77">
        <v>62.84</v>
      </c>
      <c r="F2096" s="77">
        <v>37039.85</v>
      </c>
      <c r="G2096" s="26">
        <v>15</v>
      </c>
    </row>
    <row r="2097" spans="1:7">
      <c r="A2097" s="38" t="s">
        <v>4226</v>
      </c>
      <c r="B2097" s="39" t="s">
        <v>4227</v>
      </c>
      <c r="C2097" s="40" t="s">
        <v>95</v>
      </c>
      <c r="D2097" s="77">
        <v>668.48</v>
      </c>
      <c r="E2097" s="77">
        <v>27.92</v>
      </c>
      <c r="F2097" s="77">
        <v>696.4</v>
      </c>
      <c r="G2097" s="26">
        <v>15</v>
      </c>
    </row>
    <row r="2098" spans="1:7">
      <c r="A2098" s="38" t="s">
        <v>4228</v>
      </c>
      <c r="B2098" s="39" t="s">
        <v>4229</v>
      </c>
      <c r="C2098" s="40"/>
      <c r="D2098" s="77"/>
      <c r="E2098" s="77"/>
      <c r="F2098" s="77"/>
      <c r="G2098" s="26"/>
    </row>
    <row r="2099" spans="1:7">
      <c r="A2099" s="38" t="s">
        <v>4230</v>
      </c>
      <c r="B2099" s="39" t="s">
        <v>4231</v>
      </c>
      <c r="C2099" s="40" t="s">
        <v>95</v>
      </c>
      <c r="D2099" s="77">
        <v>1084.6300000000001</v>
      </c>
      <c r="E2099" s="77">
        <v>27.92</v>
      </c>
      <c r="F2099" s="77">
        <v>1112.55</v>
      </c>
      <c r="G2099" s="26">
        <v>15</v>
      </c>
    </row>
    <row r="2100" spans="1:7">
      <c r="A2100" s="38" t="s">
        <v>4232</v>
      </c>
      <c r="B2100" s="39" t="s">
        <v>4233</v>
      </c>
      <c r="C2100" s="40"/>
      <c r="D2100" s="77"/>
      <c r="E2100" s="77"/>
      <c r="F2100" s="77"/>
      <c r="G2100" s="26"/>
    </row>
    <row r="2101" spans="1:7">
      <c r="A2101" s="38" t="s">
        <v>4234</v>
      </c>
      <c r="B2101" s="39" t="s">
        <v>4235</v>
      </c>
      <c r="C2101" s="40" t="s">
        <v>95</v>
      </c>
      <c r="D2101" s="77">
        <v>742.35</v>
      </c>
      <c r="E2101" s="77">
        <v>84.52</v>
      </c>
      <c r="F2101" s="77">
        <v>826.87</v>
      </c>
      <c r="G2101" s="26">
        <v>15</v>
      </c>
    </row>
    <row r="2102" spans="1:7">
      <c r="A2102" s="38" t="s">
        <v>4236</v>
      </c>
      <c r="B2102" s="39" t="s">
        <v>4237</v>
      </c>
      <c r="C2102" s="40"/>
      <c r="D2102" s="77"/>
      <c r="E2102" s="77"/>
      <c r="F2102" s="77"/>
      <c r="G2102" s="26"/>
    </row>
    <row r="2103" spans="1:7">
      <c r="A2103" s="38" t="s">
        <v>4238</v>
      </c>
      <c r="B2103" s="39" t="s">
        <v>4239</v>
      </c>
      <c r="C2103" s="40" t="s">
        <v>95</v>
      </c>
      <c r="D2103" s="77">
        <v>46.01</v>
      </c>
      <c r="E2103" s="77">
        <v>31.65</v>
      </c>
      <c r="F2103" s="77">
        <v>77.66</v>
      </c>
      <c r="G2103" s="26">
        <v>15</v>
      </c>
    </row>
    <row r="2104" spans="1:7">
      <c r="A2104" s="38" t="s">
        <v>4240</v>
      </c>
      <c r="B2104" s="39" t="s">
        <v>4241</v>
      </c>
      <c r="C2104" s="40" t="s">
        <v>95</v>
      </c>
      <c r="D2104" s="77">
        <v>137.52000000000001</v>
      </c>
      <c r="E2104" s="77">
        <v>31.65</v>
      </c>
      <c r="F2104" s="77">
        <v>169.17</v>
      </c>
      <c r="G2104" s="26">
        <v>15</v>
      </c>
    </row>
    <row r="2105" spans="1:7" ht="30">
      <c r="A2105" s="38" t="s">
        <v>4242</v>
      </c>
      <c r="B2105" s="39" t="s">
        <v>4243</v>
      </c>
      <c r="C2105" s="40" t="s">
        <v>95</v>
      </c>
      <c r="D2105" s="77">
        <v>507.22</v>
      </c>
      <c r="E2105" s="77">
        <v>35.119999999999997</v>
      </c>
      <c r="F2105" s="77">
        <v>542.34</v>
      </c>
      <c r="G2105" s="26">
        <v>15</v>
      </c>
    </row>
    <row r="2106" spans="1:7" ht="30">
      <c r="A2106" s="38" t="s">
        <v>4244</v>
      </c>
      <c r="B2106" s="39" t="s">
        <v>4245</v>
      </c>
      <c r="C2106" s="40" t="s">
        <v>95</v>
      </c>
      <c r="D2106" s="77">
        <v>7507.46</v>
      </c>
      <c r="E2106" s="77">
        <v>35.119999999999997</v>
      </c>
      <c r="F2106" s="77">
        <v>7542.58</v>
      </c>
      <c r="G2106" s="26">
        <v>15</v>
      </c>
    </row>
    <row r="2107" spans="1:7" ht="30">
      <c r="A2107" s="38" t="s">
        <v>4246</v>
      </c>
      <c r="B2107" s="39" t="s">
        <v>4247</v>
      </c>
      <c r="C2107" s="40" t="s">
        <v>95</v>
      </c>
      <c r="D2107" s="77">
        <v>2533.42</v>
      </c>
      <c r="E2107" s="77">
        <v>35.119999999999997</v>
      </c>
      <c r="F2107" s="77">
        <v>2568.54</v>
      </c>
      <c r="G2107" s="26">
        <v>15</v>
      </c>
    </row>
    <row r="2108" spans="1:7" ht="30">
      <c r="A2108" s="38" t="s">
        <v>4248</v>
      </c>
      <c r="B2108" s="39" t="s">
        <v>4249</v>
      </c>
      <c r="C2108" s="40" t="s">
        <v>95</v>
      </c>
      <c r="D2108" s="77">
        <v>803.55</v>
      </c>
      <c r="E2108" s="77">
        <v>35.119999999999997</v>
      </c>
      <c r="F2108" s="77">
        <v>838.67</v>
      </c>
      <c r="G2108" s="26">
        <v>15</v>
      </c>
    </row>
    <row r="2109" spans="1:7">
      <c r="A2109" s="38" t="s">
        <v>4250</v>
      </c>
      <c r="B2109" s="39" t="s">
        <v>4251</v>
      </c>
      <c r="C2109" s="40"/>
      <c r="D2109" s="77"/>
      <c r="E2109" s="77"/>
      <c r="F2109" s="77"/>
      <c r="G2109" s="26"/>
    </row>
    <row r="2110" spans="1:7">
      <c r="A2110" s="38" t="s">
        <v>4252</v>
      </c>
      <c r="B2110" s="39" t="s">
        <v>14530</v>
      </c>
      <c r="C2110" s="40" t="s">
        <v>95</v>
      </c>
      <c r="D2110" s="77">
        <v>566.62</v>
      </c>
      <c r="E2110" s="77">
        <v>91.96</v>
      </c>
      <c r="F2110" s="77">
        <v>658.58</v>
      </c>
      <c r="G2110" s="26">
        <v>15</v>
      </c>
    </row>
    <row r="2111" spans="1:7" ht="30">
      <c r="A2111" s="38" t="s">
        <v>4253</v>
      </c>
      <c r="B2111" s="39" t="s">
        <v>4254</v>
      </c>
      <c r="C2111" s="40" t="s">
        <v>95</v>
      </c>
      <c r="D2111" s="77">
        <v>453.02</v>
      </c>
      <c r="E2111" s="77">
        <v>91.96</v>
      </c>
      <c r="F2111" s="77">
        <v>544.98</v>
      </c>
      <c r="G2111" s="26">
        <v>15</v>
      </c>
    </row>
    <row r="2112" spans="1:7" ht="30">
      <c r="A2112" s="38" t="s">
        <v>4255</v>
      </c>
      <c r="B2112" s="39" t="s">
        <v>4256</v>
      </c>
      <c r="C2112" s="40" t="s">
        <v>95</v>
      </c>
      <c r="D2112" s="77">
        <v>423.79</v>
      </c>
      <c r="E2112" s="77">
        <v>91.96</v>
      </c>
      <c r="F2112" s="77">
        <v>515.75</v>
      </c>
      <c r="G2112" s="26">
        <v>15</v>
      </c>
    </row>
    <row r="2113" spans="1:7" ht="30">
      <c r="A2113" s="38" t="s">
        <v>4257</v>
      </c>
      <c r="B2113" s="39" t="s">
        <v>4258</v>
      </c>
      <c r="C2113" s="40" t="s">
        <v>95</v>
      </c>
      <c r="D2113" s="77">
        <v>382.3</v>
      </c>
      <c r="E2113" s="77">
        <v>91.96</v>
      </c>
      <c r="F2113" s="77">
        <v>474.26</v>
      </c>
      <c r="G2113" s="26">
        <v>15</v>
      </c>
    </row>
    <row r="2114" spans="1:7" ht="30">
      <c r="A2114" s="38" t="s">
        <v>4259</v>
      </c>
      <c r="B2114" s="39" t="s">
        <v>4260</v>
      </c>
      <c r="C2114" s="40" t="s">
        <v>95</v>
      </c>
      <c r="D2114" s="77">
        <v>904.69</v>
      </c>
      <c r="E2114" s="77">
        <v>91.96</v>
      </c>
      <c r="F2114" s="77">
        <v>996.65</v>
      </c>
      <c r="G2114" s="26">
        <v>15</v>
      </c>
    </row>
    <row r="2115" spans="1:7">
      <c r="A2115" s="38" t="s">
        <v>4261</v>
      </c>
      <c r="B2115" s="39" t="s">
        <v>4262</v>
      </c>
      <c r="C2115" s="40" t="s">
        <v>408</v>
      </c>
      <c r="D2115" s="77">
        <v>56965.88</v>
      </c>
      <c r="E2115" s="77">
        <v>128.09</v>
      </c>
      <c r="F2115" s="77">
        <v>57093.97</v>
      </c>
      <c r="G2115" s="26">
        <v>15</v>
      </c>
    </row>
    <row r="2116" spans="1:7" s="46" customFormat="1">
      <c r="A2116" s="38" t="s">
        <v>4263</v>
      </c>
      <c r="B2116" s="39" t="s">
        <v>4264</v>
      </c>
      <c r="C2116" s="40"/>
      <c r="D2116" s="77"/>
      <c r="E2116" s="77"/>
      <c r="F2116" s="77"/>
      <c r="G2116" s="26"/>
    </row>
    <row r="2117" spans="1:7">
      <c r="A2117" s="38" t="s">
        <v>4265</v>
      </c>
      <c r="B2117" s="39" t="s">
        <v>4266</v>
      </c>
      <c r="C2117" s="40"/>
      <c r="D2117" s="77"/>
      <c r="E2117" s="77"/>
      <c r="F2117" s="77"/>
      <c r="G2117" s="26"/>
    </row>
    <row r="2118" spans="1:7">
      <c r="A2118" s="38" t="s">
        <v>4267</v>
      </c>
      <c r="B2118" s="39" t="s">
        <v>4268</v>
      </c>
      <c r="C2118" s="40" t="s">
        <v>205</v>
      </c>
      <c r="D2118" s="77">
        <v>7.52</v>
      </c>
      <c r="E2118" s="77">
        <v>27.92</v>
      </c>
      <c r="F2118" s="77">
        <v>35.44</v>
      </c>
      <c r="G2118" s="26">
        <v>15</v>
      </c>
    </row>
    <row r="2119" spans="1:7">
      <c r="A2119" s="38" t="s">
        <v>4269</v>
      </c>
      <c r="B2119" s="39" t="s">
        <v>4270</v>
      </c>
      <c r="C2119" s="40" t="s">
        <v>205</v>
      </c>
      <c r="D2119" s="77">
        <v>10.130000000000001</v>
      </c>
      <c r="E2119" s="77">
        <v>33.5</v>
      </c>
      <c r="F2119" s="77">
        <v>43.63</v>
      </c>
      <c r="G2119" s="26">
        <v>15</v>
      </c>
    </row>
    <row r="2120" spans="1:7">
      <c r="A2120" s="38" t="s">
        <v>4271</v>
      </c>
      <c r="B2120" s="39" t="s">
        <v>4272</v>
      </c>
      <c r="C2120" s="40" t="s">
        <v>205</v>
      </c>
      <c r="D2120" s="77">
        <v>16.09</v>
      </c>
      <c r="E2120" s="77">
        <v>39.08</v>
      </c>
      <c r="F2120" s="77">
        <v>55.17</v>
      </c>
      <c r="G2120" s="26">
        <v>15</v>
      </c>
    </row>
    <row r="2121" spans="1:7">
      <c r="A2121" s="38" t="s">
        <v>4273</v>
      </c>
      <c r="B2121" s="39" t="s">
        <v>4274</v>
      </c>
      <c r="C2121" s="40" t="s">
        <v>205</v>
      </c>
      <c r="D2121" s="77">
        <v>18.02</v>
      </c>
      <c r="E2121" s="77">
        <v>44.67</v>
      </c>
      <c r="F2121" s="77">
        <v>62.69</v>
      </c>
      <c r="G2121" s="26">
        <v>15</v>
      </c>
    </row>
    <row r="2122" spans="1:7">
      <c r="A2122" s="38" t="s">
        <v>4275</v>
      </c>
      <c r="B2122" s="39" t="s">
        <v>4276</v>
      </c>
      <c r="C2122" s="40" t="s">
        <v>205</v>
      </c>
      <c r="D2122" s="77">
        <v>22.39</v>
      </c>
      <c r="E2122" s="77">
        <v>50.25</v>
      </c>
      <c r="F2122" s="77">
        <v>72.64</v>
      </c>
      <c r="G2122" s="26">
        <v>15</v>
      </c>
    </row>
    <row r="2123" spans="1:7">
      <c r="A2123" s="38" t="s">
        <v>4277</v>
      </c>
      <c r="B2123" s="39" t="s">
        <v>4278</v>
      </c>
      <c r="C2123" s="40" t="s">
        <v>205</v>
      </c>
      <c r="D2123" s="77">
        <v>40.22</v>
      </c>
      <c r="E2123" s="77">
        <v>55.83</v>
      </c>
      <c r="F2123" s="77">
        <v>96.05</v>
      </c>
      <c r="G2123" s="26">
        <v>15</v>
      </c>
    </row>
    <row r="2124" spans="1:7">
      <c r="A2124" s="38" t="s">
        <v>4279</v>
      </c>
      <c r="B2124" s="39" t="s">
        <v>4280</v>
      </c>
      <c r="C2124" s="40" t="s">
        <v>205</v>
      </c>
      <c r="D2124" s="77">
        <v>50.29</v>
      </c>
      <c r="E2124" s="77">
        <v>61.41</v>
      </c>
      <c r="F2124" s="77">
        <v>111.7</v>
      </c>
      <c r="G2124" s="26">
        <v>15</v>
      </c>
    </row>
    <row r="2125" spans="1:7">
      <c r="A2125" s="38" t="s">
        <v>4281</v>
      </c>
      <c r="B2125" s="39" t="s">
        <v>4282</v>
      </c>
      <c r="C2125" s="40" t="s">
        <v>205</v>
      </c>
      <c r="D2125" s="77">
        <v>79.23</v>
      </c>
      <c r="E2125" s="77">
        <v>72.58</v>
      </c>
      <c r="F2125" s="77">
        <v>151.81</v>
      </c>
      <c r="G2125" s="26">
        <v>15</v>
      </c>
    </row>
    <row r="2126" spans="1:7">
      <c r="A2126" s="38" t="s">
        <v>4283</v>
      </c>
      <c r="B2126" s="39" t="s">
        <v>4284</v>
      </c>
      <c r="C2126" s="40"/>
      <c r="D2126" s="77"/>
      <c r="E2126" s="77"/>
      <c r="F2126" s="77"/>
      <c r="G2126" s="26"/>
    </row>
    <row r="2127" spans="1:7">
      <c r="A2127" s="38" t="s">
        <v>4285</v>
      </c>
      <c r="B2127" s="39" t="s">
        <v>4286</v>
      </c>
      <c r="C2127" s="40" t="s">
        <v>205</v>
      </c>
      <c r="D2127" s="77">
        <v>14.4</v>
      </c>
      <c r="E2127" s="77">
        <v>33.5</v>
      </c>
      <c r="F2127" s="77">
        <v>47.9</v>
      </c>
      <c r="G2127" s="26">
        <v>15</v>
      </c>
    </row>
    <row r="2128" spans="1:7">
      <c r="A2128" s="38" t="s">
        <v>4287</v>
      </c>
      <c r="B2128" s="39" t="s">
        <v>4288</v>
      </c>
      <c r="C2128" s="40" t="s">
        <v>205</v>
      </c>
      <c r="D2128" s="77">
        <v>18.399999999999999</v>
      </c>
      <c r="E2128" s="77">
        <v>39.08</v>
      </c>
      <c r="F2128" s="77">
        <v>57.48</v>
      </c>
      <c r="G2128" s="26">
        <v>15</v>
      </c>
    </row>
    <row r="2129" spans="1:7">
      <c r="A2129" s="38" t="s">
        <v>4289</v>
      </c>
      <c r="B2129" s="39" t="s">
        <v>4290</v>
      </c>
      <c r="C2129" s="40" t="s">
        <v>205</v>
      </c>
      <c r="D2129" s="77">
        <v>28.59</v>
      </c>
      <c r="E2129" s="77">
        <v>44.67</v>
      </c>
      <c r="F2129" s="77">
        <v>73.260000000000005</v>
      </c>
      <c r="G2129" s="26">
        <v>15</v>
      </c>
    </row>
    <row r="2130" spans="1:7">
      <c r="A2130" s="38" t="s">
        <v>4291</v>
      </c>
      <c r="B2130" s="39" t="s">
        <v>4292</v>
      </c>
      <c r="C2130" s="40" t="s">
        <v>205</v>
      </c>
      <c r="D2130" s="77">
        <v>34.840000000000003</v>
      </c>
      <c r="E2130" s="77">
        <v>50.25</v>
      </c>
      <c r="F2130" s="77">
        <v>85.09</v>
      </c>
      <c r="G2130" s="26">
        <v>15</v>
      </c>
    </row>
    <row r="2131" spans="1:7">
      <c r="A2131" s="38" t="s">
        <v>4293</v>
      </c>
      <c r="B2131" s="39" t="s">
        <v>4294</v>
      </c>
      <c r="C2131" s="40" t="s">
        <v>205</v>
      </c>
      <c r="D2131" s="77">
        <v>43.81</v>
      </c>
      <c r="E2131" s="77">
        <v>55.83</v>
      </c>
      <c r="F2131" s="77">
        <v>99.64</v>
      </c>
      <c r="G2131" s="26">
        <v>15</v>
      </c>
    </row>
    <row r="2132" spans="1:7">
      <c r="A2132" s="38" t="s">
        <v>4295</v>
      </c>
      <c r="B2132" s="39" t="s">
        <v>4296</v>
      </c>
      <c r="C2132" s="40" t="s">
        <v>205</v>
      </c>
      <c r="D2132" s="77">
        <v>62.49</v>
      </c>
      <c r="E2132" s="77">
        <v>66.989999999999995</v>
      </c>
      <c r="F2132" s="77">
        <v>129.47999999999999</v>
      </c>
      <c r="G2132" s="26">
        <v>15</v>
      </c>
    </row>
    <row r="2133" spans="1:7">
      <c r="A2133" s="38" t="s">
        <v>4297</v>
      </c>
      <c r="B2133" s="39" t="s">
        <v>4298</v>
      </c>
      <c r="C2133" s="40" t="s">
        <v>205</v>
      </c>
      <c r="D2133" s="77">
        <v>72.28</v>
      </c>
      <c r="E2133" s="77">
        <v>83.75</v>
      </c>
      <c r="F2133" s="77">
        <v>156.03</v>
      </c>
      <c r="G2133" s="26">
        <v>15</v>
      </c>
    </row>
    <row r="2134" spans="1:7">
      <c r="A2134" s="38" t="s">
        <v>4299</v>
      </c>
      <c r="B2134" s="39" t="s">
        <v>4300</v>
      </c>
      <c r="C2134" s="40" t="s">
        <v>205</v>
      </c>
      <c r="D2134" s="77">
        <v>87.71</v>
      </c>
      <c r="E2134" s="77">
        <v>100.5</v>
      </c>
      <c r="F2134" s="77">
        <v>188.21</v>
      </c>
      <c r="G2134" s="26">
        <v>15</v>
      </c>
    </row>
    <row r="2135" spans="1:7">
      <c r="A2135" s="38" t="s">
        <v>4301</v>
      </c>
      <c r="B2135" s="39" t="s">
        <v>4302</v>
      </c>
      <c r="C2135" s="40"/>
      <c r="D2135" s="77"/>
      <c r="E2135" s="77"/>
      <c r="F2135" s="77"/>
      <c r="G2135" s="26"/>
    </row>
    <row r="2136" spans="1:7">
      <c r="A2136" s="38" t="s">
        <v>4303</v>
      </c>
      <c r="B2136" s="39" t="s">
        <v>4304</v>
      </c>
      <c r="C2136" s="40" t="s">
        <v>205</v>
      </c>
      <c r="D2136" s="77">
        <v>19.27</v>
      </c>
      <c r="E2136" s="77">
        <v>33.5</v>
      </c>
      <c r="F2136" s="77">
        <v>52.77</v>
      </c>
      <c r="G2136" s="26">
        <v>15</v>
      </c>
    </row>
    <row r="2137" spans="1:7">
      <c r="A2137" s="38" t="s">
        <v>4305</v>
      </c>
      <c r="B2137" s="39" t="s">
        <v>4306</v>
      </c>
      <c r="C2137" s="40" t="s">
        <v>205</v>
      </c>
      <c r="D2137" s="77">
        <v>24.57</v>
      </c>
      <c r="E2137" s="77">
        <v>39.08</v>
      </c>
      <c r="F2137" s="77">
        <v>63.65</v>
      </c>
      <c r="G2137" s="26">
        <v>15</v>
      </c>
    </row>
    <row r="2138" spans="1:7">
      <c r="A2138" s="38" t="s">
        <v>4307</v>
      </c>
      <c r="B2138" s="39" t="s">
        <v>4308</v>
      </c>
      <c r="C2138" s="40" t="s">
        <v>205</v>
      </c>
      <c r="D2138" s="77">
        <v>39.68</v>
      </c>
      <c r="E2138" s="77">
        <v>44.67</v>
      </c>
      <c r="F2138" s="77">
        <v>84.35</v>
      </c>
      <c r="G2138" s="26">
        <v>15</v>
      </c>
    </row>
    <row r="2139" spans="1:7">
      <c r="A2139" s="38" t="s">
        <v>4309</v>
      </c>
      <c r="B2139" s="39" t="s">
        <v>4310</v>
      </c>
      <c r="C2139" s="40" t="s">
        <v>205</v>
      </c>
      <c r="D2139" s="77">
        <v>46.05</v>
      </c>
      <c r="E2139" s="77">
        <v>50.25</v>
      </c>
      <c r="F2139" s="77">
        <v>96.3</v>
      </c>
      <c r="G2139" s="26">
        <v>15</v>
      </c>
    </row>
    <row r="2140" spans="1:7">
      <c r="A2140" s="38" t="s">
        <v>4311</v>
      </c>
      <c r="B2140" s="39" t="s">
        <v>4312</v>
      </c>
      <c r="C2140" s="40" t="s">
        <v>205</v>
      </c>
      <c r="D2140" s="77">
        <v>58.42</v>
      </c>
      <c r="E2140" s="77">
        <v>55.83</v>
      </c>
      <c r="F2140" s="77">
        <v>114.25</v>
      </c>
      <c r="G2140" s="26">
        <v>15</v>
      </c>
    </row>
    <row r="2141" spans="1:7">
      <c r="A2141" s="38" t="s">
        <v>4313</v>
      </c>
      <c r="B2141" s="39" t="s">
        <v>4314</v>
      </c>
      <c r="C2141" s="40" t="s">
        <v>205</v>
      </c>
      <c r="D2141" s="77">
        <v>88.42</v>
      </c>
      <c r="E2141" s="77">
        <v>66.989999999999995</v>
      </c>
      <c r="F2141" s="77">
        <v>155.41</v>
      </c>
      <c r="G2141" s="26">
        <v>15</v>
      </c>
    </row>
    <row r="2142" spans="1:7">
      <c r="A2142" s="38" t="s">
        <v>4315</v>
      </c>
      <c r="B2142" s="39" t="s">
        <v>4316</v>
      </c>
      <c r="C2142" s="40" t="s">
        <v>205</v>
      </c>
      <c r="D2142" s="77">
        <v>102.73</v>
      </c>
      <c r="E2142" s="77">
        <v>83.75</v>
      </c>
      <c r="F2142" s="77">
        <v>186.48</v>
      </c>
      <c r="G2142" s="26">
        <v>15</v>
      </c>
    </row>
    <row r="2143" spans="1:7">
      <c r="A2143" s="38" t="s">
        <v>4317</v>
      </c>
      <c r="B2143" s="39" t="s">
        <v>4318</v>
      </c>
      <c r="C2143" s="40" t="s">
        <v>205</v>
      </c>
      <c r="D2143" s="77">
        <v>128.81</v>
      </c>
      <c r="E2143" s="77">
        <v>100.5</v>
      </c>
      <c r="F2143" s="77">
        <v>229.31</v>
      </c>
      <c r="G2143" s="26">
        <v>15</v>
      </c>
    </row>
    <row r="2144" spans="1:7">
      <c r="A2144" s="38" t="s">
        <v>4319</v>
      </c>
      <c r="B2144" s="39" t="s">
        <v>4320</v>
      </c>
      <c r="C2144" s="40"/>
      <c r="D2144" s="77"/>
      <c r="E2144" s="77"/>
      <c r="F2144" s="77"/>
      <c r="G2144" s="26"/>
    </row>
    <row r="2145" spans="1:7">
      <c r="A2145" s="38" t="s">
        <v>4321</v>
      </c>
      <c r="B2145" s="39" t="s">
        <v>4322</v>
      </c>
      <c r="C2145" s="40" t="s">
        <v>205</v>
      </c>
      <c r="D2145" s="77">
        <v>17.100000000000001</v>
      </c>
      <c r="E2145" s="77">
        <v>27.92</v>
      </c>
      <c r="F2145" s="77">
        <v>45.02</v>
      </c>
      <c r="G2145" s="26">
        <v>15</v>
      </c>
    </row>
    <row r="2146" spans="1:7">
      <c r="A2146" s="38" t="s">
        <v>4323</v>
      </c>
      <c r="B2146" s="39" t="s">
        <v>4324</v>
      </c>
      <c r="C2146" s="40" t="s">
        <v>205</v>
      </c>
      <c r="D2146" s="77">
        <v>22.26</v>
      </c>
      <c r="E2146" s="77">
        <v>33.5</v>
      </c>
      <c r="F2146" s="77">
        <v>55.76</v>
      </c>
      <c r="G2146" s="26">
        <v>15</v>
      </c>
    </row>
    <row r="2147" spans="1:7">
      <c r="A2147" s="38" t="s">
        <v>4325</v>
      </c>
      <c r="B2147" s="39" t="s">
        <v>4326</v>
      </c>
      <c r="C2147" s="40" t="s">
        <v>205</v>
      </c>
      <c r="D2147" s="77">
        <v>29.67</v>
      </c>
      <c r="E2147" s="77">
        <v>39.08</v>
      </c>
      <c r="F2147" s="77">
        <v>68.75</v>
      </c>
      <c r="G2147" s="26">
        <v>15</v>
      </c>
    </row>
    <row r="2148" spans="1:7">
      <c r="A2148" s="38" t="s">
        <v>4327</v>
      </c>
      <c r="B2148" s="39" t="s">
        <v>4328</v>
      </c>
      <c r="C2148" s="40" t="s">
        <v>205</v>
      </c>
      <c r="D2148" s="77">
        <v>40.58</v>
      </c>
      <c r="E2148" s="77">
        <v>44.67</v>
      </c>
      <c r="F2148" s="77">
        <v>85.25</v>
      </c>
      <c r="G2148" s="26">
        <v>15</v>
      </c>
    </row>
    <row r="2149" spans="1:7">
      <c r="A2149" s="38" t="s">
        <v>4329</v>
      </c>
      <c r="B2149" s="39" t="s">
        <v>4330</v>
      </c>
      <c r="C2149" s="40" t="s">
        <v>205</v>
      </c>
      <c r="D2149" s="77">
        <v>49.95</v>
      </c>
      <c r="E2149" s="77">
        <v>50.25</v>
      </c>
      <c r="F2149" s="77">
        <v>100.2</v>
      </c>
      <c r="G2149" s="26">
        <v>15</v>
      </c>
    </row>
    <row r="2150" spans="1:7">
      <c r="A2150" s="38" t="s">
        <v>4331</v>
      </c>
      <c r="B2150" s="39" t="s">
        <v>4332</v>
      </c>
      <c r="C2150" s="40" t="s">
        <v>205</v>
      </c>
      <c r="D2150" s="77">
        <v>62.08</v>
      </c>
      <c r="E2150" s="77">
        <v>55.83</v>
      </c>
      <c r="F2150" s="77">
        <v>117.91</v>
      </c>
      <c r="G2150" s="26">
        <v>15</v>
      </c>
    </row>
    <row r="2151" spans="1:7">
      <c r="A2151" s="38" t="s">
        <v>4333</v>
      </c>
      <c r="B2151" s="39" t="s">
        <v>4334</v>
      </c>
      <c r="C2151" s="40" t="s">
        <v>205</v>
      </c>
      <c r="D2151" s="77">
        <v>94.15</v>
      </c>
      <c r="E2151" s="77">
        <v>66.989999999999995</v>
      </c>
      <c r="F2151" s="77">
        <v>161.13999999999999</v>
      </c>
      <c r="G2151" s="26">
        <v>15</v>
      </c>
    </row>
    <row r="2152" spans="1:7">
      <c r="A2152" s="38" t="s">
        <v>4335</v>
      </c>
      <c r="B2152" s="39" t="s">
        <v>4336</v>
      </c>
      <c r="C2152" s="40" t="s">
        <v>205</v>
      </c>
      <c r="D2152" s="77">
        <v>115</v>
      </c>
      <c r="E2152" s="77">
        <v>83.75</v>
      </c>
      <c r="F2152" s="77">
        <v>198.75</v>
      </c>
      <c r="G2152" s="26">
        <v>15</v>
      </c>
    </row>
    <row r="2153" spans="1:7">
      <c r="A2153" s="38" t="s">
        <v>4337</v>
      </c>
      <c r="B2153" s="39" t="s">
        <v>4338</v>
      </c>
      <c r="C2153" s="40" t="s">
        <v>205</v>
      </c>
      <c r="D2153" s="77">
        <v>162.81</v>
      </c>
      <c r="E2153" s="77">
        <v>100.5</v>
      </c>
      <c r="F2153" s="77">
        <v>263.31</v>
      </c>
      <c r="G2153" s="26">
        <v>15</v>
      </c>
    </row>
    <row r="2154" spans="1:7">
      <c r="A2154" s="38" t="s">
        <v>4339</v>
      </c>
      <c r="B2154" s="39" t="s">
        <v>4340</v>
      </c>
      <c r="C2154" s="40"/>
      <c r="D2154" s="77"/>
      <c r="E2154" s="77"/>
      <c r="F2154" s="77"/>
      <c r="G2154" s="26"/>
    </row>
    <row r="2155" spans="1:7">
      <c r="A2155" s="38" t="s">
        <v>4341</v>
      </c>
      <c r="B2155" s="39" t="s">
        <v>4342</v>
      </c>
      <c r="C2155" s="40" t="s">
        <v>408</v>
      </c>
      <c r="D2155" s="77">
        <v>6.78</v>
      </c>
      <c r="E2155" s="77">
        <v>13.96</v>
      </c>
      <c r="F2155" s="77">
        <v>20.74</v>
      </c>
      <c r="G2155" s="26">
        <v>15</v>
      </c>
    </row>
    <row r="2156" spans="1:7">
      <c r="A2156" s="38" t="s">
        <v>4343</v>
      </c>
      <c r="B2156" s="39" t="s">
        <v>4344</v>
      </c>
      <c r="C2156" s="40" t="s">
        <v>205</v>
      </c>
      <c r="D2156" s="77">
        <v>7.23</v>
      </c>
      <c r="E2156" s="77">
        <v>2.8</v>
      </c>
      <c r="F2156" s="77">
        <v>10.029999999999999</v>
      </c>
      <c r="G2156" s="26">
        <v>15</v>
      </c>
    </row>
    <row r="2157" spans="1:7">
      <c r="A2157" s="38" t="s">
        <v>4345</v>
      </c>
      <c r="B2157" s="39" t="s">
        <v>4346</v>
      </c>
      <c r="C2157" s="40" t="s">
        <v>95</v>
      </c>
      <c r="D2157" s="77">
        <v>0.62</v>
      </c>
      <c r="E2157" s="77">
        <v>8.3800000000000008</v>
      </c>
      <c r="F2157" s="77">
        <v>9</v>
      </c>
      <c r="G2157" s="26">
        <v>15</v>
      </c>
    </row>
    <row r="2158" spans="1:7">
      <c r="A2158" s="38" t="s">
        <v>4347</v>
      </c>
      <c r="B2158" s="39" t="s">
        <v>4348</v>
      </c>
      <c r="C2158" s="40" t="s">
        <v>95</v>
      </c>
      <c r="D2158" s="77">
        <v>1.82</v>
      </c>
      <c r="E2158" s="77">
        <v>10.029999999999999</v>
      </c>
      <c r="F2158" s="77">
        <v>11.85</v>
      </c>
      <c r="G2158" s="26">
        <v>15</v>
      </c>
    </row>
    <row r="2159" spans="1:7">
      <c r="A2159" s="38" t="s">
        <v>4349</v>
      </c>
      <c r="B2159" s="39" t="s">
        <v>4350</v>
      </c>
      <c r="C2159" s="40" t="s">
        <v>95</v>
      </c>
      <c r="D2159" s="77">
        <v>2.04</v>
      </c>
      <c r="E2159" s="77">
        <v>10.029999999999999</v>
      </c>
      <c r="F2159" s="77">
        <v>12.07</v>
      </c>
      <c r="G2159" s="26">
        <v>15</v>
      </c>
    </row>
    <row r="2160" spans="1:7">
      <c r="A2160" s="38" t="s">
        <v>4351</v>
      </c>
      <c r="B2160" s="39" t="s">
        <v>4352</v>
      </c>
      <c r="C2160" s="40" t="s">
        <v>95</v>
      </c>
      <c r="D2160" s="77">
        <v>2.15</v>
      </c>
      <c r="E2160" s="77">
        <v>8.3800000000000008</v>
      </c>
      <c r="F2160" s="77">
        <v>10.53</v>
      </c>
      <c r="G2160" s="26">
        <v>15</v>
      </c>
    </row>
    <row r="2161" spans="1:7">
      <c r="A2161" s="38" t="s">
        <v>4353</v>
      </c>
      <c r="B2161" s="39" t="s">
        <v>4354</v>
      </c>
      <c r="C2161" s="40" t="s">
        <v>205</v>
      </c>
      <c r="D2161" s="77">
        <v>8.99</v>
      </c>
      <c r="E2161" s="77">
        <v>16.75</v>
      </c>
      <c r="F2161" s="77">
        <v>25.74</v>
      </c>
      <c r="G2161" s="26">
        <v>15</v>
      </c>
    </row>
    <row r="2162" spans="1:7">
      <c r="A2162" s="38" t="s">
        <v>4355</v>
      </c>
      <c r="B2162" s="39" t="s">
        <v>4356</v>
      </c>
      <c r="C2162" s="40" t="s">
        <v>205</v>
      </c>
      <c r="D2162" s="77">
        <v>9.06</v>
      </c>
      <c r="E2162" s="77">
        <v>7.85</v>
      </c>
      <c r="F2162" s="77">
        <v>16.91</v>
      </c>
      <c r="G2162" s="26">
        <v>15</v>
      </c>
    </row>
    <row r="2163" spans="1:7">
      <c r="A2163" s="38" t="s">
        <v>4357</v>
      </c>
      <c r="B2163" s="39" t="s">
        <v>4358</v>
      </c>
      <c r="C2163" s="40" t="s">
        <v>205</v>
      </c>
      <c r="D2163" s="77">
        <v>4.25</v>
      </c>
      <c r="E2163" s="77">
        <v>7.85</v>
      </c>
      <c r="F2163" s="77">
        <v>12.1</v>
      </c>
      <c r="G2163" s="26">
        <v>15</v>
      </c>
    </row>
    <row r="2164" spans="1:7">
      <c r="A2164" s="38" t="s">
        <v>4359</v>
      </c>
      <c r="B2164" s="39" t="s">
        <v>4360</v>
      </c>
      <c r="C2164" s="40" t="s">
        <v>205</v>
      </c>
      <c r="D2164" s="77">
        <v>7.21</v>
      </c>
      <c r="E2164" s="77">
        <v>7.85</v>
      </c>
      <c r="F2164" s="77">
        <v>15.06</v>
      </c>
      <c r="G2164" s="26">
        <v>15</v>
      </c>
    </row>
    <row r="2165" spans="1:7">
      <c r="A2165" s="38" t="s">
        <v>4361</v>
      </c>
      <c r="B2165" s="39" t="s">
        <v>4362</v>
      </c>
      <c r="C2165" s="40" t="s">
        <v>205</v>
      </c>
      <c r="D2165" s="77">
        <v>32.35</v>
      </c>
      <c r="E2165" s="77">
        <v>13.96</v>
      </c>
      <c r="F2165" s="77">
        <v>46.31</v>
      </c>
      <c r="G2165" s="26">
        <v>15</v>
      </c>
    </row>
    <row r="2166" spans="1:7">
      <c r="A2166" s="38" t="s">
        <v>4363</v>
      </c>
      <c r="B2166" s="39" t="s">
        <v>4364</v>
      </c>
      <c r="C2166" s="40" t="s">
        <v>205</v>
      </c>
      <c r="D2166" s="77">
        <v>54.3</v>
      </c>
      <c r="E2166" s="77">
        <v>13.96</v>
      </c>
      <c r="F2166" s="77">
        <v>68.260000000000005</v>
      </c>
      <c r="G2166" s="26">
        <v>15</v>
      </c>
    </row>
    <row r="2167" spans="1:7">
      <c r="A2167" s="38" t="s">
        <v>4365</v>
      </c>
      <c r="B2167" s="39" t="s">
        <v>4366</v>
      </c>
      <c r="C2167" s="40" t="s">
        <v>205</v>
      </c>
      <c r="D2167" s="77">
        <v>35.46</v>
      </c>
      <c r="E2167" s="77">
        <v>13.96</v>
      </c>
      <c r="F2167" s="77">
        <v>49.42</v>
      </c>
      <c r="G2167" s="26">
        <v>15</v>
      </c>
    </row>
    <row r="2168" spans="1:7">
      <c r="A2168" s="38" t="s">
        <v>4367</v>
      </c>
      <c r="B2168" s="39" t="s">
        <v>4368</v>
      </c>
      <c r="C2168" s="40" t="s">
        <v>205</v>
      </c>
      <c r="D2168" s="77">
        <v>57.12</v>
      </c>
      <c r="E2168" s="77">
        <v>16.75</v>
      </c>
      <c r="F2168" s="77">
        <v>73.87</v>
      </c>
      <c r="G2168" s="26">
        <v>15</v>
      </c>
    </row>
    <row r="2169" spans="1:7">
      <c r="A2169" s="38" t="s">
        <v>4369</v>
      </c>
      <c r="B2169" s="39" t="s">
        <v>4370</v>
      </c>
      <c r="C2169" s="40" t="s">
        <v>205</v>
      </c>
      <c r="D2169" s="77">
        <v>91.1</v>
      </c>
      <c r="E2169" s="77">
        <v>19.54</v>
      </c>
      <c r="F2169" s="77">
        <v>110.64</v>
      </c>
      <c r="G2169" s="26">
        <v>15</v>
      </c>
    </row>
    <row r="2170" spans="1:7">
      <c r="A2170" s="38" t="s">
        <v>4371</v>
      </c>
      <c r="B2170" s="39" t="s">
        <v>4372</v>
      </c>
      <c r="C2170" s="40" t="s">
        <v>205</v>
      </c>
      <c r="D2170" s="77">
        <v>112.5</v>
      </c>
      <c r="E2170" s="77">
        <v>22.33</v>
      </c>
      <c r="F2170" s="77">
        <v>134.83000000000001</v>
      </c>
      <c r="G2170" s="26">
        <v>15</v>
      </c>
    </row>
    <row r="2171" spans="1:7">
      <c r="A2171" s="38" t="s">
        <v>4373</v>
      </c>
      <c r="B2171" s="39" t="s">
        <v>4374</v>
      </c>
      <c r="C2171" s="40" t="s">
        <v>95</v>
      </c>
      <c r="D2171" s="77">
        <v>8.7799999999999994</v>
      </c>
      <c r="E2171" s="77">
        <v>2.27</v>
      </c>
      <c r="F2171" s="77">
        <v>11.05</v>
      </c>
      <c r="G2171" s="26">
        <v>15</v>
      </c>
    </row>
    <row r="2172" spans="1:7">
      <c r="A2172" s="38" t="s">
        <v>4375</v>
      </c>
      <c r="B2172" s="39" t="s">
        <v>4376</v>
      </c>
      <c r="C2172" s="40" t="s">
        <v>95</v>
      </c>
      <c r="D2172" s="77">
        <v>10.68</v>
      </c>
      <c r="E2172" s="77">
        <v>2.27</v>
      </c>
      <c r="F2172" s="77">
        <v>12.95</v>
      </c>
      <c r="G2172" s="26">
        <v>15</v>
      </c>
    </row>
    <row r="2173" spans="1:7">
      <c r="A2173" s="38" t="s">
        <v>4377</v>
      </c>
      <c r="B2173" s="39" t="s">
        <v>4378</v>
      </c>
      <c r="C2173" s="40" t="s">
        <v>95</v>
      </c>
      <c r="D2173" s="77">
        <v>10.029999999999999</v>
      </c>
      <c r="E2173" s="77">
        <v>2.27</v>
      </c>
      <c r="F2173" s="77">
        <v>12.3</v>
      </c>
      <c r="G2173" s="26">
        <v>15</v>
      </c>
    </row>
    <row r="2174" spans="1:7">
      <c r="A2174" s="38" t="s">
        <v>4379</v>
      </c>
      <c r="B2174" s="39" t="s">
        <v>4380</v>
      </c>
      <c r="C2174" s="40" t="s">
        <v>95</v>
      </c>
      <c r="D2174" s="77">
        <v>3.07</v>
      </c>
      <c r="E2174" s="77">
        <v>5.58</v>
      </c>
      <c r="F2174" s="77">
        <v>8.65</v>
      </c>
      <c r="G2174" s="26">
        <v>15</v>
      </c>
    </row>
    <row r="2175" spans="1:7">
      <c r="A2175" s="38" t="s">
        <v>4381</v>
      </c>
      <c r="B2175" s="39" t="s">
        <v>4382</v>
      </c>
      <c r="C2175" s="40" t="s">
        <v>95</v>
      </c>
      <c r="D2175" s="77">
        <v>8.77</v>
      </c>
      <c r="E2175" s="77">
        <v>5.58</v>
      </c>
      <c r="F2175" s="77">
        <v>14.35</v>
      </c>
      <c r="G2175" s="26">
        <v>15</v>
      </c>
    </row>
    <row r="2176" spans="1:7">
      <c r="A2176" s="38" t="s">
        <v>4383</v>
      </c>
      <c r="B2176" s="39" t="s">
        <v>4384</v>
      </c>
      <c r="C2176" s="40"/>
      <c r="D2176" s="77"/>
      <c r="E2176" s="77"/>
      <c r="F2176" s="77"/>
      <c r="G2176" s="26"/>
    </row>
    <row r="2177" spans="1:7">
      <c r="A2177" s="38" t="s">
        <v>4385</v>
      </c>
      <c r="B2177" s="39" t="s">
        <v>4386</v>
      </c>
      <c r="C2177" s="40" t="s">
        <v>205</v>
      </c>
      <c r="D2177" s="77">
        <v>58.39</v>
      </c>
      <c r="E2177" s="77">
        <v>16.75</v>
      </c>
      <c r="F2177" s="77">
        <v>75.14</v>
      </c>
      <c r="G2177" s="26">
        <v>15</v>
      </c>
    </row>
    <row r="2178" spans="1:7">
      <c r="A2178" s="38" t="s">
        <v>4387</v>
      </c>
      <c r="B2178" s="39" t="s">
        <v>4388</v>
      </c>
      <c r="C2178" s="40" t="s">
        <v>205</v>
      </c>
      <c r="D2178" s="77">
        <v>74.97</v>
      </c>
      <c r="E2178" s="77">
        <v>16.75</v>
      </c>
      <c r="F2178" s="77">
        <v>91.72</v>
      </c>
      <c r="G2178" s="26">
        <v>15</v>
      </c>
    </row>
    <row r="2179" spans="1:7">
      <c r="A2179" s="38" t="s">
        <v>4389</v>
      </c>
      <c r="B2179" s="39" t="s">
        <v>4390</v>
      </c>
      <c r="C2179" s="40" t="s">
        <v>95</v>
      </c>
      <c r="D2179" s="77">
        <v>48.14</v>
      </c>
      <c r="E2179" s="77">
        <v>17.309999999999999</v>
      </c>
      <c r="F2179" s="77">
        <v>65.45</v>
      </c>
      <c r="G2179" s="26">
        <v>15</v>
      </c>
    </row>
    <row r="2180" spans="1:7">
      <c r="A2180" s="38" t="s">
        <v>4391</v>
      </c>
      <c r="B2180" s="39" t="s">
        <v>4392</v>
      </c>
      <c r="C2180" s="40" t="s">
        <v>95</v>
      </c>
      <c r="D2180" s="77">
        <v>136.87</v>
      </c>
      <c r="E2180" s="77">
        <v>33.5</v>
      </c>
      <c r="F2180" s="77">
        <v>170.37</v>
      </c>
      <c r="G2180" s="26">
        <v>15</v>
      </c>
    </row>
    <row r="2181" spans="1:7">
      <c r="A2181" s="38" t="s">
        <v>4393</v>
      </c>
      <c r="B2181" s="39" t="s">
        <v>4394</v>
      </c>
      <c r="C2181" s="40" t="s">
        <v>95</v>
      </c>
      <c r="D2181" s="77">
        <v>201.54</v>
      </c>
      <c r="E2181" s="77">
        <v>33.5</v>
      </c>
      <c r="F2181" s="77">
        <v>235.04</v>
      </c>
      <c r="G2181" s="26">
        <v>15</v>
      </c>
    </row>
    <row r="2182" spans="1:7">
      <c r="A2182" s="38" t="s">
        <v>4395</v>
      </c>
      <c r="B2182" s="39" t="s">
        <v>4396</v>
      </c>
      <c r="C2182" s="40" t="s">
        <v>95</v>
      </c>
      <c r="D2182" s="77">
        <v>224.21</v>
      </c>
      <c r="E2182" s="77">
        <v>10.65</v>
      </c>
      <c r="F2182" s="77">
        <v>234.86</v>
      </c>
      <c r="G2182" s="26">
        <v>15</v>
      </c>
    </row>
    <row r="2183" spans="1:7">
      <c r="A2183" s="38" t="s">
        <v>4397</v>
      </c>
      <c r="B2183" s="39" t="s">
        <v>4398</v>
      </c>
      <c r="C2183" s="40" t="s">
        <v>95</v>
      </c>
      <c r="D2183" s="77">
        <v>268.37</v>
      </c>
      <c r="E2183" s="77">
        <v>10.65</v>
      </c>
      <c r="F2183" s="77">
        <v>279.02</v>
      </c>
      <c r="G2183" s="26">
        <v>15</v>
      </c>
    </row>
    <row r="2184" spans="1:7">
      <c r="A2184" s="38" t="s">
        <v>4399</v>
      </c>
      <c r="B2184" s="39" t="s">
        <v>4400</v>
      </c>
      <c r="C2184" s="40" t="s">
        <v>95</v>
      </c>
      <c r="D2184" s="77">
        <v>430.74</v>
      </c>
      <c r="E2184" s="77">
        <v>10.65</v>
      </c>
      <c r="F2184" s="77">
        <v>441.39</v>
      </c>
      <c r="G2184" s="26">
        <v>15</v>
      </c>
    </row>
    <row r="2185" spans="1:7">
      <c r="A2185" s="38" t="s">
        <v>4401</v>
      </c>
      <c r="B2185" s="39" t="s">
        <v>4402</v>
      </c>
      <c r="C2185" s="40" t="s">
        <v>95</v>
      </c>
      <c r="D2185" s="77">
        <v>8.4700000000000006</v>
      </c>
      <c r="E2185" s="77">
        <v>1.1399999999999999</v>
      </c>
      <c r="F2185" s="77">
        <v>9.61</v>
      </c>
      <c r="G2185" s="26">
        <v>15</v>
      </c>
    </row>
    <row r="2186" spans="1:7">
      <c r="A2186" s="38" t="s">
        <v>4403</v>
      </c>
      <c r="B2186" s="39" t="s">
        <v>4404</v>
      </c>
      <c r="C2186" s="40"/>
      <c r="D2186" s="77"/>
      <c r="E2186" s="77"/>
      <c r="F2186" s="77"/>
      <c r="G2186" s="26"/>
    </row>
    <row r="2187" spans="1:7">
      <c r="A2187" s="38" t="s">
        <v>4405</v>
      </c>
      <c r="B2187" s="39" t="s">
        <v>4406</v>
      </c>
      <c r="C2187" s="40" t="s">
        <v>205</v>
      </c>
      <c r="D2187" s="77">
        <v>214.66</v>
      </c>
      <c r="E2187" s="77">
        <v>16.75</v>
      </c>
      <c r="F2187" s="77">
        <v>231.41</v>
      </c>
      <c r="G2187" s="26">
        <v>15</v>
      </c>
    </row>
    <row r="2188" spans="1:7">
      <c r="A2188" s="38" t="s">
        <v>4407</v>
      </c>
      <c r="B2188" s="39" t="s">
        <v>4408</v>
      </c>
      <c r="C2188" s="40" t="s">
        <v>205</v>
      </c>
      <c r="D2188" s="77">
        <v>286.45999999999998</v>
      </c>
      <c r="E2188" s="77">
        <v>16.75</v>
      </c>
      <c r="F2188" s="77">
        <v>303.20999999999998</v>
      </c>
      <c r="G2188" s="26">
        <v>15</v>
      </c>
    </row>
    <row r="2189" spans="1:7">
      <c r="A2189" s="38" t="s">
        <v>4409</v>
      </c>
      <c r="B2189" s="39" t="s">
        <v>4410</v>
      </c>
      <c r="C2189" s="40" t="s">
        <v>205</v>
      </c>
      <c r="D2189" s="77">
        <v>338.43</v>
      </c>
      <c r="E2189" s="77">
        <v>16.75</v>
      </c>
      <c r="F2189" s="77">
        <v>355.18</v>
      </c>
      <c r="G2189" s="26">
        <v>15</v>
      </c>
    </row>
    <row r="2190" spans="1:7">
      <c r="A2190" s="38" t="s">
        <v>4411</v>
      </c>
      <c r="B2190" s="39" t="s">
        <v>4412</v>
      </c>
      <c r="C2190" s="40" t="s">
        <v>205</v>
      </c>
      <c r="D2190" s="77">
        <v>310.89</v>
      </c>
      <c r="E2190" s="77">
        <v>16.75</v>
      </c>
      <c r="F2190" s="77">
        <v>327.64</v>
      </c>
      <c r="G2190" s="26">
        <v>15</v>
      </c>
    </row>
    <row r="2191" spans="1:7">
      <c r="A2191" s="38" t="s">
        <v>4413</v>
      </c>
      <c r="B2191" s="39" t="s">
        <v>4414</v>
      </c>
      <c r="C2191" s="40" t="s">
        <v>205</v>
      </c>
      <c r="D2191" s="77">
        <v>395.5</v>
      </c>
      <c r="E2191" s="77">
        <v>16.75</v>
      </c>
      <c r="F2191" s="77">
        <v>412.25</v>
      </c>
      <c r="G2191" s="26">
        <v>15</v>
      </c>
    </row>
    <row r="2192" spans="1:7">
      <c r="A2192" s="38" t="s">
        <v>4415</v>
      </c>
      <c r="B2192" s="39" t="s">
        <v>4416</v>
      </c>
      <c r="C2192" s="40"/>
      <c r="D2192" s="77"/>
      <c r="E2192" s="77"/>
      <c r="F2192" s="77"/>
      <c r="G2192" s="26"/>
    </row>
    <row r="2193" spans="1:7">
      <c r="A2193" s="38" t="s">
        <v>4417</v>
      </c>
      <c r="B2193" s="39" t="s">
        <v>4418</v>
      </c>
      <c r="C2193" s="40" t="s">
        <v>205</v>
      </c>
      <c r="D2193" s="77">
        <v>4.96</v>
      </c>
      <c r="E2193" s="77">
        <v>2.23</v>
      </c>
      <c r="F2193" s="77">
        <v>7.19</v>
      </c>
      <c r="G2193" s="26">
        <v>15</v>
      </c>
    </row>
    <row r="2194" spans="1:7">
      <c r="A2194" s="38" t="s">
        <v>4419</v>
      </c>
      <c r="B2194" s="39" t="s">
        <v>4420</v>
      </c>
      <c r="C2194" s="40" t="s">
        <v>205</v>
      </c>
      <c r="D2194" s="77">
        <v>5.97</v>
      </c>
      <c r="E2194" s="77">
        <v>2.23</v>
      </c>
      <c r="F2194" s="77">
        <v>8.1999999999999993</v>
      </c>
      <c r="G2194" s="26">
        <v>15</v>
      </c>
    </row>
    <row r="2195" spans="1:7">
      <c r="A2195" s="38" t="s">
        <v>4421</v>
      </c>
      <c r="B2195" s="39" t="s">
        <v>4422</v>
      </c>
      <c r="C2195" s="40" t="s">
        <v>205</v>
      </c>
      <c r="D2195" s="77">
        <v>9.52</v>
      </c>
      <c r="E2195" s="77">
        <v>2.23</v>
      </c>
      <c r="F2195" s="77">
        <v>11.75</v>
      </c>
      <c r="G2195" s="26">
        <v>15</v>
      </c>
    </row>
    <row r="2196" spans="1:7">
      <c r="A2196" s="38" t="s">
        <v>4423</v>
      </c>
      <c r="B2196" s="39" t="s">
        <v>4424</v>
      </c>
      <c r="C2196" s="40" t="s">
        <v>205</v>
      </c>
      <c r="D2196" s="77">
        <v>13.61</v>
      </c>
      <c r="E2196" s="77">
        <v>2.23</v>
      </c>
      <c r="F2196" s="77">
        <v>15.84</v>
      </c>
      <c r="G2196" s="26">
        <v>15</v>
      </c>
    </row>
    <row r="2197" spans="1:7">
      <c r="A2197" s="38" t="s">
        <v>4425</v>
      </c>
      <c r="B2197" s="39" t="s">
        <v>4426</v>
      </c>
      <c r="C2197" s="40" t="s">
        <v>205</v>
      </c>
      <c r="D2197" s="77">
        <v>21.25</v>
      </c>
      <c r="E2197" s="77">
        <v>2.23</v>
      </c>
      <c r="F2197" s="77">
        <v>23.48</v>
      </c>
      <c r="G2197" s="26">
        <v>15</v>
      </c>
    </row>
    <row r="2198" spans="1:7">
      <c r="A2198" s="38" t="s">
        <v>4427</v>
      </c>
      <c r="B2198" s="39" t="s">
        <v>4428</v>
      </c>
      <c r="C2198" s="40" t="s">
        <v>205</v>
      </c>
      <c r="D2198" s="77">
        <v>23.89</v>
      </c>
      <c r="E2198" s="77">
        <v>2.23</v>
      </c>
      <c r="F2198" s="77">
        <v>26.12</v>
      </c>
      <c r="G2198" s="26">
        <v>15</v>
      </c>
    </row>
    <row r="2199" spans="1:7">
      <c r="A2199" s="38" t="s">
        <v>4429</v>
      </c>
      <c r="B2199" s="39" t="s">
        <v>4430</v>
      </c>
      <c r="C2199" s="40" t="s">
        <v>205</v>
      </c>
      <c r="D2199" s="77">
        <v>37.659999999999997</v>
      </c>
      <c r="E2199" s="77">
        <v>2.23</v>
      </c>
      <c r="F2199" s="77">
        <v>39.89</v>
      </c>
      <c r="G2199" s="26">
        <v>15</v>
      </c>
    </row>
    <row r="2200" spans="1:7">
      <c r="A2200" s="38" t="s">
        <v>4431</v>
      </c>
      <c r="B2200" s="39" t="s">
        <v>4432</v>
      </c>
      <c r="C2200" s="40"/>
      <c r="D2200" s="77"/>
      <c r="E2200" s="77"/>
      <c r="F2200" s="77"/>
      <c r="G2200" s="26"/>
    </row>
    <row r="2201" spans="1:7">
      <c r="A2201" s="38" t="s">
        <v>4433</v>
      </c>
      <c r="B2201" s="39" t="s">
        <v>4434</v>
      </c>
      <c r="C2201" s="40" t="s">
        <v>205</v>
      </c>
      <c r="D2201" s="77">
        <v>9.25</v>
      </c>
      <c r="E2201" s="77">
        <v>19.64</v>
      </c>
      <c r="F2201" s="77">
        <v>28.89</v>
      </c>
      <c r="G2201" s="26">
        <v>15</v>
      </c>
    </row>
    <row r="2202" spans="1:7">
      <c r="A2202" s="38" t="s">
        <v>4435</v>
      </c>
      <c r="B2202" s="39" t="s">
        <v>4436</v>
      </c>
      <c r="C2202" s="40" t="s">
        <v>205</v>
      </c>
      <c r="D2202" s="77">
        <v>12.3</v>
      </c>
      <c r="E2202" s="77">
        <v>19.64</v>
      </c>
      <c r="F2202" s="77">
        <v>31.94</v>
      </c>
      <c r="G2202" s="26">
        <v>15</v>
      </c>
    </row>
    <row r="2203" spans="1:7">
      <c r="A2203" s="38" t="s">
        <v>4437</v>
      </c>
      <c r="B2203" s="39" t="s">
        <v>4438</v>
      </c>
      <c r="C2203" s="40" t="s">
        <v>205</v>
      </c>
      <c r="D2203" s="77">
        <v>30.39</v>
      </c>
      <c r="E2203" s="77">
        <v>19.64</v>
      </c>
      <c r="F2203" s="77">
        <v>50.03</v>
      </c>
      <c r="G2203" s="26">
        <v>15</v>
      </c>
    </row>
    <row r="2204" spans="1:7">
      <c r="A2204" s="38" t="s">
        <v>4439</v>
      </c>
      <c r="B2204" s="39" t="s">
        <v>4440</v>
      </c>
      <c r="C2204" s="40" t="s">
        <v>95</v>
      </c>
      <c r="D2204" s="77">
        <v>17.61</v>
      </c>
      <c r="E2204" s="77">
        <v>3.79</v>
      </c>
      <c r="F2204" s="77">
        <v>21.4</v>
      </c>
      <c r="G2204" s="26">
        <v>15</v>
      </c>
    </row>
    <row r="2205" spans="1:7">
      <c r="A2205" s="38" t="s">
        <v>4441</v>
      </c>
      <c r="B2205" s="39" t="s">
        <v>4442</v>
      </c>
      <c r="C2205" s="40" t="s">
        <v>95</v>
      </c>
      <c r="D2205" s="77">
        <v>22.35</v>
      </c>
      <c r="E2205" s="77">
        <v>3.79</v>
      </c>
      <c r="F2205" s="77">
        <v>26.14</v>
      </c>
      <c r="G2205" s="26">
        <v>15</v>
      </c>
    </row>
    <row r="2206" spans="1:7">
      <c r="A2206" s="38" t="s">
        <v>4443</v>
      </c>
      <c r="B2206" s="39" t="s">
        <v>4444</v>
      </c>
      <c r="C2206" s="40" t="s">
        <v>95</v>
      </c>
      <c r="D2206" s="77">
        <v>68.540000000000006</v>
      </c>
      <c r="E2206" s="77">
        <v>3.79</v>
      </c>
      <c r="F2206" s="77">
        <v>72.33</v>
      </c>
      <c r="G2206" s="26">
        <v>15</v>
      </c>
    </row>
    <row r="2207" spans="1:7">
      <c r="A2207" s="38" t="s">
        <v>4445</v>
      </c>
      <c r="B2207" s="39" t="s">
        <v>4446</v>
      </c>
      <c r="C2207" s="40" t="s">
        <v>95</v>
      </c>
      <c r="D2207" s="77">
        <v>22.17</v>
      </c>
      <c r="E2207" s="77">
        <v>3.79</v>
      </c>
      <c r="F2207" s="77">
        <v>25.96</v>
      </c>
      <c r="G2207" s="26">
        <v>15</v>
      </c>
    </row>
    <row r="2208" spans="1:7">
      <c r="A2208" s="38" t="s">
        <v>4447</v>
      </c>
      <c r="B2208" s="39" t="s">
        <v>4448</v>
      </c>
      <c r="C2208" s="40" t="s">
        <v>95</v>
      </c>
      <c r="D2208" s="77">
        <v>39.130000000000003</v>
      </c>
      <c r="E2208" s="77">
        <v>3.79</v>
      </c>
      <c r="F2208" s="77">
        <v>42.92</v>
      </c>
      <c r="G2208" s="26">
        <v>15</v>
      </c>
    </row>
    <row r="2209" spans="1:7">
      <c r="A2209" s="38" t="s">
        <v>4449</v>
      </c>
      <c r="B2209" s="39" t="s">
        <v>4450</v>
      </c>
      <c r="C2209" s="40" t="s">
        <v>95</v>
      </c>
      <c r="D2209" s="77">
        <v>87.43</v>
      </c>
      <c r="E2209" s="77">
        <v>3.79</v>
      </c>
      <c r="F2209" s="77">
        <v>91.22</v>
      </c>
      <c r="G2209" s="26">
        <v>15</v>
      </c>
    </row>
    <row r="2210" spans="1:7">
      <c r="A2210" s="38" t="s">
        <v>4451</v>
      </c>
      <c r="B2210" s="39" t="s">
        <v>4452</v>
      </c>
      <c r="C2210" s="40"/>
      <c r="D2210" s="77"/>
      <c r="E2210" s="77"/>
      <c r="F2210" s="77"/>
      <c r="G2210" s="26"/>
    </row>
    <row r="2211" spans="1:7">
      <c r="A2211" s="38" t="s">
        <v>4453</v>
      </c>
      <c r="B2211" s="39" t="s">
        <v>4454</v>
      </c>
      <c r="C2211" s="40" t="s">
        <v>205</v>
      </c>
      <c r="D2211" s="77">
        <v>92.33</v>
      </c>
      <c r="E2211" s="77">
        <v>16.75</v>
      </c>
      <c r="F2211" s="77">
        <v>109.08</v>
      </c>
      <c r="G2211" s="26">
        <v>15</v>
      </c>
    </row>
    <row r="2212" spans="1:7">
      <c r="A2212" s="38" t="s">
        <v>4455</v>
      </c>
      <c r="B2212" s="39" t="s">
        <v>4456</v>
      </c>
      <c r="C2212" s="40" t="s">
        <v>95</v>
      </c>
      <c r="D2212" s="77">
        <v>100.04</v>
      </c>
      <c r="E2212" s="77">
        <v>27.92</v>
      </c>
      <c r="F2212" s="77">
        <v>127.96</v>
      </c>
      <c r="G2212" s="26">
        <v>15</v>
      </c>
    </row>
    <row r="2213" spans="1:7">
      <c r="A2213" s="38" t="s">
        <v>4457</v>
      </c>
      <c r="B2213" s="39" t="s">
        <v>4458</v>
      </c>
      <c r="C2213" s="40" t="s">
        <v>95</v>
      </c>
      <c r="D2213" s="77">
        <v>133.91</v>
      </c>
      <c r="E2213" s="77">
        <v>27.92</v>
      </c>
      <c r="F2213" s="77">
        <v>161.83000000000001</v>
      </c>
      <c r="G2213" s="26">
        <v>15</v>
      </c>
    </row>
    <row r="2214" spans="1:7" ht="30">
      <c r="A2214" s="38" t="s">
        <v>4459</v>
      </c>
      <c r="B2214" s="39" t="s">
        <v>4460</v>
      </c>
      <c r="C2214" s="40" t="s">
        <v>95</v>
      </c>
      <c r="D2214" s="77">
        <v>31.37</v>
      </c>
      <c r="E2214" s="77">
        <v>10.65</v>
      </c>
      <c r="F2214" s="77">
        <v>42.02</v>
      </c>
      <c r="G2214" s="26">
        <v>15</v>
      </c>
    </row>
    <row r="2215" spans="1:7" ht="30">
      <c r="A2215" s="38" t="s">
        <v>4461</v>
      </c>
      <c r="B2215" s="39" t="s">
        <v>4462</v>
      </c>
      <c r="C2215" s="40" t="s">
        <v>95</v>
      </c>
      <c r="D2215" s="77">
        <v>22.93</v>
      </c>
      <c r="E2215" s="77">
        <v>10.65</v>
      </c>
      <c r="F2215" s="77">
        <v>33.58</v>
      </c>
      <c r="G2215" s="26">
        <v>15</v>
      </c>
    </row>
    <row r="2216" spans="1:7">
      <c r="A2216" s="38" t="s">
        <v>4463</v>
      </c>
      <c r="B2216" s="39" t="s">
        <v>4464</v>
      </c>
      <c r="C2216" s="40" t="s">
        <v>95</v>
      </c>
      <c r="D2216" s="77">
        <v>15.7</v>
      </c>
      <c r="E2216" s="77">
        <v>8.3800000000000008</v>
      </c>
      <c r="F2216" s="77">
        <v>24.08</v>
      </c>
      <c r="G2216" s="26">
        <v>15</v>
      </c>
    </row>
    <row r="2217" spans="1:7">
      <c r="A2217" s="38" t="s">
        <v>4465</v>
      </c>
      <c r="B2217" s="39" t="s">
        <v>4466</v>
      </c>
      <c r="C2217" s="40" t="s">
        <v>205</v>
      </c>
      <c r="D2217" s="77">
        <v>65.52</v>
      </c>
      <c r="E2217" s="77">
        <v>16.75</v>
      </c>
      <c r="F2217" s="77">
        <v>82.27</v>
      </c>
      <c r="G2217" s="26">
        <v>15</v>
      </c>
    </row>
    <row r="2218" spans="1:7">
      <c r="A2218" s="38" t="s">
        <v>4467</v>
      </c>
      <c r="B2218" s="39" t="s">
        <v>4468</v>
      </c>
      <c r="C2218" s="40" t="s">
        <v>95</v>
      </c>
      <c r="D2218" s="77">
        <v>82.57</v>
      </c>
      <c r="E2218" s="77">
        <v>27.92</v>
      </c>
      <c r="F2218" s="77">
        <v>110.49</v>
      </c>
      <c r="G2218" s="26">
        <v>15</v>
      </c>
    </row>
    <row r="2219" spans="1:7">
      <c r="A2219" s="38" t="s">
        <v>4469</v>
      </c>
      <c r="B2219" s="39" t="s">
        <v>4470</v>
      </c>
      <c r="C2219" s="40" t="s">
        <v>95</v>
      </c>
      <c r="D2219" s="77">
        <v>12.74</v>
      </c>
      <c r="E2219" s="77">
        <v>8.3800000000000008</v>
      </c>
      <c r="F2219" s="77">
        <v>21.12</v>
      </c>
      <c r="G2219" s="26">
        <v>15</v>
      </c>
    </row>
    <row r="2220" spans="1:7">
      <c r="A2220" s="38" t="s">
        <v>4471</v>
      </c>
      <c r="B2220" s="39" t="s">
        <v>4472</v>
      </c>
      <c r="C2220" s="40" t="s">
        <v>95</v>
      </c>
      <c r="D2220" s="77">
        <v>73.86</v>
      </c>
      <c r="E2220" s="77">
        <v>27.92</v>
      </c>
      <c r="F2220" s="77">
        <v>101.78</v>
      </c>
      <c r="G2220" s="26">
        <v>15</v>
      </c>
    </row>
    <row r="2221" spans="1:7">
      <c r="A2221" s="38" t="s">
        <v>4473</v>
      </c>
      <c r="B2221" s="39" t="s">
        <v>4474</v>
      </c>
      <c r="C2221" s="40" t="s">
        <v>95</v>
      </c>
      <c r="D2221" s="77">
        <v>100.27</v>
      </c>
      <c r="E2221" s="77">
        <v>27.92</v>
      </c>
      <c r="F2221" s="77">
        <v>128.19</v>
      </c>
      <c r="G2221" s="26">
        <v>15</v>
      </c>
    </row>
    <row r="2222" spans="1:7" ht="30">
      <c r="A2222" s="38" t="s">
        <v>4475</v>
      </c>
      <c r="B2222" s="39" t="s">
        <v>4476</v>
      </c>
      <c r="C2222" s="40" t="s">
        <v>95</v>
      </c>
      <c r="D2222" s="77">
        <v>367.5</v>
      </c>
      <c r="E2222" s="77">
        <v>37.61</v>
      </c>
      <c r="F2222" s="77">
        <v>405.11</v>
      </c>
      <c r="G2222" s="26">
        <v>15</v>
      </c>
    </row>
    <row r="2223" spans="1:7">
      <c r="A2223" s="38" t="s">
        <v>4477</v>
      </c>
      <c r="B2223" s="39" t="s">
        <v>4478</v>
      </c>
      <c r="C2223" s="40" t="s">
        <v>95</v>
      </c>
      <c r="D2223" s="77">
        <v>44.58</v>
      </c>
      <c r="E2223" s="77">
        <v>27.92</v>
      </c>
      <c r="F2223" s="77">
        <v>72.5</v>
      </c>
      <c r="G2223" s="26">
        <v>15</v>
      </c>
    </row>
    <row r="2224" spans="1:7">
      <c r="A2224" s="38" t="s">
        <v>4479</v>
      </c>
      <c r="B2224" s="39" t="s">
        <v>4480</v>
      </c>
      <c r="C2224" s="40"/>
      <c r="D2224" s="77"/>
      <c r="E2224" s="77"/>
      <c r="F2224" s="77"/>
      <c r="G2224" s="26"/>
    </row>
    <row r="2225" spans="1:7">
      <c r="A2225" s="38" t="s">
        <v>4481</v>
      </c>
      <c r="B2225" s="39" t="s">
        <v>4482</v>
      </c>
      <c r="C2225" s="40" t="s">
        <v>205</v>
      </c>
      <c r="D2225" s="77">
        <v>2.2999999999999998</v>
      </c>
      <c r="E2225" s="77">
        <v>16.75</v>
      </c>
      <c r="F2225" s="77">
        <v>19.05</v>
      </c>
      <c r="G2225" s="26">
        <v>15</v>
      </c>
    </row>
    <row r="2226" spans="1:7">
      <c r="A2226" s="38" t="s">
        <v>4483</v>
      </c>
      <c r="B2226" s="39" t="s">
        <v>4484</v>
      </c>
      <c r="C2226" s="40" t="s">
        <v>205</v>
      </c>
      <c r="D2226" s="77">
        <v>2.34</v>
      </c>
      <c r="E2226" s="77">
        <v>16.75</v>
      </c>
      <c r="F2226" s="77">
        <v>19.09</v>
      </c>
      <c r="G2226" s="26">
        <v>15</v>
      </c>
    </row>
    <row r="2227" spans="1:7">
      <c r="A2227" s="38" t="s">
        <v>4485</v>
      </c>
      <c r="B2227" s="39" t="s">
        <v>4486</v>
      </c>
      <c r="C2227" s="40" t="s">
        <v>205</v>
      </c>
      <c r="D2227" s="77">
        <v>4.5999999999999996</v>
      </c>
      <c r="E2227" s="77">
        <v>16.75</v>
      </c>
      <c r="F2227" s="77">
        <v>21.35</v>
      </c>
      <c r="G2227" s="26">
        <v>15</v>
      </c>
    </row>
    <row r="2228" spans="1:7">
      <c r="A2228" s="38" t="s">
        <v>4487</v>
      </c>
      <c r="B2228" s="39" t="s">
        <v>4488</v>
      </c>
      <c r="C2228" s="40" t="s">
        <v>205</v>
      </c>
      <c r="D2228" s="77">
        <v>3.09</v>
      </c>
      <c r="E2228" s="77">
        <v>16.75</v>
      </c>
      <c r="F2228" s="77">
        <v>19.84</v>
      </c>
      <c r="G2228" s="26">
        <v>15</v>
      </c>
    </row>
    <row r="2229" spans="1:7">
      <c r="A2229" s="38" t="s">
        <v>4489</v>
      </c>
      <c r="B2229" s="39" t="s">
        <v>4490</v>
      </c>
      <c r="C2229" s="40" t="s">
        <v>205</v>
      </c>
      <c r="D2229" s="77">
        <v>5.58</v>
      </c>
      <c r="E2229" s="77">
        <v>16.75</v>
      </c>
      <c r="F2229" s="77">
        <v>22.33</v>
      </c>
      <c r="G2229" s="26">
        <v>15</v>
      </c>
    </row>
    <row r="2230" spans="1:7">
      <c r="A2230" s="38" t="s">
        <v>4491</v>
      </c>
      <c r="B2230" s="39" t="s">
        <v>4492</v>
      </c>
      <c r="C2230" s="40"/>
      <c r="D2230" s="77"/>
      <c r="E2230" s="77"/>
      <c r="F2230" s="77"/>
      <c r="G2230" s="26"/>
    </row>
    <row r="2231" spans="1:7">
      <c r="A2231" s="38" t="s">
        <v>4493</v>
      </c>
      <c r="B2231" s="39" t="s">
        <v>4494</v>
      </c>
      <c r="C2231" s="40" t="s">
        <v>205</v>
      </c>
      <c r="D2231" s="77"/>
      <c r="E2231" s="77">
        <v>13.96</v>
      </c>
      <c r="F2231" s="77">
        <v>13.96</v>
      </c>
      <c r="G2231" s="26">
        <v>15</v>
      </c>
    </row>
    <row r="2232" spans="1:7">
      <c r="A2232" s="38" t="s">
        <v>4495</v>
      </c>
      <c r="B2232" s="39" t="s">
        <v>4496</v>
      </c>
      <c r="C2232" s="40" t="s">
        <v>205</v>
      </c>
      <c r="D2232" s="77"/>
      <c r="E2232" s="77">
        <v>22.33</v>
      </c>
      <c r="F2232" s="77">
        <v>22.33</v>
      </c>
      <c r="G2232" s="26">
        <v>15</v>
      </c>
    </row>
    <row r="2233" spans="1:7">
      <c r="A2233" s="38" t="s">
        <v>4497</v>
      </c>
      <c r="B2233" s="39" t="s">
        <v>4498</v>
      </c>
      <c r="C2233" s="40" t="s">
        <v>95</v>
      </c>
      <c r="D2233" s="77"/>
      <c r="E2233" s="77">
        <v>16.75</v>
      </c>
      <c r="F2233" s="77">
        <v>16.75</v>
      </c>
      <c r="G2233" s="26">
        <v>15</v>
      </c>
    </row>
    <row r="2234" spans="1:7">
      <c r="A2234" s="38" t="s">
        <v>4499</v>
      </c>
      <c r="B2234" s="39" t="s">
        <v>4500</v>
      </c>
      <c r="C2234" s="40" t="s">
        <v>205</v>
      </c>
      <c r="D2234" s="77"/>
      <c r="E2234" s="77">
        <v>55.83</v>
      </c>
      <c r="F2234" s="77">
        <v>55.83</v>
      </c>
      <c r="G2234" s="26">
        <v>15</v>
      </c>
    </row>
    <row r="2235" spans="1:7">
      <c r="A2235" s="38" t="s">
        <v>4501</v>
      </c>
      <c r="B2235" s="39" t="s">
        <v>4502</v>
      </c>
      <c r="C2235" s="40"/>
      <c r="D2235" s="77"/>
      <c r="E2235" s="77"/>
      <c r="F2235" s="77"/>
      <c r="G2235" s="26"/>
    </row>
    <row r="2236" spans="1:7">
      <c r="A2236" s="38" t="s">
        <v>4503</v>
      </c>
      <c r="B2236" s="39" t="s">
        <v>4504</v>
      </c>
      <c r="C2236" s="40" t="s">
        <v>205</v>
      </c>
      <c r="D2236" s="77">
        <v>51.73</v>
      </c>
      <c r="E2236" s="77">
        <v>27.92</v>
      </c>
      <c r="F2236" s="77">
        <v>79.650000000000006</v>
      </c>
      <c r="G2236" s="26">
        <v>15</v>
      </c>
    </row>
    <row r="2237" spans="1:7">
      <c r="A2237" s="38" t="s">
        <v>4505</v>
      </c>
      <c r="B2237" s="39" t="s">
        <v>4506</v>
      </c>
      <c r="C2237" s="40" t="s">
        <v>205</v>
      </c>
      <c r="D2237" s="77">
        <v>69.17</v>
      </c>
      <c r="E2237" s="77">
        <v>27.92</v>
      </c>
      <c r="F2237" s="77">
        <v>97.09</v>
      </c>
      <c r="G2237" s="26">
        <v>15</v>
      </c>
    </row>
    <row r="2238" spans="1:7">
      <c r="A2238" s="38" t="s">
        <v>4507</v>
      </c>
      <c r="B2238" s="39" t="s">
        <v>4508</v>
      </c>
      <c r="C2238" s="40" t="s">
        <v>205</v>
      </c>
      <c r="D2238" s="77">
        <v>84.9</v>
      </c>
      <c r="E2238" s="77">
        <v>27.92</v>
      </c>
      <c r="F2238" s="77">
        <v>112.82</v>
      </c>
      <c r="G2238" s="26">
        <v>15</v>
      </c>
    </row>
    <row r="2239" spans="1:7">
      <c r="A2239" s="38" t="s">
        <v>4509</v>
      </c>
      <c r="B2239" s="39" t="s">
        <v>4510</v>
      </c>
      <c r="C2239" s="40" t="s">
        <v>205</v>
      </c>
      <c r="D2239" s="77">
        <v>101.83</v>
      </c>
      <c r="E2239" s="77">
        <v>27.92</v>
      </c>
      <c r="F2239" s="77">
        <v>129.75</v>
      </c>
      <c r="G2239" s="26">
        <v>15</v>
      </c>
    </row>
    <row r="2240" spans="1:7">
      <c r="A2240" s="38" t="s">
        <v>4511</v>
      </c>
      <c r="B2240" s="39" t="s">
        <v>4512</v>
      </c>
      <c r="C2240" s="40" t="s">
        <v>205</v>
      </c>
      <c r="D2240" s="77">
        <v>119.3</v>
      </c>
      <c r="E2240" s="77">
        <v>27.92</v>
      </c>
      <c r="F2240" s="77">
        <v>147.22</v>
      </c>
      <c r="G2240" s="26">
        <v>15</v>
      </c>
    </row>
    <row r="2241" spans="1:7">
      <c r="A2241" s="38" t="s">
        <v>4513</v>
      </c>
      <c r="B2241" s="39" t="s">
        <v>4514</v>
      </c>
      <c r="C2241" s="40" t="s">
        <v>205</v>
      </c>
      <c r="D2241" s="77">
        <v>104.75</v>
      </c>
      <c r="E2241" s="77">
        <v>41.87</v>
      </c>
      <c r="F2241" s="77">
        <v>146.62</v>
      </c>
      <c r="G2241" s="26">
        <v>15</v>
      </c>
    </row>
    <row r="2242" spans="1:7">
      <c r="A2242" s="38" t="s">
        <v>4515</v>
      </c>
      <c r="B2242" s="39" t="s">
        <v>4516</v>
      </c>
      <c r="C2242" s="40" t="s">
        <v>205</v>
      </c>
      <c r="D2242" s="77">
        <v>116.97</v>
      </c>
      <c r="E2242" s="77">
        <v>41.87</v>
      </c>
      <c r="F2242" s="77">
        <v>158.84</v>
      </c>
      <c r="G2242" s="26">
        <v>15</v>
      </c>
    </row>
    <row r="2243" spans="1:7">
      <c r="A2243" s="38" t="s">
        <v>4517</v>
      </c>
      <c r="B2243" s="39" t="s">
        <v>4518</v>
      </c>
      <c r="C2243" s="40" t="s">
        <v>205</v>
      </c>
      <c r="D2243" s="77">
        <v>137.41999999999999</v>
      </c>
      <c r="E2243" s="77">
        <v>41.87</v>
      </c>
      <c r="F2243" s="77">
        <v>179.29</v>
      </c>
      <c r="G2243" s="26">
        <v>15</v>
      </c>
    </row>
    <row r="2244" spans="1:7">
      <c r="A2244" s="38" t="s">
        <v>4519</v>
      </c>
      <c r="B2244" s="39" t="s">
        <v>4520</v>
      </c>
      <c r="C2244" s="40" t="s">
        <v>205</v>
      </c>
      <c r="D2244" s="77">
        <v>153.34</v>
      </c>
      <c r="E2244" s="77">
        <v>41.87</v>
      </c>
      <c r="F2244" s="77">
        <v>195.21</v>
      </c>
      <c r="G2244" s="26">
        <v>15</v>
      </c>
    </row>
    <row r="2245" spans="1:7">
      <c r="A2245" s="38" t="s">
        <v>4521</v>
      </c>
      <c r="B2245" s="39" t="s">
        <v>4522</v>
      </c>
      <c r="C2245" s="40" t="s">
        <v>205</v>
      </c>
      <c r="D2245" s="77">
        <v>166.58</v>
      </c>
      <c r="E2245" s="77">
        <v>55.83</v>
      </c>
      <c r="F2245" s="77">
        <v>222.41</v>
      </c>
      <c r="G2245" s="26">
        <v>15</v>
      </c>
    </row>
    <row r="2246" spans="1:7">
      <c r="A2246" s="38" t="s">
        <v>4523</v>
      </c>
      <c r="B2246" s="39" t="s">
        <v>4524</v>
      </c>
      <c r="C2246" s="40" t="s">
        <v>205</v>
      </c>
      <c r="D2246" s="77">
        <v>211.78</v>
      </c>
      <c r="E2246" s="77">
        <v>55.83</v>
      </c>
      <c r="F2246" s="77">
        <v>267.61</v>
      </c>
      <c r="G2246" s="26">
        <v>15</v>
      </c>
    </row>
    <row r="2247" spans="1:7">
      <c r="A2247" s="38" t="s">
        <v>4525</v>
      </c>
      <c r="B2247" s="39" t="s">
        <v>4526</v>
      </c>
      <c r="C2247" s="40" t="s">
        <v>205</v>
      </c>
      <c r="D2247" s="77">
        <v>59.79</v>
      </c>
      <c r="E2247" s="77">
        <v>27.92</v>
      </c>
      <c r="F2247" s="77">
        <v>87.71</v>
      </c>
      <c r="G2247" s="26">
        <v>15</v>
      </c>
    </row>
    <row r="2248" spans="1:7">
      <c r="A2248" s="38" t="s">
        <v>4527</v>
      </c>
      <c r="B2248" s="39" t="s">
        <v>4528</v>
      </c>
      <c r="C2248" s="40" t="s">
        <v>205</v>
      </c>
      <c r="D2248" s="77">
        <v>74.040000000000006</v>
      </c>
      <c r="E2248" s="77">
        <v>27.92</v>
      </c>
      <c r="F2248" s="77">
        <v>101.96</v>
      </c>
      <c r="G2248" s="26">
        <v>15</v>
      </c>
    </row>
    <row r="2249" spans="1:7">
      <c r="A2249" s="38" t="s">
        <v>4529</v>
      </c>
      <c r="B2249" s="39" t="s">
        <v>4530</v>
      </c>
      <c r="C2249" s="40" t="s">
        <v>205</v>
      </c>
      <c r="D2249" s="77">
        <v>90.31</v>
      </c>
      <c r="E2249" s="77">
        <v>27.92</v>
      </c>
      <c r="F2249" s="77">
        <v>118.23</v>
      </c>
      <c r="G2249" s="26">
        <v>15</v>
      </c>
    </row>
    <row r="2250" spans="1:7">
      <c r="A2250" s="38" t="s">
        <v>4531</v>
      </c>
      <c r="B2250" s="39" t="s">
        <v>4532</v>
      </c>
      <c r="C2250" s="40" t="s">
        <v>205</v>
      </c>
      <c r="D2250" s="77">
        <v>103.09</v>
      </c>
      <c r="E2250" s="77">
        <v>27.92</v>
      </c>
      <c r="F2250" s="77">
        <v>131.01</v>
      </c>
      <c r="G2250" s="26">
        <v>15</v>
      </c>
    </row>
    <row r="2251" spans="1:7">
      <c r="A2251" s="38" t="s">
        <v>4533</v>
      </c>
      <c r="B2251" s="39" t="s">
        <v>4534</v>
      </c>
      <c r="C2251" s="40"/>
      <c r="D2251" s="77"/>
      <c r="E2251" s="77"/>
      <c r="F2251" s="77"/>
      <c r="G2251" s="26"/>
    </row>
    <row r="2252" spans="1:7">
      <c r="A2252" s="38" t="s">
        <v>4535</v>
      </c>
      <c r="B2252" s="39" t="s">
        <v>4536</v>
      </c>
      <c r="C2252" s="40" t="s">
        <v>205</v>
      </c>
      <c r="D2252" s="77">
        <v>99.72</v>
      </c>
      <c r="E2252" s="77">
        <v>41.87</v>
      </c>
      <c r="F2252" s="77">
        <v>141.59</v>
      </c>
      <c r="G2252" s="26">
        <v>15</v>
      </c>
    </row>
    <row r="2253" spans="1:7">
      <c r="A2253" s="38" t="s">
        <v>4537</v>
      </c>
      <c r="B2253" s="39" t="s">
        <v>4538</v>
      </c>
      <c r="C2253" s="40" t="s">
        <v>205</v>
      </c>
      <c r="D2253" s="77">
        <v>119.82</v>
      </c>
      <c r="E2253" s="77">
        <v>41.87</v>
      </c>
      <c r="F2253" s="77">
        <v>161.69</v>
      </c>
      <c r="G2253" s="26">
        <v>15</v>
      </c>
    </row>
    <row r="2254" spans="1:7">
      <c r="A2254" s="38" t="s">
        <v>4539</v>
      </c>
      <c r="B2254" s="39" t="s">
        <v>4540</v>
      </c>
      <c r="C2254" s="40" t="s">
        <v>205</v>
      </c>
      <c r="D2254" s="77">
        <v>136.08000000000001</v>
      </c>
      <c r="E2254" s="77">
        <v>41.87</v>
      </c>
      <c r="F2254" s="77">
        <v>177.95</v>
      </c>
      <c r="G2254" s="26">
        <v>15</v>
      </c>
    </row>
    <row r="2255" spans="1:7">
      <c r="A2255" s="38" t="s">
        <v>4541</v>
      </c>
      <c r="B2255" s="39" t="s">
        <v>4542</v>
      </c>
      <c r="C2255" s="40" t="s">
        <v>205</v>
      </c>
      <c r="D2255" s="77">
        <v>150.12</v>
      </c>
      <c r="E2255" s="77">
        <v>55.83</v>
      </c>
      <c r="F2255" s="77">
        <v>205.95</v>
      </c>
      <c r="G2255" s="26">
        <v>15</v>
      </c>
    </row>
    <row r="2256" spans="1:7">
      <c r="A2256" s="38" t="s">
        <v>4543</v>
      </c>
      <c r="B2256" s="39" t="s">
        <v>4544</v>
      </c>
      <c r="C2256" s="40" t="s">
        <v>205</v>
      </c>
      <c r="D2256" s="77">
        <v>212.5</v>
      </c>
      <c r="E2256" s="77">
        <v>55.83</v>
      </c>
      <c r="F2256" s="77">
        <v>268.33</v>
      </c>
      <c r="G2256" s="26">
        <v>15</v>
      </c>
    </row>
    <row r="2257" spans="1:7">
      <c r="A2257" s="38" t="s">
        <v>4545</v>
      </c>
      <c r="B2257" s="39" t="s">
        <v>4546</v>
      </c>
      <c r="C2257" s="40" t="s">
        <v>205</v>
      </c>
      <c r="D2257" s="77">
        <v>26.55</v>
      </c>
      <c r="E2257" s="77">
        <v>2.8</v>
      </c>
      <c r="F2257" s="77">
        <v>29.35</v>
      </c>
      <c r="G2257" s="26">
        <v>15</v>
      </c>
    </row>
    <row r="2258" spans="1:7">
      <c r="A2258" s="38" t="s">
        <v>4547</v>
      </c>
      <c r="B2258" s="39" t="s">
        <v>4548</v>
      </c>
      <c r="C2258" s="40" t="s">
        <v>205</v>
      </c>
      <c r="D2258" s="77">
        <v>47.55</v>
      </c>
      <c r="E2258" s="77">
        <v>2.8</v>
      </c>
      <c r="F2258" s="77">
        <v>50.35</v>
      </c>
      <c r="G2258" s="26">
        <v>15</v>
      </c>
    </row>
    <row r="2259" spans="1:7">
      <c r="A2259" s="38" t="s">
        <v>4549</v>
      </c>
      <c r="B2259" s="39" t="s">
        <v>4550</v>
      </c>
      <c r="C2259" s="40" t="s">
        <v>205</v>
      </c>
      <c r="D2259" s="77">
        <v>66.260000000000005</v>
      </c>
      <c r="E2259" s="77">
        <v>2.8</v>
      </c>
      <c r="F2259" s="77">
        <v>69.06</v>
      </c>
      <c r="G2259" s="26">
        <v>15</v>
      </c>
    </row>
    <row r="2260" spans="1:7">
      <c r="A2260" s="38" t="s">
        <v>4551</v>
      </c>
      <c r="B2260" s="39" t="s">
        <v>4552</v>
      </c>
      <c r="C2260" s="40" t="s">
        <v>205</v>
      </c>
      <c r="D2260" s="77">
        <v>83.47</v>
      </c>
      <c r="E2260" s="77">
        <v>2.8</v>
      </c>
      <c r="F2260" s="77">
        <v>86.27</v>
      </c>
      <c r="G2260" s="26">
        <v>15</v>
      </c>
    </row>
    <row r="2261" spans="1:7">
      <c r="A2261" s="38" t="s">
        <v>4553</v>
      </c>
      <c r="B2261" s="39" t="s">
        <v>4554</v>
      </c>
      <c r="C2261" s="40" t="s">
        <v>205</v>
      </c>
      <c r="D2261" s="77">
        <v>106.16</v>
      </c>
      <c r="E2261" s="77">
        <v>2.8</v>
      </c>
      <c r="F2261" s="77">
        <v>108.96</v>
      </c>
      <c r="G2261" s="26">
        <v>15</v>
      </c>
    </row>
    <row r="2262" spans="1:7">
      <c r="A2262" s="38" t="s">
        <v>4555</v>
      </c>
      <c r="B2262" s="39" t="s">
        <v>4556</v>
      </c>
      <c r="C2262" s="40" t="s">
        <v>205</v>
      </c>
      <c r="D2262" s="77">
        <v>120.25</v>
      </c>
      <c r="E2262" s="77">
        <v>2.8</v>
      </c>
      <c r="F2262" s="77">
        <v>123.05</v>
      </c>
      <c r="G2262" s="26">
        <v>15</v>
      </c>
    </row>
    <row r="2263" spans="1:7">
      <c r="A2263" s="38" t="s">
        <v>4557</v>
      </c>
      <c r="B2263" s="39" t="s">
        <v>4558</v>
      </c>
      <c r="C2263" s="40" t="s">
        <v>205</v>
      </c>
      <c r="D2263" s="77">
        <v>153.78</v>
      </c>
      <c r="E2263" s="77">
        <v>2.8</v>
      </c>
      <c r="F2263" s="77">
        <v>156.58000000000001</v>
      </c>
      <c r="G2263" s="26">
        <v>15</v>
      </c>
    </row>
    <row r="2264" spans="1:7">
      <c r="A2264" s="38" t="s">
        <v>4559</v>
      </c>
      <c r="B2264" s="39" t="s">
        <v>4560</v>
      </c>
      <c r="C2264" s="40"/>
      <c r="D2264" s="77"/>
      <c r="E2264" s="77"/>
      <c r="F2264" s="77"/>
      <c r="G2264" s="26"/>
    </row>
    <row r="2265" spans="1:7">
      <c r="A2265" s="38" t="s">
        <v>4561</v>
      </c>
      <c r="B2265" s="39" t="s">
        <v>4562</v>
      </c>
      <c r="C2265" s="40" t="s">
        <v>95</v>
      </c>
      <c r="D2265" s="77">
        <v>5.75</v>
      </c>
      <c r="E2265" s="77">
        <v>13.96</v>
      </c>
      <c r="F2265" s="77">
        <v>19.71</v>
      </c>
      <c r="G2265" s="26">
        <v>15</v>
      </c>
    </row>
    <row r="2266" spans="1:7">
      <c r="A2266" s="38" t="s">
        <v>4563</v>
      </c>
      <c r="B2266" s="39" t="s">
        <v>4564</v>
      </c>
      <c r="C2266" s="40" t="s">
        <v>95</v>
      </c>
      <c r="D2266" s="77">
        <v>10.85</v>
      </c>
      <c r="E2266" s="77">
        <v>13.96</v>
      </c>
      <c r="F2266" s="77">
        <v>24.81</v>
      </c>
      <c r="G2266" s="26">
        <v>15</v>
      </c>
    </row>
    <row r="2267" spans="1:7">
      <c r="A2267" s="38" t="s">
        <v>4565</v>
      </c>
      <c r="B2267" s="39" t="s">
        <v>4566</v>
      </c>
      <c r="C2267" s="40" t="s">
        <v>95</v>
      </c>
      <c r="D2267" s="77">
        <v>13.94</v>
      </c>
      <c r="E2267" s="77">
        <v>13.96</v>
      </c>
      <c r="F2267" s="77">
        <v>27.9</v>
      </c>
      <c r="G2267" s="26">
        <v>15</v>
      </c>
    </row>
    <row r="2268" spans="1:7">
      <c r="A2268" s="38" t="s">
        <v>4567</v>
      </c>
      <c r="B2268" s="39" t="s">
        <v>4568</v>
      </c>
      <c r="C2268" s="40" t="s">
        <v>95</v>
      </c>
      <c r="D2268" s="77">
        <v>16.27</v>
      </c>
      <c r="E2268" s="77">
        <v>13.96</v>
      </c>
      <c r="F2268" s="77">
        <v>30.23</v>
      </c>
      <c r="G2268" s="26">
        <v>15</v>
      </c>
    </row>
    <row r="2269" spans="1:7">
      <c r="A2269" s="38" t="s">
        <v>4569</v>
      </c>
      <c r="B2269" s="39" t="s">
        <v>4570</v>
      </c>
      <c r="C2269" s="40" t="s">
        <v>95</v>
      </c>
      <c r="D2269" s="77">
        <v>18.82</v>
      </c>
      <c r="E2269" s="77">
        <v>13.96</v>
      </c>
      <c r="F2269" s="77">
        <v>32.78</v>
      </c>
      <c r="G2269" s="26">
        <v>15</v>
      </c>
    </row>
    <row r="2270" spans="1:7">
      <c r="A2270" s="38" t="s">
        <v>4571</v>
      </c>
      <c r="B2270" s="39" t="s">
        <v>4572</v>
      </c>
      <c r="C2270" s="40" t="s">
        <v>95</v>
      </c>
      <c r="D2270" s="77">
        <v>22.38</v>
      </c>
      <c r="E2270" s="77">
        <v>13.96</v>
      </c>
      <c r="F2270" s="77">
        <v>36.340000000000003</v>
      </c>
      <c r="G2270" s="26">
        <v>15</v>
      </c>
    </row>
    <row r="2271" spans="1:7">
      <c r="A2271" s="38" t="s">
        <v>4573</v>
      </c>
      <c r="B2271" s="39" t="s">
        <v>4574</v>
      </c>
      <c r="C2271" s="40" t="s">
        <v>95</v>
      </c>
      <c r="D2271" s="77">
        <v>13.76</v>
      </c>
      <c r="E2271" s="77">
        <v>13.96</v>
      </c>
      <c r="F2271" s="77">
        <v>27.72</v>
      </c>
      <c r="G2271" s="26">
        <v>15</v>
      </c>
    </row>
    <row r="2272" spans="1:7">
      <c r="A2272" s="38" t="s">
        <v>4575</v>
      </c>
      <c r="B2272" s="39" t="s">
        <v>4576</v>
      </c>
      <c r="C2272" s="40" t="s">
        <v>95</v>
      </c>
      <c r="D2272" s="77">
        <v>15.74</v>
      </c>
      <c r="E2272" s="77">
        <v>13.96</v>
      </c>
      <c r="F2272" s="77">
        <v>29.7</v>
      </c>
      <c r="G2272" s="26">
        <v>15</v>
      </c>
    </row>
    <row r="2273" spans="1:7">
      <c r="A2273" s="38" t="s">
        <v>4577</v>
      </c>
      <c r="B2273" s="39" t="s">
        <v>4578</v>
      </c>
      <c r="C2273" s="40" t="s">
        <v>95</v>
      </c>
      <c r="D2273" s="77">
        <v>20.85</v>
      </c>
      <c r="E2273" s="77">
        <v>13.96</v>
      </c>
      <c r="F2273" s="77">
        <v>34.81</v>
      </c>
      <c r="G2273" s="26">
        <v>15</v>
      </c>
    </row>
    <row r="2274" spans="1:7">
      <c r="A2274" s="38" t="s">
        <v>4579</v>
      </c>
      <c r="B2274" s="39" t="s">
        <v>4580</v>
      </c>
      <c r="C2274" s="40" t="s">
        <v>95</v>
      </c>
      <c r="D2274" s="77">
        <v>21.81</v>
      </c>
      <c r="E2274" s="77">
        <v>13.96</v>
      </c>
      <c r="F2274" s="77">
        <v>35.770000000000003</v>
      </c>
      <c r="G2274" s="26">
        <v>15</v>
      </c>
    </row>
    <row r="2275" spans="1:7">
      <c r="A2275" s="38" t="s">
        <v>4581</v>
      </c>
      <c r="B2275" s="39" t="s">
        <v>4582</v>
      </c>
      <c r="C2275" s="40" t="s">
        <v>95</v>
      </c>
      <c r="D2275" s="77">
        <v>25.44</v>
      </c>
      <c r="E2275" s="77">
        <v>13.96</v>
      </c>
      <c r="F2275" s="77">
        <v>39.4</v>
      </c>
      <c r="G2275" s="26">
        <v>15</v>
      </c>
    </row>
    <row r="2276" spans="1:7">
      <c r="A2276" s="38" t="s">
        <v>4583</v>
      </c>
      <c r="B2276" s="39" t="s">
        <v>4584</v>
      </c>
      <c r="C2276" s="40" t="s">
        <v>95</v>
      </c>
      <c r="D2276" s="77">
        <v>27.96</v>
      </c>
      <c r="E2276" s="77">
        <v>13.96</v>
      </c>
      <c r="F2276" s="77">
        <v>41.92</v>
      </c>
      <c r="G2276" s="26">
        <v>15</v>
      </c>
    </row>
    <row r="2277" spans="1:7">
      <c r="A2277" s="38" t="s">
        <v>4585</v>
      </c>
      <c r="B2277" s="39" t="s">
        <v>4586</v>
      </c>
      <c r="C2277" s="40" t="s">
        <v>95</v>
      </c>
      <c r="D2277" s="77">
        <v>15.18</v>
      </c>
      <c r="E2277" s="77">
        <v>13.96</v>
      </c>
      <c r="F2277" s="77">
        <v>29.14</v>
      </c>
      <c r="G2277" s="26">
        <v>15</v>
      </c>
    </row>
    <row r="2278" spans="1:7">
      <c r="A2278" s="38" t="s">
        <v>4587</v>
      </c>
      <c r="B2278" s="39" t="s">
        <v>4588</v>
      </c>
      <c r="C2278" s="40" t="s">
        <v>95</v>
      </c>
      <c r="D2278" s="77">
        <v>16.5</v>
      </c>
      <c r="E2278" s="77">
        <v>13.96</v>
      </c>
      <c r="F2278" s="77">
        <v>30.46</v>
      </c>
      <c r="G2278" s="26">
        <v>15</v>
      </c>
    </row>
    <row r="2279" spans="1:7">
      <c r="A2279" s="38" t="s">
        <v>4589</v>
      </c>
      <c r="B2279" s="39" t="s">
        <v>4590</v>
      </c>
      <c r="C2279" s="40" t="s">
        <v>95</v>
      </c>
      <c r="D2279" s="77">
        <v>21.72</v>
      </c>
      <c r="E2279" s="77">
        <v>13.96</v>
      </c>
      <c r="F2279" s="77">
        <v>35.68</v>
      </c>
      <c r="G2279" s="26">
        <v>15</v>
      </c>
    </row>
    <row r="2280" spans="1:7">
      <c r="A2280" s="38" t="s">
        <v>4591</v>
      </c>
      <c r="B2280" s="39" t="s">
        <v>4592</v>
      </c>
      <c r="C2280" s="40" t="s">
        <v>95</v>
      </c>
      <c r="D2280" s="77">
        <v>27.12</v>
      </c>
      <c r="E2280" s="77">
        <v>13.96</v>
      </c>
      <c r="F2280" s="77">
        <v>41.08</v>
      </c>
      <c r="G2280" s="26">
        <v>15</v>
      </c>
    </row>
    <row r="2281" spans="1:7">
      <c r="A2281" s="38" t="s">
        <v>4593</v>
      </c>
      <c r="B2281" s="39" t="s">
        <v>4594</v>
      </c>
      <c r="C2281" s="40" t="s">
        <v>95</v>
      </c>
      <c r="D2281" s="77">
        <v>31.3</v>
      </c>
      <c r="E2281" s="77">
        <v>19.54</v>
      </c>
      <c r="F2281" s="77">
        <v>50.84</v>
      </c>
      <c r="G2281" s="26">
        <v>15</v>
      </c>
    </row>
    <row r="2282" spans="1:7">
      <c r="A2282" s="38" t="s">
        <v>4595</v>
      </c>
      <c r="B2282" s="39" t="s">
        <v>4596</v>
      </c>
      <c r="C2282" s="40" t="s">
        <v>95</v>
      </c>
      <c r="D2282" s="77">
        <v>31.23</v>
      </c>
      <c r="E2282" s="77">
        <v>19.54</v>
      </c>
      <c r="F2282" s="77">
        <v>50.77</v>
      </c>
      <c r="G2282" s="26">
        <v>15</v>
      </c>
    </row>
    <row r="2283" spans="1:7">
      <c r="A2283" s="38" t="s">
        <v>4597</v>
      </c>
      <c r="B2283" s="39" t="s">
        <v>4598</v>
      </c>
      <c r="C2283" s="40" t="s">
        <v>95</v>
      </c>
      <c r="D2283" s="77">
        <v>50.44</v>
      </c>
      <c r="E2283" s="77">
        <v>19.54</v>
      </c>
      <c r="F2283" s="77">
        <v>69.98</v>
      </c>
      <c r="G2283" s="26">
        <v>15</v>
      </c>
    </row>
    <row r="2284" spans="1:7" s="46" customFormat="1">
      <c r="A2284" s="38" t="s">
        <v>4599</v>
      </c>
      <c r="B2284" s="39" t="s">
        <v>4600</v>
      </c>
      <c r="C2284" s="40"/>
      <c r="D2284" s="77"/>
      <c r="E2284" s="77"/>
      <c r="F2284" s="77"/>
      <c r="G2284" s="26"/>
    </row>
    <row r="2285" spans="1:7">
      <c r="A2285" s="38" t="s">
        <v>4601</v>
      </c>
      <c r="B2285" s="39" t="s">
        <v>4602</v>
      </c>
      <c r="C2285" s="40"/>
      <c r="D2285" s="77"/>
      <c r="E2285" s="77"/>
      <c r="F2285" s="77"/>
      <c r="G2285" s="26"/>
    </row>
    <row r="2286" spans="1:7">
      <c r="A2286" s="38" t="s">
        <v>4603</v>
      </c>
      <c r="B2286" s="39" t="s">
        <v>4604</v>
      </c>
      <c r="C2286" s="40" t="s">
        <v>205</v>
      </c>
      <c r="D2286" s="77">
        <v>1.63</v>
      </c>
      <c r="E2286" s="77">
        <v>2.23</v>
      </c>
      <c r="F2286" s="77">
        <v>3.86</v>
      </c>
      <c r="G2286" s="26">
        <v>15</v>
      </c>
    </row>
    <row r="2287" spans="1:7">
      <c r="A2287" s="38" t="s">
        <v>4605</v>
      </c>
      <c r="B2287" s="39" t="s">
        <v>4606</v>
      </c>
      <c r="C2287" s="40" t="s">
        <v>205</v>
      </c>
      <c r="D2287" s="77">
        <v>2.48</v>
      </c>
      <c r="E2287" s="77">
        <v>2.23</v>
      </c>
      <c r="F2287" s="77">
        <v>4.71</v>
      </c>
      <c r="G2287" s="26">
        <v>15</v>
      </c>
    </row>
    <row r="2288" spans="1:7">
      <c r="A2288" s="38" t="s">
        <v>4607</v>
      </c>
      <c r="B2288" s="39" t="s">
        <v>4608</v>
      </c>
      <c r="C2288" s="40" t="s">
        <v>205</v>
      </c>
      <c r="D2288" s="77">
        <v>4.01</v>
      </c>
      <c r="E2288" s="77">
        <v>3.35</v>
      </c>
      <c r="F2288" s="77">
        <v>7.36</v>
      </c>
      <c r="G2288" s="26">
        <v>15</v>
      </c>
    </row>
    <row r="2289" spans="1:7">
      <c r="A2289" s="38" t="s">
        <v>4609</v>
      </c>
      <c r="B2289" s="39" t="s">
        <v>4610</v>
      </c>
      <c r="C2289" s="40" t="s">
        <v>205</v>
      </c>
      <c r="D2289" s="77">
        <v>6.02</v>
      </c>
      <c r="E2289" s="77">
        <v>3.91</v>
      </c>
      <c r="F2289" s="77">
        <v>9.93</v>
      </c>
      <c r="G2289" s="26">
        <v>15</v>
      </c>
    </row>
    <row r="2290" spans="1:7">
      <c r="A2290" s="38" t="s">
        <v>4611</v>
      </c>
      <c r="B2290" s="39" t="s">
        <v>4612</v>
      </c>
      <c r="C2290" s="40" t="s">
        <v>205</v>
      </c>
      <c r="D2290" s="77">
        <v>9.84</v>
      </c>
      <c r="E2290" s="77">
        <v>4.47</v>
      </c>
      <c r="F2290" s="77">
        <v>14.31</v>
      </c>
      <c r="G2290" s="26">
        <v>15</v>
      </c>
    </row>
    <row r="2291" spans="1:7">
      <c r="A2291" s="38" t="s">
        <v>4613</v>
      </c>
      <c r="B2291" s="39" t="s">
        <v>4614</v>
      </c>
      <c r="C2291" s="40"/>
      <c r="D2291" s="77"/>
      <c r="E2291" s="77"/>
      <c r="F2291" s="77"/>
      <c r="G2291" s="26"/>
    </row>
    <row r="2292" spans="1:7">
      <c r="A2292" s="38" t="s">
        <v>4615</v>
      </c>
      <c r="B2292" s="39" t="s">
        <v>4616</v>
      </c>
      <c r="C2292" s="40" t="s">
        <v>205</v>
      </c>
      <c r="D2292" s="77">
        <v>1.19</v>
      </c>
      <c r="E2292" s="77">
        <v>2.23</v>
      </c>
      <c r="F2292" s="77">
        <v>3.42</v>
      </c>
      <c r="G2292" s="26">
        <v>15</v>
      </c>
    </row>
    <row r="2293" spans="1:7">
      <c r="A2293" s="38" t="s">
        <v>4617</v>
      </c>
      <c r="B2293" s="39" t="s">
        <v>4618</v>
      </c>
      <c r="C2293" s="40" t="s">
        <v>205</v>
      </c>
      <c r="D2293" s="77">
        <v>2</v>
      </c>
      <c r="E2293" s="77">
        <v>2.8</v>
      </c>
      <c r="F2293" s="77">
        <v>4.8</v>
      </c>
      <c r="G2293" s="26">
        <v>15</v>
      </c>
    </row>
    <row r="2294" spans="1:7">
      <c r="A2294" s="38" t="s">
        <v>4619</v>
      </c>
      <c r="B2294" s="39" t="s">
        <v>4620</v>
      </c>
      <c r="C2294" s="40" t="s">
        <v>205</v>
      </c>
      <c r="D2294" s="77">
        <v>2.85</v>
      </c>
      <c r="E2294" s="77">
        <v>3.35</v>
      </c>
      <c r="F2294" s="77">
        <v>6.2</v>
      </c>
      <c r="G2294" s="26">
        <v>15</v>
      </c>
    </row>
    <row r="2295" spans="1:7">
      <c r="A2295" s="38" t="s">
        <v>4621</v>
      </c>
      <c r="B2295" s="39" t="s">
        <v>4622</v>
      </c>
      <c r="C2295" s="40" t="s">
        <v>205</v>
      </c>
      <c r="D2295" s="77">
        <v>4.12</v>
      </c>
      <c r="E2295" s="77">
        <v>3.91</v>
      </c>
      <c r="F2295" s="77">
        <v>8.0299999999999994</v>
      </c>
      <c r="G2295" s="26">
        <v>15</v>
      </c>
    </row>
    <row r="2296" spans="1:7">
      <c r="A2296" s="38" t="s">
        <v>4623</v>
      </c>
      <c r="B2296" s="39" t="s">
        <v>4624</v>
      </c>
      <c r="C2296" s="40" t="s">
        <v>205</v>
      </c>
      <c r="D2296" s="77">
        <v>7.59</v>
      </c>
      <c r="E2296" s="77">
        <v>4.47</v>
      </c>
      <c r="F2296" s="77">
        <v>12.06</v>
      </c>
      <c r="G2296" s="26">
        <v>15</v>
      </c>
    </row>
    <row r="2297" spans="1:7">
      <c r="A2297" s="38" t="s">
        <v>4625</v>
      </c>
      <c r="B2297" s="39" t="s">
        <v>4626</v>
      </c>
      <c r="C2297" s="40"/>
      <c r="D2297" s="77"/>
      <c r="E2297" s="77"/>
      <c r="F2297" s="77"/>
      <c r="G2297" s="26"/>
    </row>
    <row r="2298" spans="1:7">
      <c r="A2298" s="38" t="s">
        <v>4627</v>
      </c>
      <c r="B2298" s="39" t="s">
        <v>4628</v>
      </c>
      <c r="C2298" s="40" t="s">
        <v>205</v>
      </c>
      <c r="D2298" s="77">
        <v>10.38</v>
      </c>
      <c r="E2298" s="77">
        <v>2.8</v>
      </c>
      <c r="F2298" s="77">
        <v>13.18</v>
      </c>
      <c r="G2298" s="26">
        <v>15</v>
      </c>
    </row>
    <row r="2299" spans="1:7">
      <c r="A2299" s="38" t="s">
        <v>4629</v>
      </c>
      <c r="B2299" s="39" t="s">
        <v>4630</v>
      </c>
      <c r="C2299" s="40" t="s">
        <v>205</v>
      </c>
      <c r="D2299" s="77">
        <v>15.9</v>
      </c>
      <c r="E2299" s="77">
        <v>2.8</v>
      </c>
      <c r="F2299" s="77">
        <v>18.7</v>
      </c>
      <c r="G2299" s="26">
        <v>15</v>
      </c>
    </row>
    <row r="2300" spans="1:7">
      <c r="A2300" s="38" t="s">
        <v>4631</v>
      </c>
      <c r="B2300" s="39" t="s">
        <v>4632</v>
      </c>
      <c r="C2300" s="40" t="s">
        <v>205</v>
      </c>
      <c r="D2300" s="77">
        <v>24.5</v>
      </c>
      <c r="E2300" s="77">
        <v>5.58</v>
      </c>
      <c r="F2300" s="77">
        <v>30.08</v>
      </c>
      <c r="G2300" s="26">
        <v>15</v>
      </c>
    </row>
    <row r="2301" spans="1:7">
      <c r="A2301" s="38" t="s">
        <v>4633</v>
      </c>
      <c r="B2301" s="39" t="s">
        <v>4634</v>
      </c>
      <c r="C2301" s="40" t="s">
        <v>205</v>
      </c>
      <c r="D2301" s="77">
        <v>34.840000000000003</v>
      </c>
      <c r="E2301" s="77">
        <v>8.3800000000000008</v>
      </c>
      <c r="F2301" s="77">
        <v>43.22</v>
      </c>
      <c r="G2301" s="26">
        <v>15</v>
      </c>
    </row>
    <row r="2302" spans="1:7">
      <c r="A2302" s="38" t="s">
        <v>4635</v>
      </c>
      <c r="B2302" s="39" t="s">
        <v>4636</v>
      </c>
      <c r="C2302" s="40" t="s">
        <v>205</v>
      </c>
      <c r="D2302" s="77">
        <v>48.33</v>
      </c>
      <c r="E2302" s="77">
        <v>11.16</v>
      </c>
      <c r="F2302" s="77">
        <v>59.49</v>
      </c>
      <c r="G2302" s="26">
        <v>15</v>
      </c>
    </row>
    <row r="2303" spans="1:7">
      <c r="A2303" s="38" t="s">
        <v>4637</v>
      </c>
      <c r="B2303" s="39" t="s">
        <v>4638</v>
      </c>
      <c r="C2303" s="40" t="s">
        <v>205</v>
      </c>
      <c r="D2303" s="77">
        <v>67.64</v>
      </c>
      <c r="E2303" s="77">
        <v>13.96</v>
      </c>
      <c r="F2303" s="77">
        <v>81.599999999999994</v>
      </c>
      <c r="G2303" s="26">
        <v>15</v>
      </c>
    </row>
    <row r="2304" spans="1:7">
      <c r="A2304" s="38" t="s">
        <v>4639</v>
      </c>
      <c r="B2304" s="39" t="s">
        <v>4640</v>
      </c>
      <c r="C2304" s="40" t="s">
        <v>205</v>
      </c>
      <c r="D2304" s="77">
        <v>93.59</v>
      </c>
      <c r="E2304" s="77">
        <v>16.75</v>
      </c>
      <c r="F2304" s="77">
        <v>110.34</v>
      </c>
      <c r="G2304" s="26">
        <v>15</v>
      </c>
    </row>
    <row r="2305" spans="1:7">
      <c r="A2305" s="38" t="s">
        <v>4641</v>
      </c>
      <c r="B2305" s="39" t="s">
        <v>4642</v>
      </c>
      <c r="C2305" s="40" t="s">
        <v>205</v>
      </c>
      <c r="D2305" s="77">
        <v>203.34</v>
      </c>
      <c r="E2305" s="77">
        <v>25.12</v>
      </c>
      <c r="F2305" s="77">
        <v>228.46</v>
      </c>
      <c r="G2305" s="26">
        <v>15</v>
      </c>
    </row>
    <row r="2306" spans="1:7">
      <c r="A2306" s="38" t="s">
        <v>4643</v>
      </c>
      <c r="B2306" s="39" t="s">
        <v>4644</v>
      </c>
      <c r="C2306" s="40"/>
      <c r="D2306" s="77"/>
      <c r="E2306" s="77"/>
      <c r="F2306" s="77"/>
      <c r="G2306" s="26"/>
    </row>
    <row r="2307" spans="1:7">
      <c r="A2307" s="38" t="s">
        <v>4645</v>
      </c>
      <c r="B2307" s="39" t="s">
        <v>4646</v>
      </c>
      <c r="C2307" s="40" t="s">
        <v>205</v>
      </c>
      <c r="D2307" s="77">
        <v>203.32</v>
      </c>
      <c r="E2307" s="77">
        <v>50.63</v>
      </c>
      <c r="F2307" s="77">
        <v>253.95</v>
      </c>
      <c r="G2307" s="26">
        <v>15</v>
      </c>
    </row>
    <row r="2308" spans="1:7">
      <c r="A2308" s="38" t="s">
        <v>4647</v>
      </c>
      <c r="B2308" s="39" t="s">
        <v>4648</v>
      </c>
      <c r="C2308" s="40"/>
      <c r="D2308" s="77"/>
      <c r="E2308" s="77"/>
      <c r="F2308" s="77"/>
      <c r="G2308" s="26"/>
    </row>
    <row r="2309" spans="1:7">
      <c r="A2309" s="38" t="s">
        <v>4649</v>
      </c>
      <c r="B2309" s="39" t="s">
        <v>4650</v>
      </c>
      <c r="C2309" s="40" t="s">
        <v>205</v>
      </c>
      <c r="D2309" s="77">
        <v>58.72</v>
      </c>
      <c r="E2309" s="77">
        <v>30.38</v>
      </c>
      <c r="F2309" s="77">
        <v>89.1</v>
      </c>
      <c r="G2309" s="26">
        <v>15</v>
      </c>
    </row>
    <row r="2310" spans="1:7">
      <c r="A2310" s="38" t="s">
        <v>4651</v>
      </c>
      <c r="B2310" s="39" t="s">
        <v>4652</v>
      </c>
      <c r="C2310" s="40" t="s">
        <v>205</v>
      </c>
      <c r="D2310" s="77">
        <v>74.52</v>
      </c>
      <c r="E2310" s="77">
        <v>36.57</v>
      </c>
      <c r="F2310" s="77">
        <v>111.09</v>
      </c>
      <c r="G2310" s="26">
        <v>15</v>
      </c>
    </row>
    <row r="2311" spans="1:7">
      <c r="A2311" s="38" t="s">
        <v>4653</v>
      </c>
      <c r="B2311" s="39" t="s">
        <v>4654</v>
      </c>
      <c r="C2311" s="40" t="s">
        <v>205</v>
      </c>
      <c r="D2311" s="77">
        <v>88.43</v>
      </c>
      <c r="E2311" s="77">
        <v>50.63</v>
      </c>
      <c r="F2311" s="77">
        <v>139.06</v>
      </c>
      <c r="G2311" s="26">
        <v>15</v>
      </c>
    </row>
    <row r="2312" spans="1:7">
      <c r="A2312" s="38" t="s">
        <v>4655</v>
      </c>
      <c r="B2312" s="39" t="s">
        <v>4656</v>
      </c>
      <c r="C2312" s="40" t="s">
        <v>205</v>
      </c>
      <c r="D2312" s="77">
        <v>165.91</v>
      </c>
      <c r="E2312" s="77">
        <v>60.75</v>
      </c>
      <c r="F2312" s="77">
        <v>226.66</v>
      </c>
      <c r="G2312" s="26">
        <v>15</v>
      </c>
    </row>
    <row r="2313" spans="1:7">
      <c r="A2313" s="38" t="s">
        <v>4657</v>
      </c>
      <c r="B2313" s="39" t="s">
        <v>4658</v>
      </c>
      <c r="C2313" s="40"/>
      <c r="D2313" s="77"/>
      <c r="E2313" s="77"/>
      <c r="F2313" s="77"/>
      <c r="G2313" s="26"/>
    </row>
    <row r="2314" spans="1:7">
      <c r="A2314" s="38" t="s">
        <v>4659</v>
      </c>
      <c r="B2314" s="39" t="s">
        <v>4660</v>
      </c>
      <c r="C2314" s="40" t="s">
        <v>95</v>
      </c>
      <c r="D2314" s="77">
        <v>12.14</v>
      </c>
      <c r="E2314" s="77">
        <v>5.58</v>
      </c>
      <c r="F2314" s="77">
        <v>17.72</v>
      </c>
      <c r="G2314" s="26">
        <v>15</v>
      </c>
    </row>
    <row r="2315" spans="1:7">
      <c r="A2315" s="38" t="s">
        <v>4661</v>
      </c>
      <c r="B2315" s="39" t="s">
        <v>4662</v>
      </c>
      <c r="C2315" s="40" t="s">
        <v>95</v>
      </c>
      <c r="D2315" s="77">
        <v>9.27</v>
      </c>
      <c r="E2315" s="77">
        <v>5.58</v>
      </c>
      <c r="F2315" s="77">
        <v>14.85</v>
      </c>
      <c r="G2315" s="26">
        <v>15</v>
      </c>
    </row>
    <row r="2316" spans="1:7">
      <c r="A2316" s="38" t="s">
        <v>4663</v>
      </c>
      <c r="B2316" s="39" t="s">
        <v>4664</v>
      </c>
      <c r="C2316" s="40" t="s">
        <v>95</v>
      </c>
      <c r="D2316" s="77">
        <v>9.23</v>
      </c>
      <c r="E2316" s="77">
        <v>5.58</v>
      </c>
      <c r="F2316" s="77">
        <v>14.81</v>
      </c>
      <c r="G2316" s="26">
        <v>15</v>
      </c>
    </row>
    <row r="2317" spans="1:7">
      <c r="A2317" s="38" t="s">
        <v>4665</v>
      </c>
      <c r="B2317" s="39" t="s">
        <v>4666</v>
      </c>
      <c r="C2317" s="40" t="s">
        <v>95</v>
      </c>
      <c r="D2317" s="77">
        <v>11.22</v>
      </c>
      <c r="E2317" s="77">
        <v>5.58</v>
      </c>
      <c r="F2317" s="77">
        <v>16.8</v>
      </c>
      <c r="G2317" s="26">
        <v>15</v>
      </c>
    </row>
    <row r="2318" spans="1:7">
      <c r="A2318" s="38" t="s">
        <v>4667</v>
      </c>
      <c r="B2318" s="39" t="s">
        <v>4668</v>
      </c>
      <c r="C2318" s="40" t="s">
        <v>95</v>
      </c>
      <c r="D2318" s="77">
        <v>13.1</v>
      </c>
      <c r="E2318" s="77">
        <v>5.58</v>
      </c>
      <c r="F2318" s="77">
        <v>18.68</v>
      </c>
      <c r="G2318" s="26">
        <v>15</v>
      </c>
    </row>
    <row r="2319" spans="1:7">
      <c r="A2319" s="38" t="s">
        <v>4669</v>
      </c>
      <c r="B2319" s="39" t="s">
        <v>4670</v>
      </c>
      <c r="C2319" s="40" t="s">
        <v>95</v>
      </c>
      <c r="D2319" s="77">
        <v>13.76</v>
      </c>
      <c r="E2319" s="77">
        <v>5.58</v>
      </c>
      <c r="F2319" s="77">
        <v>19.34</v>
      </c>
      <c r="G2319" s="26">
        <v>15</v>
      </c>
    </row>
    <row r="2320" spans="1:7">
      <c r="A2320" s="38" t="s">
        <v>4671</v>
      </c>
      <c r="B2320" s="39" t="s">
        <v>4672</v>
      </c>
      <c r="C2320" s="40" t="s">
        <v>95</v>
      </c>
      <c r="D2320" s="77">
        <v>15.92</v>
      </c>
      <c r="E2320" s="77">
        <v>5.58</v>
      </c>
      <c r="F2320" s="77">
        <v>21.5</v>
      </c>
      <c r="G2320" s="26">
        <v>15</v>
      </c>
    </row>
    <row r="2321" spans="1:7">
      <c r="A2321" s="38" t="s">
        <v>4673</v>
      </c>
      <c r="B2321" s="39" t="s">
        <v>4674</v>
      </c>
      <c r="C2321" s="40" t="s">
        <v>95</v>
      </c>
      <c r="D2321" s="77">
        <v>18.16</v>
      </c>
      <c r="E2321" s="77">
        <v>5.58</v>
      </c>
      <c r="F2321" s="77">
        <v>23.74</v>
      </c>
      <c r="G2321" s="26">
        <v>15</v>
      </c>
    </row>
    <row r="2322" spans="1:7">
      <c r="A2322" s="38" t="s">
        <v>4675</v>
      </c>
      <c r="B2322" s="39" t="s">
        <v>4676</v>
      </c>
      <c r="C2322" s="40"/>
      <c r="D2322" s="77"/>
      <c r="E2322" s="77"/>
      <c r="F2322" s="77"/>
      <c r="G2322" s="26"/>
    </row>
    <row r="2323" spans="1:7">
      <c r="A2323" s="38" t="s">
        <v>4677</v>
      </c>
      <c r="B2323" s="39" t="s">
        <v>4678</v>
      </c>
      <c r="C2323" s="40" t="s">
        <v>95</v>
      </c>
      <c r="D2323" s="77">
        <v>0.96</v>
      </c>
      <c r="E2323" s="77">
        <v>4.47</v>
      </c>
      <c r="F2323" s="77">
        <v>5.43</v>
      </c>
      <c r="G2323" s="26">
        <v>15</v>
      </c>
    </row>
    <row r="2324" spans="1:7">
      <c r="A2324" s="38" t="s">
        <v>4679</v>
      </c>
      <c r="B2324" s="39" t="s">
        <v>4680</v>
      </c>
      <c r="C2324" s="40" t="s">
        <v>95</v>
      </c>
      <c r="D2324" s="77">
        <v>7.61</v>
      </c>
      <c r="E2324" s="77">
        <v>8.3800000000000008</v>
      </c>
      <c r="F2324" s="77">
        <v>15.99</v>
      </c>
      <c r="G2324" s="26">
        <v>15</v>
      </c>
    </row>
    <row r="2325" spans="1:7">
      <c r="A2325" s="38" t="s">
        <v>4681</v>
      </c>
      <c r="B2325" s="39" t="s">
        <v>4682</v>
      </c>
      <c r="C2325" s="40" t="s">
        <v>95</v>
      </c>
      <c r="D2325" s="77">
        <v>10.130000000000001</v>
      </c>
      <c r="E2325" s="77">
        <v>8.3800000000000008</v>
      </c>
      <c r="F2325" s="77">
        <v>18.510000000000002</v>
      </c>
      <c r="G2325" s="26">
        <v>15</v>
      </c>
    </row>
    <row r="2326" spans="1:7">
      <c r="A2326" s="38" t="s">
        <v>4683</v>
      </c>
      <c r="B2326" s="39" t="s">
        <v>4684</v>
      </c>
      <c r="C2326" s="40" t="s">
        <v>95</v>
      </c>
      <c r="D2326" s="77">
        <v>9.17</v>
      </c>
      <c r="E2326" s="77">
        <v>8.3800000000000008</v>
      </c>
      <c r="F2326" s="77">
        <v>17.55</v>
      </c>
      <c r="G2326" s="26">
        <v>15</v>
      </c>
    </row>
    <row r="2327" spans="1:7">
      <c r="A2327" s="38" t="s">
        <v>4685</v>
      </c>
      <c r="B2327" s="39" t="s">
        <v>4686</v>
      </c>
      <c r="C2327" s="40" t="s">
        <v>95</v>
      </c>
      <c r="D2327" s="77">
        <v>10.49</v>
      </c>
      <c r="E2327" s="77">
        <v>8.3800000000000008</v>
      </c>
      <c r="F2327" s="77">
        <v>18.87</v>
      </c>
      <c r="G2327" s="26">
        <v>15</v>
      </c>
    </row>
    <row r="2328" spans="1:7">
      <c r="A2328" s="38" t="s">
        <v>4687</v>
      </c>
      <c r="B2328" s="39" t="s">
        <v>4688</v>
      </c>
      <c r="C2328" s="40" t="s">
        <v>95</v>
      </c>
      <c r="D2328" s="77">
        <v>16.37</v>
      </c>
      <c r="E2328" s="77">
        <v>8.3800000000000008</v>
      </c>
      <c r="F2328" s="77">
        <v>24.75</v>
      </c>
      <c r="G2328" s="26">
        <v>15</v>
      </c>
    </row>
    <row r="2329" spans="1:7">
      <c r="A2329" s="38" t="s">
        <v>4689</v>
      </c>
      <c r="B2329" s="39" t="s">
        <v>4690</v>
      </c>
      <c r="C2329" s="40" t="s">
        <v>95</v>
      </c>
      <c r="D2329" s="77">
        <v>15.74</v>
      </c>
      <c r="E2329" s="77">
        <v>8.3800000000000008</v>
      </c>
      <c r="F2329" s="77">
        <v>24.12</v>
      </c>
      <c r="G2329" s="26">
        <v>15</v>
      </c>
    </row>
    <row r="2330" spans="1:7">
      <c r="A2330" s="38" t="s">
        <v>4691</v>
      </c>
      <c r="B2330" s="39" t="s">
        <v>4692</v>
      </c>
      <c r="C2330" s="40" t="s">
        <v>95</v>
      </c>
      <c r="D2330" s="77">
        <v>23.38</v>
      </c>
      <c r="E2330" s="77">
        <v>8.3800000000000008</v>
      </c>
      <c r="F2330" s="77">
        <v>31.76</v>
      </c>
      <c r="G2330" s="26">
        <v>15</v>
      </c>
    </row>
    <row r="2331" spans="1:7">
      <c r="A2331" s="38" t="s">
        <v>4693</v>
      </c>
      <c r="B2331" s="39" t="s">
        <v>4694</v>
      </c>
      <c r="C2331" s="40" t="s">
        <v>95</v>
      </c>
      <c r="D2331" s="77">
        <v>32.97</v>
      </c>
      <c r="E2331" s="77">
        <v>11.16</v>
      </c>
      <c r="F2331" s="77">
        <v>44.13</v>
      </c>
      <c r="G2331" s="26">
        <v>15</v>
      </c>
    </row>
    <row r="2332" spans="1:7">
      <c r="A2332" s="38" t="s">
        <v>4695</v>
      </c>
      <c r="B2332" s="39" t="s">
        <v>4696</v>
      </c>
      <c r="C2332" s="40" t="s">
        <v>95</v>
      </c>
      <c r="D2332" s="77">
        <v>34.03</v>
      </c>
      <c r="E2332" s="77">
        <v>11.16</v>
      </c>
      <c r="F2332" s="77">
        <v>45.19</v>
      </c>
      <c r="G2332" s="26">
        <v>15</v>
      </c>
    </row>
    <row r="2333" spans="1:7">
      <c r="A2333" s="38" t="s">
        <v>4697</v>
      </c>
      <c r="B2333" s="39" t="s">
        <v>4698</v>
      </c>
      <c r="C2333" s="40" t="s">
        <v>95</v>
      </c>
      <c r="D2333" s="77">
        <v>43.51</v>
      </c>
      <c r="E2333" s="77">
        <v>11.16</v>
      </c>
      <c r="F2333" s="77">
        <v>54.67</v>
      </c>
      <c r="G2333" s="26">
        <v>15</v>
      </c>
    </row>
    <row r="2334" spans="1:7">
      <c r="A2334" s="38" t="s">
        <v>4699</v>
      </c>
      <c r="B2334" s="39" t="s">
        <v>4700</v>
      </c>
      <c r="C2334" s="40" t="s">
        <v>95</v>
      </c>
      <c r="D2334" s="77">
        <v>47.39</v>
      </c>
      <c r="E2334" s="77">
        <v>11.16</v>
      </c>
      <c r="F2334" s="77">
        <v>58.55</v>
      </c>
      <c r="G2334" s="26">
        <v>15</v>
      </c>
    </row>
    <row r="2335" spans="1:7">
      <c r="A2335" s="38" t="s">
        <v>4701</v>
      </c>
      <c r="B2335" s="39" t="s">
        <v>4702</v>
      </c>
      <c r="C2335" s="40"/>
      <c r="D2335" s="77"/>
      <c r="E2335" s="77"/>
      <c r="F2335" s="77"/>
      <c r="G2335" s="26"/>
    </row>
    <row r="2336" spans="1:7">
      <c r="A2336" s="38" t="s">
        <v>4703</v>
      </c>
      <c r="B2336" s="39" t="s">
        <v>4704</v>
      </c>
      <c r="C2336" s="40" t="s">
        <v>205</v>
      </c>
      <c r="D2336" s="77">
        <v>6.43</v>
      </c>
      <c r="E2336" s="77">
        <v>8.3800000000000008</v>
      </c>
      <c r="F2336" s="77">
        <v>14.81</v>
      </c>
      <c r="G2336" s="26">
        <v>15</v>
      </c>
    </row>
    <row r="2337" spans="1:7">
      <c r="A2337" s="38" t="s">
        <v>4705</v>
      </c>
      <c r="B2337" s="39" t="s">
        <v>4706</v>
      </c>
      <c r="C2337" s="40" t="s">
        <v>205</v>
      </c>
      <c r="D2337" s="77">
        <v>12.73</v>
      </c>
      <c r="E2337" s="77">
        <v>8.3800000000000008</v>
      </c>
      <c r="F2337" s="77">
        <v>21.11</v>
      </c>
      <c r="G2337" s="26">
        <v>15</v>
      </c>
    </row>
    <row r="2338" spans="1:7">
      <c r="A2338" s="38" t="s">
        <v>4707</v>
      </c>
      <c r="B2338" s="39" t="s">
        <v>4708</v>
      </c>
      <c r="C2338" s="40" t="s">
        <v>205</v>
      </c>
      <c r="D2338" s="77">
        <v>32.22</v>
      </c>
      <c r="E2338" s="77">
        <v>8.3800000000000008</v>
      </c>
      <c r="F2338" s="77">
        <v>40.6</v>
      </c>
      <c r="G2338" s="26">
        <v>15</v>
      </c>
    </row>
    <row r="2339" spans="1:7">
      <c r="A2339" s="38" t="s">
        <v>4709</v>
      </c>
      <c r="B2339" s="39" t="s">
        <v>4710</v>
      </c>
      <c r="C2339" s="40" t="s">
        <v>205</v>
      </c>
      <c r="D2339" s="77">
        <v>0.81</v>
      </c>
      <c r="E2339" s="77">
        <v>4.47</v>
      </c>
      <c r="F2339" s="77">
        <v>5.28</v>
      </c>
      <c r="G2339" s="26">
        <v>15</v>
      </c>
    </row>
    <row r="2340" spans="1:7">
      <c r="A2340" s="38" t="s">
        <v>4711</v>
      </c>
      <c r="B2340" s="39" t="s">
        <v>4712</v>
      </c>
      <c r="C2340" s="40" t="s">
        <v>205</v>
      </c>
      <c r="D2340" s="77">
        <v>1.91</v>
      </c>
      <c r="E2340" s="77">
        <v>16.75</v>
      </c>
      <c r="F2340" s="77">
        <v>18.66</v>
      </c>
      <c r="G2340" s="26">
        <v>15</v>
      </c>
    </row>
    <row r="2341" spans="1:7">
      <c r="A2341" s="38" t="s">
        <v>4713</v>
      </c>
      <c r="B2341" s="39" t="s">
        <v>4714</v>
      </c>
      <c r="C2341" s="40" t="s">
        <v>205</v>
      </c>
      <c r="D2341" s="77">
        <v>7.05</v>
      </c>
      <c r="E2341" s="77">
        <v>6.7</v>
      </c>
      <c r="F2341" s="77">
        <v>13.75</v>
      </c>
      <c r="G2341" s="26">
        <v>15</v>
      </c>
    </row>
    <row r="2342" spans="1:7">
      <c r="A2342" s="38" t="s">
        <v>4715</v>
      </c>
      <c r="B2342" s="39" t="s">
        <v>4716</v>
      </c>
      <c r="C2342" s="40" t="s">
        <v>205</v>
      </c>
      <c r="D2342" s="77">
        <v>4.4000000000000004</v>
      </c>
      <c r="E2342" s="77">
        <v>5.58</v>
      </c>
      <c r="F2342" s="77">
        <v>9.98</v>
      </c>
      <c r="G2342" s="26">
        <v>15</v>
      </c>
    </row>
    <row r="2343" spans="1:7">
      <c r="A2343" s="38" t="s">
        <v>4717</v>
      </c>
      <c r="B2343" s="39" t="s">
        <v>4718</v>
      </c>
      <c r="C2343" s="40" t="s">
        <v>205</v>
      </c>
      <c r="D2343" s="77">
        <v>14.69</v>
      </c>
      <c r="E2343" s="77">
        <v>7.26</v>
      </c>
      <c r="F2343" s="77">
        <v>21.95</v>
      </c>
      <c r="G2343" s="26">
        <v>15</v>
      </c>
    </row>
    <row r="2344" spans="1:7">
      <c r="A2344" s="38" t="s">
        <v>4719</v>
      </c>
      <c r="B2344" s="39" t="s">
        <v>4720</v>
      </c>
      <c r="C2344" s="40" t="s">
        <v>205</v>
      </c>
      <c r="D2344" s="77">
        <v>34.270000000000003</v>
      </c>
      <c r="E2344" s="77">
        <v>8.93</v>
      </c>
      <c r="F2344" s="77">
        <v>43.2</v>
      </c>
      <c r="G2344" s="26">
        <v>15</v>
      </c>
    </row>
    <row r="2345" spans="1:7">
      <c r="A2345" s="38" t="s">
        <v>4721</v>
      </c>
      <c r="B2345" s="39" t="s">
        <v>4722</v>
      </c>
      <c r="C2345" s="40" t="s">
        <v>205</v>
      </c>
      <c r="D2345" s="77">
        <v>63.53</v>
      </c>
      <c r="E2345" s="77">
        <v>11.73</v>
      </c>
      <c r="F2345" s="77">
        <v>75.260000000000005</v>
      </c>
      <c r="G2345" s="26">
        <v>15</v>
      </c>
    </row>
    <row r="2346" spans="1:7">
      <c r="A2346" s="38" t="s">
        <v>4723</v>
      </c>
      <c r="B2346" s="39" t="s">
        <v>4724</v>
      </c>
      <c r="C2346" s="40" t="s">
        <v>205</v>
      </c>
      <c r="D2346" s="77">
        <v>11.83</v>
      </c>
      <c r="E2346" s="77">
        <v>6.7</v>
      </c>
      <c r="F2346" s="77">
        <v>18.53</v>
      </c>
      <c r="G2346" s="26">
        <v>15</v>
      </c>
    </row>
    <row r="2347" spans="1:7">
      <c r="A2347" s="38" t="s">
        <v>4725</v>
      </c>
      <c r="B2347" s="39" t="s">
        <v>4726</v>
      </c>
      <c r="C2347" s="40" t="s">
        <v>205</v>
      </c>
      <c r="D2347" s="77">
        <v>17.91</v>
      </c>
      <c r="E2347" s="77">
        <v>7.26</v>
      </c>
      <c r="F2347" s="77">
        <v>25.17</v>
      </c>
      <c r="G2347" s="26">
        <v>15</v>
      </c>
    </row>
    <row r="2348" spans="1:7">
      <c r="A2348" s="38" t="s">
        <v>4727</v>
      </c>
      <c r="B2348" s="39" t="s">
        <v>4728</v>
      </c>
      <c r="C2348" s="40" t="s">
        <v>205</v>
      </c>
      <c r="D2348" s="77">
        <v>37.090000000000003</v>
      </c>
      <c r="E2348" s="77">
        <v>8.93</v>
      </c>
      <c r="F2348" s="77">
        <v>46.02</v>
      </c>
      <c r="G2348" s="26">
        <v>15</v>
      </c>
    </row>
    <row r="2349" spans="1:7">
      <c r="A2349" s="38" t="s">
        <v>4729</v>
      </c>
      <c r="B2349" s="39" t="s">
        <v>4730</v>
      </c>
      <c r="C2349" s="40" t="s">
        <v>205</v>
      </c>
      <c r="D2349" s="77">
        <v>13.08</v>
      </c>
      <c r="E2349" s="77">
        <v>6.7</v>
      </c>
      <c r="F2349" s="77">
        <v>19.78</v>
      </c>
      <c r="G2349" s="26">
        <v>15</v>
      </c>
    </row>
    <row r="2350" spans="1:7">
      <c r="A2350" s="38" t="s">
        <v>4731</v>
      </c>
      <c r="B2350" s="39" t="s">
        <v>4732</v>
      </c>
      <c r="C2350" s="40" t="s">
        <v>205</v>
      </c>
      <c r="D2350" s="77">
        <v>18.809999999999999</v>
      </c>
      <c r="E2350" s="77">
        <v>7.26</v>
      </c>
      <c r="F2350" s="77">
        <v>26.07</v>
      </c>
      <c r="G2350" s="26">
        <v>15</v>
      </c>
    </row>
    <row r="2351" spans="1:7">
      <c r="A2351" s="38" t="s">
        <v>4733</v>
      </c>
      <c r="B2351" s="39" t="s">
        <v>4734</v>
      </c>
      <c r="C2351" s="40" t="s">
        <v>205</v>
      </c>
      <c r="D2351" s="77">
        <v>44.56</v>
      </c>
      <c r="E2351" s="77">
        <v>8.93</v>
      </c>
      <c r="F2351" s="77">
        <v>53.49</v>
      </c>
      <c r="G2351" s="26">
        <v>15</v>
      </c>
    </row>
    <row r="2352" spans="1:7">
      <c r="A2352" s="38" t="s">
        <v>4735</v>
      </c>
      <c r="B2352" s="39" t="s">
        <v>4736</v>
      </c>
      <c r="C2352" s="40"/>
      <c r="D2352" s="77"/>
      <c r="E2352" s="77"/>
      <c r="F2352" s="77"/>
      <c r="G2352" s="26"/>
    </row>
    <row r="2353" spans="1:7" ht="30">
      <c r="A2353" s="38" t="s">
        <v>4737</v>
      </c>
      <c r="B2353" s="39" t="s">
        <v>4738</v>
      </c>
      <c r="C2353" s="40" t="s">
        <v>205</v>
      </c>
      <c r="D2353" s="77">
        <v>5.2</v>
      </c>
      <c r="E2353" s="77">
        <v>5.58</v>
      </c>
      <c r="F2353" s="77">
        <v>10.78</v>
      </c>
      <c r="G2353" s="26">
        <v>15</v>
      </c>
    </row>
    <row r="2354" spans="1:7" ht="30">
      <c r="A2354" s="38" t="s">
        <v>4739</v>
      </c>
      <c r="B2354" s="39" t="s">
        <v>4740</v>
      </c>
      <c r="C2354" s="40" t="s">
        <v>205</v>
      </c>
      <c r="D2354" s="77">
        <v>7.38</v>
      </c>
      <c r="E2354" s="77">
        <v>5.58</v>
      </c>
      <c r="F2354" s="77">
        <v>12.96</v>
      </c>
      <c r="G2354" s="26">
        <v>15</v>
      </c>
    </row>
    <row r="2355" spans="1:7" ht="30">
      <c r="A2355" s="38" t="s">
        <v>4741</v>
      </c>
      <c r="B2355" s="39" t="s">
        <v>4742</v>
      </c>
      <c r="C2355" s="40" t="s">
        <v>205</v>
      </c>
      <c r="D2355" s="77">
        <v>7.61</v>
      </c>
      <c r="E2355" s="77">
        <v>5.58</v>
      </c>
      <c r="F2355" s="77">
        <v>13.19</v>
      </c>
      <c r="G2355" s="26">
        <v>15</v>
      </c>
    </row>
    <row r="2356" spans="1:7">
      <c r="A2356" s="38" t="s">
        <v>4743</v>
      </c>
      <c r="B2356" s="39" t="s">
        <v>4744</v>
      </c>
      <c r="C2356" s="40"/>
      <c r="D2356" s="77"/>
      <c r="E2356" s="77"/>
      <c r="F2356" s="77"/>
      <c r="G2356" s="26"/>
    </row>
    <row r="2357" spans="1:7">
      <c r="A2357" s="38" t="s">
        <v>4745</v>
      </c>
      <c r="B2357" s="39" t="s">
        <v>4746</v>
      </c>
      <c r="C2357" s="40" t="s">
        <v>205</v>
      </c>
      <c r="D2357" s="77">
        <v>7.06</v>
      </c>
      <c r="E2357" s="77">
        <v>7.96</v>
      </c>
      <c r="F2357" s="77">
        <v>15.02</v>
      </c>
      <c r="G2357" s="26">
        <v>15</v>
      </c>
    </row>
    <row r="2358" spans="1:7">
      <c r="A2358" s="38" t="s">
        <v>4747</v>
      </c>
      <c r="B2358" s="39" t="s">
        <v>4748</v>
      </c>
      <c r="C2358" s="40" t="s">
        <v>205</v>
      </c>
      <c r="D2358" s="77">
        <v>2.79</v>
      </c>
      <c r="E2358" s="77">
        <v>7.96</v>
      </c>
      <c r="F2358" s="77">
        <v>10.75</v>
      </c>
      <c r="G2358" s="26">
        <v>15</v>
      </c>
    </row>
    <row r="2359" spans="1:7">
      <c r="A2359" s="38" t="s">
        <v>4749</v>
      </c>
      <c r="B2359" s="39" t="s">
        <v>4750</v>
      </c>
      <c r="C2359" s="40"/>
      <c r="D2359" s="77"/>
      <c r="E2359" s="77"/>
      <c r="F2359" s="77"/>
      <c r="G2359" s="26"/>
    </row>
    <row r="2360" spans="1:7">
      <c r="A2360" s="38" t="s">
        <v>4751</v>
      </c>
      <c r="B2360" s="39" t="s">
        <v>4752</v>
      </c>
      <c r="C2360" s="40" t="s">
        <v>205</v>
      </c>
      <c r="D2360" s="77">
        <v>3.96</v>
      </c>
      <c r="E2360" s="77">
        <v>7.96</v>
      </c>
      <c r="F2360" s="77">
        <v>11.92</v>
      </c>
      <c r="G2360" s="26">
        <v>15</v>
      </c>
    </row>
    <row r="2361" spans="1:7">
      <c r="A2361" s="38" t="s">
        <v>4753</v>
      </c>
      <c r="B2361" s="39" t="s">
        <v>4754</v>
      </c>
      <c r="C2361" s="40" t="s">
        <v>205</v>
      </c>
      <c r="D2361" s="77">
        <v>7.95</v>
      </c>
      <c r="E2361" s="77">
        <v>7.96</v>
      </c>
      <c r="F2361" s="77">
        <v>15.91</v>
      </c>
      <c r="G2361" s="26">
        <v>15</v>
      </c>
    </row>
    <row r="2362" spans="1:7">
      <c r="A2362" s="38" t="s">
        <v>4755</v>
      </c>
      <c r="B2362" s="39" t="s">
        <v>4756</v>
      </c>
      <c r="C2362" s="40"/>
      <c r="D2362" s="77"/>
      <c r="E2362" s="77"/>
      <c r="F2362" s="77"/>
      <c r="G2362" s="26"/>
    </row>
    <row r="2363" spans="1:7">
      <c r="A2363" s="38" t="s">
        <v>4757</v>
      </c>
      <c r="B2363" s="39" t="s">
        <v>4758</v>
      </c>
      <c r="C2363" s="40" t="s">
        <v>205</v>
      </c>
      <c r="D2363" s="77">
        <v>1.79</v>
      </c>
      <c r="E2363" s="77">
        <v>6.14</v>
      </c>
      <c r="F2363" s="77">
        <v>7.93</v>
      </c>
      <c r="G2363" s="26">
        <v>15</v>
      </c>
    </row>
    <row r="2364" spans="1:7">
      <c r="A2364" s="38" t="s">
        <v>4759</v>
      </c>
      <c r="B2364" s="39" t="s">
        <v>4760</v>
      </c>
      <c r="C2364" s="40" t="s">
        <v>205</v>
      </c>
      <c r="D2364" s="77">
        <v>18.53</v>
      </c>
      <c r="E2364" s="77">
        <v>6.14</v>
      </c>
      <c r="F2364" s="77">
        <v>24.67</v>
      </c>
      <c r="G2364" s="26">
        <v>15</v>
      </c>
    </row>
    <row r="2365" spans="1:7">
      <c r="A2365" s="38" t="s">
        <v>4761</v>
      </c>
      <c r="B2365" s="39" t="s">
        <v>4762</v>
      </c>
      <c r="C2365" s="40" t="s">
        <v>205</v>
      </c>
      <c r="D2365" s="77">
        <v>8.68</v>
      </c>
      <c r="E2365" s="77">
        <v>4.75</v>
      </c>
      <c r="F2365" s="77">
        <v>13.43</v>
      </c>
      <c r="G2365" s="26">
        <v>15</v>
      </c>
    </row>
    <row r="2366" spans="1:7">
      <c r="A2366" s="38" t="s">
        <v>4763</v>
      </c>
      <c r="B2366" s="39" t="s">
        <v>4764</v>
      </c>
      <c r="C2366" s="40" t="s">
        <v>205</v>
      </c>
      <c r="D2366" s="77">
        <v>3.5</v>
      </c>
      <c r="E2366" s="77">
        <v>6.14</v>
      </c>
      <c r="F2366" s="77">
        <v>9.64</v>
      </c>
      <c r="G2366" s="26">
        <v>15</v>
      </c>
    </row>
    <row r="2367" spans="1:7">
      <c r="A2367" s="38" t="s">
        <v>4765</v>
      </c>
      <c r="B2367" s="39" t="s">
        <v>4766</v>
      </c>
      <c r="C2367" s="40" t="s">
        <v>205</v>
      </c>
      <c r="D2367" s="77">
        <v>4.57</v>
      </c>
      <c r="E2367" s="77">
        <v>4.75</v>
      </c>
      <c r="F2367" s="77">
        <v>9.32</v>
      </c>
      <c r="G2367" s="26">
        <v>15</v>
      </c>
    </row>
    <row r="2368" spans="1:7">
      <c r="A2368" s="38" t="s">
        <v>4767</v>
      </c>
      <c r="B2368" s="39" t="s">
        <v>4768</v>
      </c>
      <c r="C2368" s="40" t="s">
        <v>205</v>
      </c>
      <c r="D2368" s="77">
        <v>19.170000000000002</v>
      </c>
      <c r="E2368" s="77">
        <v>8.5500000000000007</v>
      </c>
      <c r="F2368" s="77">
        <v>27.72</v>
      </c>
      <c r="G2368" s="26">
        <v>15</v>
      </c>
    </row>
    <row r="2369" spans="1:7">
      <c r="A2369" s="38" t="s">
        <v>4769</v>
      </c>
      <c r="B2369" s="39" t="s">
        <v>4770</v>
      </c>
      <c r="C2369" s="40" t="s">
        <v>205</v>
      </c>
      <c r="D2369" s="77">
        <v>4.63</v>
      </c>
      <c r="E2369" s="77">
        <v>8.5500000000000007</v>
      </c>
      <c r="F2369" s="77">
        <v>13.18</v>
      </c>
      <c r="G2369" s="26">
        <v>15</v>
      </c>
    </row>
    <row r="2370" spans="1:7">
      <c r="A2370" s="38" t="s">
        <v>4771</v>
      </c>
      <c r="B2370" s="39" t="s">
        <v>4772</v>
      </c>
      <c r="C2370" s="40"/>
      <c r="D2370" s="77"/>
      <c r="E2370" s="77"/>
      <c r="F2370" s="77"/>
      <c r="G2370" s="26"/>
    </row>
    <row r="2371" spans="1:7">
      <c r="A2371" s="38" t="s">
        <v>4773</v>
      </c>
      <c r="B2371" s="39" t="s">
        <v>4774</v>
      </c>
      <c r="C2371" s="40" t="s">
        <v>95</v>
      </c>
      <c r="D2371" s="77">
        <v>10.66</v>
      </c>
      <c r="E2371" s="77">
        <v>9.31</v>
      </c>
      <c r="F2371" s="77">
        <v>19.97</v>
      </c>
      <c r="G2371" s="26">
        <v>15</v>
      </c>
    </row>
    <row r="2372" spans="1:7">
      <c r="A2372" s="38" t="s">
        <v>4775</v>
      </c>
      <c r="B2372" s="39" t="s">
        <v>4776</v>
      </c>
      <c r="C2372" s="40" t="s">
        <v>205</v>
      </c>
      <c r="D2372" s="77"/>
      <c r="E2372" s="77">
        <v>7.96</v>
      </c>
      <c r="F2372" s="77">
        <v>7.96</v>
      </c>
      <c r="G2372" s="26">
        <v>15</v>
      </c>
    </row>
    <row r="2373" spans="1:7">
      <c r="A2373" s="38" t="s">
        <v>4777</v>
      </c>
      <c r="B2373" s="39" t="s">
        <v>4778</v>
      </c>
      <c r="C2373" s="40" t="s">
        <v>205</v>
      </c>
      <c r="D2373" s="77"/>
      <c r="E2373" s="77">
        <v>15.92</v>
      </c>
      <c r="F2373" s="77">
        <v>15.92</v>
      </c>
      <c r="G2373" s="26">
        <v>15</v>
      </c>
    </row>
    <row r="2374" spans="1:7">
      <c r="A2374" s="38" t="s">
        <v>4779</v>
      </c>
      <c r="B2374" s="39" t="s">
        <v>4780</v>
      </c>
      <c r="C2374" s="40"/>
      <c r="D2374" s="77"/>
      <c r="E2374" s="77"/>
      <c r="F2374" s="77"/>
      <c r="G2374" s="26"/>
    </row>
    <row r="2375" spans="1:7">
      <c r="A2375" s="38" t="s">
        <v>4781</v>
      </c>
      <c r="B2375" s="39" t="s">
        <v>4782</v>
      </c>
      <c r="C2375" s="40" t="s">
        <v>205</v>
      </c>
      <c r="D2375" s="77">
        <v>1.73</v>
      </c>
      <c r="E2375" s="77">
        <v>1.1100000000000001</v>
      </c>
      <c r="F2375" s="77">
        <v>2.84</v>
      </c>
      <c r="G2375" s="26">
        <v>15</v>
      </c>
    </row>
    <row r="2376" spans="1:7">
      <c r="A2376" s="38" t="s">
        <v>4783</v>
      </c>
      <c r="B2376" s="39" t="s">
        <v>4784</v>
      </c>
      <c r="C2376" s="40" t="s">
        <v>205</v>
      </c>
      <c r="D2376" s="77">
        <v>2.4900000000000002</v>
      </c>
      <c r="E2376" s="77">
        <v>1.1100000000000001</v>
      </c>
      <c r="F2376" s="77">
        <v>3.6</v>
      </c>
      <c r="G2376" s="26">
        <v>15</v>
      </c>
    </row>
    <row r="2377" spans="1:7">
      <c r="A2377" s="38" t="s">
        <v>4785</v>
      </c>
      <c r="B2377" s="39" t="s">
        <v>4786</v>
      </c>
      <c r="C2377" s="40" t="s">
        <v>205</v>
      </c>
      <c r="D2377" s="77">
        <v>3.74</v>
      </c>
      <c r="E2377" s="77">
        <v>1.1100000000000001</v>
      </c>
      <c r="F2377" s="77">
        <v>4.8499999999999996</v>
      </c>
      <c r="G2377" s="26">
        <v>15</v>
      </c>
    </row>
    <row r="2378" spans="1:7">
      <c r="A2378" s="38" t="s">
        <v>4787</v>
      </c>
      <c r="B2378" s="39" t="s">
        <v>4788</v>
      </c>
      <c r="C2378" s="40" t="s">
        <v>205</v>
      </c>
      <c r="D2378" s="77">
        <v>5.61</v>
      </c>
      <c r="E2378" s="77">
        <v>1.1100000000000001</v>
      </c>
      <c r="F2378" s="77">
        <v>6.72</v>
      </c>
      <c r="G2378" s="26">
        <v>15</v>
      </c>
    </row>
    <row r="2379" spans="1:7">
      <c r="A2379" s="38" t="s">
        <v>4789</v>
      </c>
      <c r="B2379" s="39" t="s">
        <v>4790</v>
      </c>
      <c r="C2379" s="40" t="s">
        <v>205</v>
      </c>
      <c r="D2379" s="77">
        <v>8.66</v>
      </c>
      <c r="E2379" s="77">
        <v>4.47</v>
      </c>
      <c r="F2379" s="77">
        <v>13.13</v>
      </c>
      <c r="G2379" s="26">
        <v>15</v>
      </c>
    </row>
    <row r="2380" spans="1:7">
      <c r="A2380" s="38" t="s">
        <v>4791</v>
      </c>
      <c r="B2380" s="39" t="s">
        <v>4792</v>
      </c>
      <c r="C2380" s="40" t="s">
        <v>205</v>
      </c>
      <c r="D2380" s="77">
        <v>13.33</v>
      </c>
      <c r="E2380" s="77">
        <v>5.0199999999999996</v>
      </c>
      <c r="F2380" s="77">
        <v>18.350000000000001</v>
      </c>
      <c r="G2380" s="26">
        <v>15</v>
      </c>
    </row>
    <row r="2381" spans="1:7">
      <c r="A2381" s="38" t="s">
        <v>4793</v>
      </c>
      <c r="B2381" s="39" t="s">
        <v>4794</v>
      </c>
      <c r="C2381" s="40" t="s">
        <v>205</v>
      </c>
      <c r="D2381" s="77">
        <v>20.28</v>
      </c>
      <c r="E2381" s="77">
        <v>5.58</v>
      </c>
      <c r="F2381" s="77">
        <v>25.86</v>
      </c>
      <c r="G2381" s="26">
        <v>15</v>
      </c>
    </row>
    <row r="2382" spans="1:7">
      <c r="A2382" s="38" t="s">
        <v>4795</v>
      </c>
      <c r="B2382" s="39" t="s">
        <v>4796</v>
      </c>
      <c r="C2382" s="40" t="s">
        <v>205</v>
      </c>
      <c r="D2382" s="77">
        <v>28.17</v>
      </c>
      <c r="E2382" s="77">
        <v>8.3800000000000008</v>
      </c>
      <c r="F2382" s="77">
        <v>36.549999999999997</v>
      </c>
      <c r="G2382" s="26">
        <v>15</v>
      </c>
    </row>
    <row r="2383" spans="1:7">
      <c r="A2383" s="38" t="s">
        <v>4797</v>
      </c>
      <c r="B2383" s="39" t="s">
        <v>4798</v>
      </c>
      <c r="C2383" s="40" t="s">
        <v>205</v>
      </c>
      <c r="D2383" s="77">
        <v>40.69</v>
      </c>
      <c r="E2383" s="77">
        <v>11.16</v>
      </c>
      <c r="F2383" s="77">
        <v>51.85</v>
      </c>
      <c r="G2383" s="26">
        <v>15</v>
      </c>
    </row>
    <row r="2384" spans="1:7">
      <c r="A2384" s="38" t="s">
        <v>4799</v>
      </c>
      <c r="B2384" s="39" t="s">
        <v>4800</v>
      </c>
      <c r="C2384" s="40" t="s">
        <v>205</v>
      </c>
      <c r="D2384" s="77">
        <v>56.13</v>
      </c>
      <c r="E2384" s="77">
        <v>13.96</v>
      </c>
      <c r="F2384" s="77">
        <v>70.09</v>
      </c>
      <c r="G2384" s="26">
        <v>15</v>
      </c>
    </row>
    <row r="2385" spans="1:7">
      <c r="A2385" s="38" t="s">
        <v>4801</v>
      </c>
      <c r="B2385" s="39" t="s">
        <v>4802</v>
      </c>
      <c r="C2385" s="40" t="s">
        <v>205</v>
      </c>
      <c r="D2385" s="77">
        <v>75.86</v>
      </c>
      <c r="E2385" s="77">
        <v>16.75</v>
      </c>
      <c r="F2385" s="77">
        <v>92.61</v>
      </c>
      <c r="G2385" s="26">
        <v>15</v>
      </c>
    </row>
    <row r="2386" spans="1:7">
      <c r="A2386" s="38" t="s">
        <v>4803</v>
      </c>
      <c r="B2386" s="39" t="s">
        <v>4804</v>
      </c>
      <c r="C2386" s="40" t="s">
        <v>205</v>
      </c>
      <c r="D2386" s="77">
        <v>94.22</v>
      </c>
      <c r="E2386" s="77">
        <v>19.54</v>
      </c>
      <c r="F2386" s="77">
        <v>113.76</v>
      </c>
      <c r="G2386" s="26">
        <v>15</v>
      </c>
    </row>
    <row r="2387" spans="1:7">
      <c r="A2387" s="38" t="s">
        <v>4805</v>
      </c>
      <c r="B2387" s="39" t="s">
        <v>4806</v>
      </c>
      <c r="C2387" s="40" t="s">
        <v>205</v>
      </c>
      <c r="D2387" s="77">
        <v>115.6</v>
      </c>
      <c r="E2387" s="77">
        <v>19.54</v>
      </c>
      <c r="F2387" s="77">
        <v>135.13999999999999</v>
      </c>
      <c r="G2387" s="26">
        <v>15</v>
      </c>
    </row>
    <row r="2388" spans="1:7">
      <c r="A2388" s="38" t="s">
        <v>4807</v>
      </c>
      <c r="B2388" s="39" t="s">
        <v>4808</v>
      </c>
      <c r="C2388" s="40" t="s">
        <v>205</v>
      </c>
      <c r="D2388" s="77">
        <v>141.34</v>
      </c>
      <c r="E2388" s="77">
        <v>22.33</v>
      </c>
      <c r="F2388" s="77">
        <v>163.66999999999999</v>
      </c>
      <c r="G2388" s="26">
        <v>15</v>
      </c>
    </row>
    <row r="2389" spans="1:7">
      <c r="A2389" s="38" t="s">
        <v>4809</v>
      </c>
      <c r="B2389" s="39" t="s">
        <v>4810</v>
      </c>
      <c r="C2389" s="40" t="s">
        <v>205</v>
      </c>
      <c r="D2389" s="77">
        <v>189.99</v>
      </c>
      <c r="E2389" s="77">
        <v>25.12</v>
      </c>
      <c r="F2389" s="77">
        <v>215.11</v>
      </c>
      <c r="G2389" s="26">
        <v>15</v>
      </c>
    </row>
    <row r="2390" spans="1:7">
      <c r="A2390" s="38" t="s">
        <v>4811</v>
      </c>
      <c r="B2390" s="39" t="s">
        <v>4812</v>
      </c>
      <c r="C2390" s="40" t="s">
        <v>205</v>
      </c>
      <c r="D2390" s="77">
        <v>5.33</v>
      </c>
      <c r="E2390" s="77">
        <v>2.23</v>
      </c>
      <c r="F2390" s="77">
        <v>7.56</v>
      </c>
      <c r="G2390" s="26">
        <v>15</v>
      </c>
    </row>
    <row r="2391" spans="1:7">
      <c r="A2391" s="38" t="s">
        <v>4813</v>
      </c>
      <c r="B2391" s="39" t="s">
        <v>4814</v>
      </c>
      <c r="C2391" s="40" t="s">
        <v>205</v>
      </c>
      <c r="D2391" s="77">
        <v>5.36</v>
      </c>
      <c r="E2391" s="77">
        <v>1.1100000000000001</v>
      </c>
      <c r="F2391" s="77">
        <v>6.47</v>
      </c>
      <c r="G2391" s="26">
        <v>15</v>
      </c>
    </row>
    <row r="2392" spans="1:7">
      <c r="A2392" s="38" t="s">
        <v>4815</v>
      </c>
      <c r="B2392" s="39" t="s">
        <v>4816</v>
      </c>
      <c r="C2392" s="40" t="s">
        <v>205</v>
      </c>
      <c r="D2392" s="77">
        <v>8.06</v>
      </c>
      <c r="E2392" s="77">
        <v>2.8</v>
      </c>
      <c r="F2392" s="77">
        <v>10.86</v>
      </c>
      <c r="G2392" s="26">
        <v>15</v>
      </c>
    </row>
    <row r="2393" spans="1:7">
      <c r="A2393" s="38" t="s">
        <v>4817</v>
      </c>
      <c r="B2393" s="39" t="s">
        <v>4818</v>
      </c>
      <c r="C2393" s="40" t="s">
        <v>205</v>
      </c>
      <c r="D2393" s="77">
        <v>29.04</v>
      </c>
      <c r="E2393" s="77">
        <v>5.58</v>
      </c>
      <c r="F2393" s="77">
        <v>34.619999999999997</v>
      </c>
      <c r="G2393" s="26">
        <v>15</v>
      </c>
    </row>
    <row r="2394" spans="1:7">
      <c r="A2394" s="38" t="s">
        <v>4819</v>
      </c>
      <c r="B2394" s="39" t="s">
        <v>4820</v>
      </c>
      <c r="C2394" s="40" t="s">
        <v>205</v>
      </c>
      <c r="D2394" s="77">
        <v>73.7</v>
      </c>
      <c r="E2394" s="77">
        <v>16.75</v>
      </c>
      <c r="F2394" s="77">
        <v>90.45</v>
      </c>
      <c r="G2394" s="26">
        <v>15</v>
      </c>
    </row>
    <row r="2395" spans="1:7">
      <c r="A2395" s="38" t="s">
        <v>4821</v>
      </c>
      <c r="B2395" s="39" t="s">
        <v>4822</v>
      </c>
      <c r="C2395" s="40" t="s">
        <v>205</v>
      </c>
      <c r="D2395" s="77">
        <v>103.12</v>
      </c>
      <c r="E2395" s="77">
        <v>22.33</v>
      </c>
      <c r="F2395" s="77">
        <v>125.45</v>
      </c>
      <c r="G2395" s="26">
        <v>15</v>
      </c>
    </row>
    <row r="2396" spans="1:7">
      <c r="A2396" s="38" t="s">
        <v>4823</v>
      </c>
      <c r="B2396" s="39" t="s">
        <v>4824</v>
      </c>
      <c r="C2396" s="40" t="s">
        <v>205</v>
      </c>
      <c r="D2396" s="77">
        <v>38.9</v>
      </c>
      <c r="E2396" s="77">
        <v>7.26</v>
      </c>
      <c r="F2396" s="77">
        <v>46.16</v>
      </c>
      <c r="G2396" s="26">
        <v>15</v>
      </c>
    </row>
    <row r="2397" spans="1:7">
      <c r="A2397" s="38" t="s">
        <v>4825</v>
      </c>
      <c r="B2397" s="39" t="s">
        <v>4826</v>
      </c>
      <c r="C2397" s="40"/>
      <c r="D2397" s="77"/>
      <c r="E2397" s="77"/>
      <c r="F2397" s="77"/>
      <c r="G2397" s="26"/>
    </row>
    <row r="2398" spans="1:7">
      <c r="A2398" s="38" t="s">
        <v>4827</v>
      </c>
      <c r="B2398" s="39" t="s">
        <v>4828</v>
      </c>
      <c r="C2398" s="40" t="s">
        <v>205</v>
      </c>
      <c r="D2398" s="77">
        <v>5.52</v>
      </c>
      <c r="E2398" s="77">
        <v>6.7</v>
      </c>
      <c r="F2398" s="77">
        <v>12.22</v>
      </c>
      <c r="G2398" s="26">
        <v>15</v>
      </c>
    </row>
    <row r="2399" spans="1:7">
      <c r="A2399" s="38" t="s">
        <v>4829</v>
      </c>
      <c r="B2399" s="39" t="s">
        <v>4830</v>
      </c>
      <c r="C2399" s="40" t="s">
        <v>205</v>
      </c>
      <c r="D2399" s="77">
        <v>8.91</v>
      </c>
      <c r="E2399" s="77">
        <v>8.3800000000000008</v>
      </c>
      <c r="F2399" s="77">
        <v>17.29</v>
      </c>
      <c r="G2399" s="26">
        <v>15</v>
      </c>
    </row>
    <row r="2400" spans="1:7">
      <c r="A2400" s="38" t="s">
        <v>4831</v>
      </c>
      <c r="B2400" s="39" t="s">
        <v>4832</v>
      </c>
      <c r="C2400" s="40" t="s">
        <v>205</v>
      </c>
      <c r="D2400" s="77">
        <v>14.12</v>
      </c>
      <c r="E2400" s="77">
        <v>10.050000000000001</v>
      </c>
      <c r="F2400" s="77">
        <v>24.17</v>
      </c>
      <c r="G2400" s="26">
        <v>15</v>
      </c>
    </row>
    <row r="2401" spans="1:7">
      <c r="A2401" s="38" t="s">
        <v>4833</v>
      </c>
      <c r="B2401" s="39" t="s">
        <v>4834</v>
      </c>
      <c r="C2401" s="40" t="s">
        <v>205</v>
      </c>
      <c r="D2401" s="77">
        <v>20.79</v>
      </c>
      <c r="E2401" s="77">
        <v>11.73</v>
      </c>
      <c r="F2401" s="77">
        <v>32.520000000000003</v>
      </c>
      <c r="G2401" s="26">
        <v>15</v>
      </c>
    </row>
    <row r="2402" spans="1:7">
      <c r="A2402" s="38" t="s">
        <v>4835</v>
      </c>
      <c r="B2402" s="39" t="s">
        <v>4836</v>
      </c>
      <c r="C2402" s="40" t="s">
        <v>205</v>
      </c>
      <c r="D2402" s="77">
        <v>18.170000000000002</v>
      </c>
      <c r="E2402" s="77">
        <v>6.7</v>
      </c>
      <c r="F2402" s="77">
        <v>24.87</v>
      </c>
      <c r="G2402" s="26">
        <v>15</v>
      </c>
    </row>
    <row r="2403" spans="1:7">
      <c r="A2403" s="38" t="s">
        <v>4837</v>
      </c>
      <c r="B2403" s="39" t="s">
        <v>4838</v>
      </c>
      <c r="C2403" s="40" t="s">
        <v>205</v>
      </c>
      <c r="D2403" s="77">
        <v>28.69</v>
      </c>
      <c r="E2403" s="77">
        <v>15.63</v>
      </c>
      <c r="F2403" s="77">
        <v>44.32</v>
      </c>
      <c r="G2403" s="26">
        <v>15</v>
      </c>
    </row>
    <row r="2404" spans="1:7">
      <c r="A2404" s="38" t="s">
        <v>4839</v>
      </c>
      <c r="B2404" s="39" t="s">
        <v>4840</v>
      </c>
      <c r="C2404" s="40"/>
      <c r="D2404" s="77"/>
      <c r="E2404" s="77"/>
      <c r="F2404" s="77"/>
      <c r="G2404" s="26"/>
    </row>
    <row r="2405" spans="1:7">
      <c r="A2405" s="38" t="s">
        <v>4841</v>
      </c>
      <c r="B2405" s="39" t="s">
        <v>4842</v>
      </c>
      <c r="C2405" s="40" t="s">
        <v>205</v>
      </c>
      <c r="D2405" s="77">
        <v>95.03</v>
      </c>
      <c r="E2405" s="77">
        <v>1.67</v>
      </c>
      <c r="F2405" s="77">
        <v>96.7</v>
      </c>
      <c r="G2405" s="26">
        <v>15</v>
      </c>
    </row>
    <row r="2406" spans="1:7">
      <c r="A2406" s="38" t="s">
        <v>4843</v>
      </c>
      <c r="B2406" s="39" t="s">
        <v>4844</v>
      </c>
      <c r="C2406" s="40" t="s">
        <v>205</v>
      </c>
      <c r="D2406" s="77">
        <v>108.38</v>
      </c>
      <c r="E2406" s="77">
        <v>1.67</v>
      </c>
      <c r="F2406" s="77">
        <v>110.05</v>
      </c>
      <c r="G2406" s="26">
        <v>15</v>
      </c>
    </row>
    <row r="2407" spans="1:7">
      <c r="A2407" s="38" t="s">
        <v>4845</v>
      </c>
      <c r="B2407" s="39" t="s">
        <v>4846</v>
      </c>
      <c r="C2407" s="40"/>
      <c r="D2407" s="77"/>
      <c r="E2407" s="77"/>
      <c r="F2407" s="77"/>
      <c r="G2407" s="26"/>
    </row>
    <row r="2408" spans="1:7" ht="30">
      <c r="A2408" s="38" t="s">
        <v>4847</v>
      </c>
      <c r="B2408" s="39" t="s">
        <v>4848</v>
      </c>
      <c r="C2408" s="40" t="s">
        <v>205</v>
      </c>
      <c r="D2408" s="77">
        <v>2.04</v>
      </c>
      <c r="E2408" s="77">
        <v>2.23</v>
      </c>
      <c r="F2408" s="77">
        <v>4.2699999999999996</v>
      </c>
      <c r="G2408" s="26">
        <v>15</v>
      </c>
    </row>
    <row r="2409" spans="1:7" ht="30">
      <c r="A2409" s="38" t="s">
        <v>4849</v>
      </c>
      <c r="B2409" s="39" t="s">
        <v>4850</v>
      </c>
      <c r="C2409" s="40" t="s">
        <v>205</v>
      </c>
      <c r="D2409" s="77">
        <v>3.16</v>
      </c>
      <c r="E2409" s="77">
        <v>2.8</v>
      </c>
      <c r="F2409" s="77">
        <v>5.96</v>
      </c>
      <c r="G2409" s="26">
        <v>15</v>
      </c>
    </row>
    <row r="2410" spans="1:7">
      <c r="A2410" s="38" t="s">
        <v>4851</v>
      </c>
      <c r="B2410" s="39" t="s">
        <v>4852</v>
      </c>
      <c r="C2410" s="40" t="s">
        <v>205</v>
      </c>
      <c r="D2410" s="77">
        <v>4.58</v>
      </c>
      <c r="E2410" s="77">
        <v>3.35</v>
      </c>
      <c r="F2410" s="77">
        <v>7.93</v>
      </c>
      <c r="G2410" s="26">
        <v>15</v>
      </c>
    </row>
    <row r="2411" spans="1:7">
      <c r="A2411" s="38" t="s">
        <v>4853</v>
      </c>
      <c r="B2411" s="39" t="s">
        <v>4854</v>
      </c>
      <c r="C2411" s="40" t="s">
        <v>205</v>
      </c>
      <c r="D2411" s="77">
        <v>6.53</v>
      </c>
      <c r="E2411" s="77">
        <v>3.91</v>
      </c>
      <c r="F2411" s="77">
        <v>10.44</v>
      </c>
      <c r="G2411" s="26">
        <v>15</v>
      </c>
    </row>
    <row r="2412" spans="1:7">
      <c r="A2412" s="38" t="s">
        <v>4855</v>
      </c>
      <c r="B2412" s="39" t="s">
        <v>4856</v>
      </c>
      <c r="C2412" s="40" t="s">
        <v>205</v>
      </c>
      <c r="D2412" s="77">
        <v>10.33</v>
      </c>
      <c r="E2412" s="77">
        <v>4.47</v>
      </c>
      <c r="F2412" s="77">
        <v>14.8</v>
      </c>
      <c r="G2412" s="26">
        <v>15</v>
      </c>
    </row>
    <row r="2413" spans="1:7">
      <c r="A2413" s="38" t="s">
        <v>4857</v>
      </c>
      <c r="B2413" s="39" t="s">
        <v>4858</v>
      </c>
      <c r="C2413" s="40" t="s">
        <v>205</v>
      </c>
      <c r="D2413" s="77">
        <v>15.82</v>
      </c>
      <c r="E2413" s="77">
        <v>5.0199999999999996</v>
      </c>
      <c r="F2413" s="77">
        <v>20.84</v>
      </c>
      <c r="G2413" s="26">
        <v>15</v>
      </c>
    </row>
    <row r="2414" spans="1:7">
      <c r="A2414" s="38" t="s">
        <v>4859</v>
      </c>
      <c r="B2414" s="39" t="s">
        <v>4860</v>
      </c>
      <c r="C2414" s="40" t="s">
        <v>205</v>
      </c>
      <c r="D2414" s="77">
        <v>24.29</v>
      </c>
      <c r="E2414" s="77">
        <v>5.58</v>
      </c>
      <c r="F2414" s="77">
        <v>29.87</v>
      </c>
      <c r="G2414" s="26">
        <v>15</v>
      </c>
    </row>
    <row r="2415" spans="1:7">
      <c r="A2415" s="38" t="s">
        <v>4861</v>
      </c>
      <c r="B2415" s="39" t="s">
        <v>4862</v>
      </c>
      <c r="C2415" s="40" t="s">
        <v>205</v>
      </c>
      <c r="D2415" s="77">
        <v>33.31</v>
      </c>
      <c r="E2415" s="77">
        <v>8.3800000000000008</v>
      </c>
      <c r="F2415" s="77">
        <v>41.69</v>
      </c>
      <c r="G2415" s="26">
        <v>15</v>
      </c>
    </row>
    <row r="2416" spans="1:7">
      <c r="A2416" s="38" t="s">
        <v>4863</v>
      </c>
      <c r="B2416" s="39" t="s">
        <v>4864</v>
      </c>
      <c r="C2416" s="40" t="s">
        <v>205</v>
      </c>
      <c r="D2416" s="77">
        <v>47.19</v>
      </c>
      <c r="E2416" s="77">
        <v>11.16</v>
      </c>
      <c r="F2416" s="77">
        <v>58.35</v>
      </c>
      <c r="G2416" s="26">
        <v>15</v>
      </c>
    </row>
    <row r="2417" spans="1:7">
      <c r="A2417" s="38" t="s">
        <v>4865</v>
      </c>
      <c r="B2417" s="39" t="s">
        <v>4866</v>
      </c>
      <c r="C2417" s="40" t="s">
        <v>205</v>
      </c>
      <c r="D2417" s="77">
        <v>65.819999999999993</v>
      </c>
      <c r="E2417" s="77">
        <v>13.96</v>
      </c>
      <c r="F2417" s="77">
        <v>79.78</v>
      </c>
      <c r="G2417" s="26">
        <v>15</v>
      </c>
    </row>
    <row r="2418" spans="1:7">
      <c r="A2418" s="38" t="s">
        <v>4867</v>
      </c>
      <c r="B2418" s="39" t="s">
        <v>4868</v>
      </c>
      <c r="C2418" s="40" t="s">
        <v>205</v>
      </c>
      <c r="D2418" s="77">
        <v>88.72</v>
      </c>
      <c r="E2418" s="77">
        <v>16.75</v>
      </c>
      <c r="F2418" s="77">
        <v>105.47</v>
      </c>
      <c r="G2418" s="26">
        <v>15</v>
      </c>
    </row>
    <row r="2419" spans="1:7" ht="30">
      <c r="A2419" s="38" t="s">
        <v>4869</v>
      </c>
      <c r="B2419" s="39" t="s">
        <v>4870</v>
      </c>
      <c r="C2419" s="40" t="s">
        <v>205</v>
      </c>
      <c r="D2419" s="77">
        <v>112.66</v>
      </c>
      <c r="E2419" s="77">
        <v>19.54</v>
      </c>
      <c r="F2419" s="77">
        <v>132.19999999999999</v>
      </c>
      <c r="G2419" s="26">
        <v>15</v>
      </c>
    </row>
    <row r="2420" spans="1:7" ht="30">
      <c r="A2420" s="38" t="s">
        <v>4871</v>
      </c>
      <c r="B2420" s="39" t="s">
        <v>4872</v>
      </c>
      <c r="C2420" s="40" t="s">
        <v>205</v>
      </c>
      <c r="D2420" s="77">
        <v>139.41999999999999</v>
      </c>
      <c r="E2420" s="77">
        <v>22.33</v>
      </c>
      <c r="F2420" s="77">
        <v>161.75</v>
      </c>
      <c r="G2420" s="26">
        <v>15</v>
      </c>
    </row>
    <row r="2421" spans="1:7" ht="30">
      <c r="A2421" s="38" t="s">
        <v>4873</v>
      </c>
      <c r="B2421" s="39" t="s">
        <v>4874</v>
      </c>
      <c r="C2421" s="40" t="s">
        <v>205</v>
      </c>
      <c r="D2421" s="77">
        <v>168.67</v>
      </c>
      <c r="E2421" s="77">
        <v>25.12</v>
      </c>
      <c r="F2421" s="77">
        <v>193.79</v>
      </c>
      <c r="G2421" s="26">
        <v>15</v>
      </c>
    </row>
    <row r="2422" spans="1:7" ht="30">
      <c r="A2422" s="38" t="s">
        <v>4875</v>
      </c>
      <c r="B2422" s="39" t="s">
        <v>4876</v>
      </c>
      <c r="C2422" s="40" t="s">
        <v>205</v>
      </c>
      <c r="D2422" s="77">
        <v>221.96</v>
      </c>
      <c r="E2422" s="77">
        <v>27.92</v>
      </c>
      <c r="F2422" s="77">
        <v>249.88</v>
      </c>
      <c r="G2422" s="26">
        <v>15</v>
      </c>
    </row>
    <row r="2423" spans="1:7">
      <c r="A2423" s="38" t="s">
        <v>4877</v>
      </c>
      <c r="B2423" s="39" t="s">
        <v>4878</v>
      </c>
      <c r="C2423" s="40"/>
      <c r="D2423" s="77"/>
      <c r="E2423" s="77"/>
      <c r="F2423" s="77"/>
      <c r="G2423" s="26"/>
    </row>
    <row r="2424" spans="1:7">
      <c r="A2424" s="38" t="s">
        <v>4879</v>
      </c>
      <c r="B2424" s="39" t="s">
        <v>4880</v>
      </c>
      <c r="C2424" s="40" t="s">
        <v>205</v>
      </c>
      <c r="D2424" s="77">
        <v>9.41</v>
      </c>
      <c r="E2424" s="77">
        <v>2.8</v>
      </c>
      <c r="F2424" s="77">
        <v>12.21</v>
      </c>
      <c r="G2424" s="26">
        <v>15</v>
      </c>
    </row>
    <row r="2425" spans="1:7">
      <c r="A2425" s="38" t="s">
        <v>4881</v>
      </c>
      <c r="B2425" s="39" t="s">
        <v>4882</v>
      </c>
      <c r="C2425" s="40" t="s">
        <v>205</v>
      </c>
      <c r="D2425" s="77">
        <v>13.52</v>
      </c>
      <c r="E2425" s="77">
        <v>5.58</v>
      </c>
      <c r="F2425" s="77">
        <v>19.100000000000001</v>
      </c>
      <c r="G2425" s="26">
        <v>15</v>
      </c>
    </row>
    <row r="2426" spans="1:7">
      <c r="A2426" s="38" t="s">
        <v>4883</v>
      </c>
      <c r="B2426" s="39" t="s">
        <v>4884</v>
      </c>
      <c r="C2426" s="40" t="s">
        <v>205</v>
      </c>
      <c r="D2426" s="77">
        <v>17.38</v>
      </c>
      <c r="E2426" s="77">
        <v>5.58</v>
      </c>
      <c r="F2426" s="77">
        <v>22.96</v>
      </c>
      <c r="G2426" s="26">
        <v>15</v>
      </c>
    </row>
    <row r="2427" spans="1:7">
      <c r="A2427" s="38" t="s">
        <v>4885</v>
      </c>
      <c r="B2427" s="39" t="s">
        <v>4886</v>
      </c>
      <c r="C2427" s="40"/>
      <c r="D2427" s="77"/>
      <c r="E2427" s="77"/>
      <c r="F2427" s="77"/>
      <c r="G2427" s="26"/>
    </row>
    <row r="2428" spans="1:7">
      <c r="A2428" s="38" t="s">
        <v>4887</v>
      </c>
      <c r="B2428" s="39" t="s">
        <v>4888</v>
      </c>
      <c r="C2428" s="40" t="s">
        <v>205</v>
      </c>
      <c r="D2428" s="77">
        <v>4.82</v>
      </c>
      <c r="E2428" s="77">
        <v>13.96</v>
      </c>
      <c r="F2428" s="77">
        <v>18.78</v>
      </c>
      <c r="G2428" s="26">
        <v>15</v>
      </c>
    </row>
    <row r="2429" spans="1:7" s="46" customFormat="1">
      <c r="A2429" s="38" t="s">
        <v>4889</v>
      </c>
      <c r="B2429" s="39" t="s">
        <v>4890</v>
      </c>
      <c r="C2429" s="40"/>
      <c r="D2429" s="77"/>
      <c r="E2429" s="77"/>
      <c r="F2429" s="77"/>
      <c r="G2429" s="26"/>
    </row>
    <row r="2430" spans="1:7">
      <c r="A2430" s="38" t="s">
        <v>4891</v>
      </c>
      <c r="B2430" s="39" t="s">
        <v>4892</v>
      </c>
      <c r="C2430" s="40"/>
      <c r="D2430" s="77"/>
      <c r="E2430" s="77"/>
      <c r="F2430" s="77"/>
      <c r="G2430" s="26"/>
    </row>
    <row r="2431" spans="1:7">
      <c r="A2431" s="38" t="s">
        <v>4893</v>
      </c>
      <c r="B2431" s="39" t="s">
        <v>4894</v>
      </c>
      <c r="C2431" s="40" t="s">
        <v>95</v>
      </c>
      <c r="D2431" s="77">
        <v>1.95</v>
      </c>
      <c r="E2431" s="77">
        <v>13.96</v>
      </c>
      <c r="F2431" s="77">
        <v>15.91</v>
      </c>
      <c r="G2431" s="26">
        <v>15</v>
      </c>
    </row>
    <row r="2432" spans="1:7">
      <c r="A2432" s="38" t="s">
        <v>4895</v>
      </c>
      <c r="B2432" s="39" t="s">
        <v>4896</v>
      </c>
      <c r="C2432" s="40" t="s">
        <v>95</v>
      </c>
      <c r="D2432" s="77">
        <v>3.29</v>
      </c>
      <c r="E2432" s="77">
        <v>13.96</v>
      </c>
      <c r="F2432" s="77">
        <v>17.25</v>
      </c>
      <c r="G2432" s="26">
        <v>15</v>
      </c>
    </row>
    <row r="2433" spans="1:7">
      <c r="A2433" s="38" t="s">
        <v>4897</v>
      </c>
      <c r="B2433" s="39" t="s">
        <v>4898</v>
      </c>
      <c r="C2433" s="40" t="s">
        <v>95</v>
      </c>
      <c r="D2433" s="77">
        <v>2.82</v>
      </c>
      <c r="E2433" s="77">
        <v>16.75</v>
      </c>
      <c r="F2433" s="77">
        <v>19.57</v>
      </c>
      <c r="G2433" s="26">
        <v>15</v>
      </c>
    </row>
    <row r="2434" spans="1:7">
      <c r="A2434" s="38" t="s">
        <v>4899</v>
      </c>
      <c r="B2434" s="39" t="s">
        <v>4900</v>
      </c>
      <c r="C2434" s="40" t="s">
        <v>95</v>
      </c>
      <c r="D2434" s="77">
        <v>1.98</v>
      </c>
      <c r="E2434" s="77">
        <v>13.96</v>
      </c>
      <c r="F2434" s="77">
        <v>15.94</v>
      </c>
      <c r="G2434" s="26">
        <v>15</v>
      </c>
    </row>
    <row r="2435" spans="1:7">
      <c r="A2435" s="38" t="s">
        <v>4901</v>
      </c>
      <c r="B2435" s="39" t="s">
        <v>4902</v>
      </c>
      <c r="C2435" s="40"/>
      <c r="D2435" s="77"/>
      <c r="E2435" s="77"/>
      <c r="F2435" s="77"/>
      <c r="G2435" s="26"/>
    </row>
    <row r="2436" spans="1:7">
      <c r="A2436" s="38" t="s">
        <v>4903</v>
      </c>
      <c r="B2436" s="39" t="s">
        <v>4904</v>
      </c>
      <c r="C2436" s="40" t="s">
        <v>95</v>
      </c>
      <c r="D2436" s="77">
        <v>38</v>
      </c>
      <c r="E2436" s="77">
        <v>44.67</v>
      </c>
      <c r="F2436" s="77">
        <v>82.67</v>
      </c>
      <c r="G2436" s="26">
        <v>15</v>
      </c>
    </row>
    <row r="2437" spans="1:7">
      <c r="A2437" s="38" t="s">
        <v>4905</v>
      </c>
      <c r="B2437" s="39" t="s">
        <v>4906</v>
      </c>
      <c r="C2437" s="40" t="s">
        <v>95</v>
      </c>
      <c r="D2437" s="77">
        <v>15.68</v>
      </c>
      <c r="E2437" s="77">
        <v>16.75</v>
      </c>
      <c r="F2437" s="77">
        <v>32.43</v>
      </c>
      <c r="G2437" s="26">
        <v>15</v>
      </c>
    </row>
    <row r="2438" spans="1:7">
      <c r="A2438" s="38" t="s">
        <v>4907</v>
      </c>
      <c r="B2438" s="39" t="s">
        <v>4908</v>
      </c>
      <c r="C2438" s="40" t="s">
        <v>95</v>
      </c>
      <c r="D2438" s="77">
        <v>17.79</v>
      </c>
      <c r="E2438" s="77">
        <v>16.75</v>
      </c>
      <c r="F2438" s="77">
        <v>34.54</v>
      </c>
      <c r="G2438" s="26">
        <v>15</v>
      </c>
    </row>
    <row r="2439" spans="1:7">
      <c r="A2439" s="38" t="s">
        <v>4909</v>
      </c>
      <c r="B2439" s="39" t="s">
        <v>4910</v>
      </c>
      <c r="C2439" s="40" t="s">
        <v>95</v>
      </c>
      <c r="D2439" s="77">
        <v>29.48</v>
      </c>
      <c r="E2439" s="77">
        <v>16.75</v>
      </c>
      <c r="F2439" s="77">
        <v>46.23</v>
      </c>
      <c r="G2439" s="26">
        <v>15</v>
      </c>
    </row>
    <row r="2440" spans="1:7">
      <c r="A2440" s="38" t="s">
        <v>4911</v>
      </c>
      <c r="B2440" s="39" t="s">
        <v>4912</v>
      </c>
      <c r="C2440" s="40" t="s">
        <v>95</v>
      </c>
      <c r="D2440" s="77">
        <v>56.1</v>
      </c>
      <c r="E2440" s="77">
        <v>22.33</v>
      </c>
      <c r="F2440" s="77">
        <v>78.430000000000007</v>
      </c>
      <c r="G2440" s="26">
        <v>15</v>
      </c>
    </row>
    <row r="2441" spans="1:7">
      <c r="A2441" s="38" t="s">
        <v>4913</v>
      </c>
      <c r="B2441" s="39" t="s">
        <v>4914</v>
      </c>
      <c r="C2441" s="40" t="s">
        <v>95</v>
      </c>
      <c r="D2441" s="77">
        <v>135.58000000000001</v>
      </c>
      <c r="E2441" s="77">
        <v>22.33</v>
      </c>
      <c r="F2441" s="77">
        <v>157.91</v>
      </c>
      <c r="G2441" s="26">
        <v>15</v>
      </c>
    </row>
    <row r="2442" spans="1:7">
      <c r="A2442" s="38" t="s">
        <v>4915</v>
      </c>
      <c r="B2442" s="39" t="s">
        <v>4916</v>
      </c>
      <c r="C2442" s="40" t="s">
        <v>95</v>
      </c>
      <c r="D2442" s="77">
        <v>172.55</v>
      </c>
      <c r="E2442" s="77">
        <v>27.92</v>
      </c>
      <c r="F2442" s="77">
        <v>200.47</v>
      </c>
      <c r="G2442" s="26">
        <v>15</v>
      </c>
    </row>
    <row r="2443" spans="1:7">
      <c r="A2443" s="38" t="s">
        <v>4917</v>
      </c>
      <c r="B2443" s="39" t="s">
        <v>4918</v>
      </c>
      <c r="C2443" s="40" t="s">
        <v>95</v>
      </c>
      <c r="D2443" s="77">
        <v>166.96</v>
      </c>
      <c r="E2443" s="77">
        <v>16.75</v>
      </c>
      <c r="F2443" s="77">
        <v>183.71</v>
      </c>
      <c r="G2443" s="26">
        <v>15</v>
      </c>
    </row>
    <row r="2444" spans="1:7">
      <c r="A2444" s="38" t="s">
        <v>4919</v>
      </c>
      <c r="B2444" s="39" t="s">
        <v>4920</v>
      </c>
      <c r="C2444" s="40" t="s">
        <v>95</v>
      </c>
      <c r="D2444" s="77">
        <v>592.79</v>
      </c>
      <c r="E2444" s="77">
        <v>16.75</v>
      </c>
      <c r="F2444" s="77">
        <v>609.54</v>
      </c>
      <c r="G2444" s="26">
        <v>15</v>
      </c>
    </row>
    <row r="2445" spans="1:7">
      <c r="A2445" s="38" t="s">
        <v>4921</v>
      </c>
      <c r="B2445" s="39" t="s">
        <v>4922</v>
      </c>
      <c r="C2445" s="40" t="s">
        <v>95</v>
      </c>
      <c r="D2445" s="77">
        <v>833.8</v>
      </c>
      <c r="E2445" s="77">
        <v>16.75</v>
      </c>
      <c r="F2445" s="77">
        <v>850.55</v>
      </c>
      <c r="G2445" s="26">
        <v>15</v>
      </c>
    </row>
    <row r="2446" spans="1:7">
      <c r="A2446" s="38" t="s">
        <v>4923</v>
      </c>
      <c r="B2446" s="39" t="s">
        <v>4924</v>
      </c>
      <c r="C2446" s="40" t="s">
        <v>95</v>
      </c>
      <c r="D2446" s="77">
        <v>1691.78</v>
      </c>
      <c r="E2446" s="77">
        <v>22.33</v>
      </c>
      <c r="F2446" s="77">
        <v>1714.11</v>
      </c>
      <c r="G2446" s="26">
        <v>15</v>
      </c>
    </row>
    <row r="2447" spans="1:7">
      <c r="A2447" s="38" t="s">
        <v>4925</v>
      </c>
      <c r="B2447" s="39" t="s">
        <v>4926</v>
      </c>
      <c r="C2447" s="40" t="s">
        <v>95</v>
      </c>
      <c r="D2447" s="77">
        <v>23.78</v>
      </c>
      <c r="E2447" s="77">
        <v>16.75</v>
      </c>
      <c r="F2447" s="77">
        <v>40.53</v>
      </c>
      <c r="G2447" s="26">
        <v>15</v>
      </c>
    </row>
    <row r="2448" spans="1:7">
      <c r="A2448" s="38" t="s">
        <v>4927</v>
      </c>
      <c r="B2448" s="39" t="s">
        <v>4928</v>
      </c>
      <c r="C2448" s="40" t="s">
        <v>95</v>
      </c>
      <c r="D2448" s="77">
        <v>76.87</v>
      </c>
      <c r="E2448" s="77">
        <v>16.75</v>
      </c>
      <c r="F2448" s="77">
        <v>93.62</v>
      </c>
      <c r="G2448" s="26">
        <v>15</v>
      </c>
    </row>
    <row r="2449" spans="1:7">
      <c r="A2449" s="38" t="s">
        <v>4929</v>
      </c>
      <c r="B2449" s="39" t="s">
        <v>4930</v>
      </c>
      <c r="C2449" s="40" t="s">
        <v>95</v>
      </c>
      <c r="D2449" s="77">
        <v>197.53</v>
      </c>
      <c r="E2449" s="77">
        <v>22.33</v>
      </c>
      <c r="F2449" s="77">
        <v>219.86</v>
      </c>
      <c r="G2449" s="26">
        <v>15</v>
      </c>
    </row>
    <row r="2450" spans="1:7">
      <c r="A2450" s="38" t="s">
        <v>4931</v>
      </c>
      <c r="B2450" s="39" t="s">
        <v>4932</v>
      </c>
      <c r="C2450" s="40"/>
      <c r="D2450" s="77"/>
      <c r="E2450" s="77"/>
      <c r="F2450" s="77"/>
      <c r="G2450" s="26"/>
    </row>
    <row r="2451" spans="1:7">
      <c r="A2451" s="38" t="s">
        <v>4933</v>
      </c>
      <c r="B2451" s="39" t="s">
        <v>4934</v>
      </c>
      <c r="C2451" s="40" t="s">
        <v>408</v>
      </c>
      <c r="D2451" s="77">
        <v>25.68</v>
      </c>
      <c r="E2451" s="77">
        <v>16.75</v>
      </c>
      <c r="F2451" s="77">
        <v>42.43</v>
      </c>
      <c r="G2451" s="26">
        <v>15</v>
      </c>
    </row>
    <row r="2452" spans="1:7">
      <c r="A2452" s="38" t="s">
        <v>4935</v>
      </c>
      <c r="B2452" s="39" t="s">
        <v>4936</v>
      </c>
      <c r="C2452" s="40" t="s">
        <v>95</v>
      </c>
      <c r="D2452" s="77">
        <v>28.01</v>
      </c>
      <c r="E2452" s="77">
        <v>16.75</v>
      </c>
      <c r="F2452" s="77">
        <v>44.76</v>
      </c>
      <c r="G2452" s="26">
        <v>15</v>
      </c>
    </row>
    <row r="2453" spans="1:7">
      <c r="A2453" s="38" t="s">
        <v>4937</v>
      </c>
      <c r="B2453" s="39" t="s">
        <v>4938</v>
      </c>
      <c r="C2453" s="40" t="s">
        <v>95</v>
      </c>
      <c r="D2453" s="77">
        <v>67.28</v>
      </c>
      <c r="E2453" s="77">
        <v>16.75</v>
      </c>
      <c r="F2453" s="77">
        <v>84.03</v>
      </c>
      <c r="G2453" s="26">
        <v>15</v>
      </c>
    </row>
    <row r="2454" spans="1:7">
      <c r="A2454" s="38" t="s">
        <v>4939</v>
      </c>
      <c r="B2454" s="39" t="s">
        <v>4940</v>
      </c>
      <c r="C2454" s="40" t="s">
        <v>408</v>
      </c>
      <c r="D2454" s="77">
        <v>268.63</v>
      </c>
      <c r="E2454" s="77">
        <v>16.75</v>
      </c>
      <c r="F2454" s="77">
        <v>285.38</v>
      </c>
      <c r="G2454" s="26">
        <v>15</v>
      </c>
    </row>
    <row r="2455" spans="1:7">
      <c r="A2455" s="38" t="s">
        <v>4941</v>
      </c>
      <c r="B2455" s="39" t="s">
        <v>4942</v>
      </c>
      <c r="C2455" s="40" t="s">
        <v>408</v>
      </c>
      <c r="D2455" s="77">
        <v>275.91000000000003</v>
      </c>
      <c r="E2455" s="77">
        <v>16.75</v>
      </c>
      <c r="F2455" s="77">
        <v>292.66000000000003</v>
      </c>
      <c r="G2455" s="26">
        <v>15</v>
      </c>
    </row>
    <row r="2456" spans="1:7">
      <c r="A2456" s="38" t="s">
        <v>4943</v>
      </c>
      <c r="B2456" s="39" t="s">
        <v>4944</v>
      </c>
      <c r="C2456" s="40" t="s">
        <v>408</v>
      </c>
      <c r="D2456" s="77">
        <v>19.8</v>
      </c>
      <c r="E2456" s="77">
        <v>16.75</v>
      </c>
      <c r="F2456" s="77">
        <v>36.549999999999997</v>
      </c>
      <c r="G2456" s="26">
        <v>15</v>
      </c>
    </row>
    <row r="2457" spans="1:7">
      <c r="A2457" s="38" t="s">
        <v>4945</v>
      </c>
      <c r="B2457" s="39" t="s">
        <v>4946</v>
      </c>
      <c r="C2457" s="40" t="s">
        <v>408</v>
      </c>
      <c r="D2457" s="77">
        <v>329.22</v>
      </c>
      <c r="E2457" s="77">
        <v>16.75</v>
      </c>
      <c r="F2457" s="77">
        <v>345.97</v>
      </c>
      <c r="G2457" s="26">
        <v>15</v>
      </c>
    </row>
    <row r="2458" spans="1:7" ht="30">
      <c r="A2458" s="38" t="s">
        <v>4947</v>
      </c>
      <c r="B2458" s="39" t="s">
        <v>4948</v>
      </c>
      <c r="C2458" s="40" t="s">
        <v>95</v>
      </c>
      <c r="D2458" s="77">
        <v>22.94</v>
      </c>
      <c r="E2458" s="77">
        <v>16.75</v>
      </c>
      <c r="F2458" s="77">
        <v>39.69</v>
      </c>
      <c r="G2458" s="26">
        <v>15</v>
      </c>
    </row>
    <row r="2459" spans="1:7">
      <c r="A2459" s="38" t="s">
        <v>4949</v>
      </c>
      <c r="B2459" s="39" t="s">
        <v>4950</v>
      </c>
      <c r="C2459" s="40" t="s">
        <v>408</v>
      </c>
      <c r="D2459" s="77">
        <v>12.37</v>
      </c>
      <c r="E2459" s="77">
        <v>16.75</v>
      </c>
      <c r="F2459" s="77">
        <v>29.12</v>
      </c>
      <c r="G2459" s="26">
        <v>15</v>
      </c>
    </row>
    <row r="2460" spans="1:7">
      <c r="A2460" s="38" t="s">
        <v>4951</v>
      </c>
      <c r="B2460" s="39" t="s">
        <v>4952</v>
      </c>
      <c r="C2460" s="40" t="s">
        <v>408</v>
      </c>
      <c r="D2460" s="77">
        <v>14.9</v>
      </c>
      <c r="E2460" s="77">
        <v>16.75</v>
      </c>
      <c r="F2460" s="77">
        <v>31.65</v>
      </c>
      <c r="G2460" s="26">
        <v>15</v>
      </c>
    </row>
    <row r="2461" spans="1:7">
      <c r="A2461" s="38" t="s">
        <v>4953</v>
      </c>
      <c r="B2461" s="39" t="s">
        <v>4954</v>
      </c>
      <c r="C2461" s="40" t="s">
        <v>408</v>
      </c>
      <c r="D2461" s="77">
        <v>32.81</v>
      </c>
      <c r="E2461" s="77">
        <v>16.75</v>
      </c>
      <c r="F2461" s="77">
        <v>49.56</v>
      </c>
      <c r="G2461" s="26">
        <v>15</v>
      </c>
    </row>
    <row r="2462" spans="1:7">
      <c r="A2462" s="38" t="s">
        <v>4955</v>
      </c>
      <c r="B2462" s="39" t="s">
        <v>4956</v>
      </c>
      <c r="C2462" s="40" t="s">
        <v>408</v>
      </c>
      <c r="D2462" s="77">
        <v>26.64</v>
      </c>
      <c r="E2462" s="77">
        <v>16.75</v>
      </c>
      <c r="F2462" s="77">
        <v>43.39</v>
      </c>
      <c r="G2462" s="26">
        <v>15</v>
      </c>
    </row>
    <row r="2463" spans="1:7">
      <c r="A2463" s="38" t="s">
        <v>4957</v>
      </c>
      <c r="B2463" s="39" t="s">
        <v>4958</v>
      </c>
      <c r="C2463" s="40" t="s">
        <v>408</v>
      </c>
      <c r="D2463" s="77">
        <v>25.69</v>
      </c>
      <c r="E2463" s="77">
        <v>16.75</v>
      </c>
      <c r="F2463" s="77">
        <v>42.44</v>
      </c>
      <c r="G2463" s="26">
        <v>15</v>
      </c>
    </row>
    <row r="2464" spans="1:7">
      <c r="A2464" s="38" t="s">
        <v>4959</v>
      </c>
      <c r="B2464" s="39" t="s">
        <v>4960</v>
      </c>
      <c r="C2464" s="40" t="s">
        <v>408</v>
      </c>
      <c r="D2464" s="77">
        <v>36.58</v>
      </c>
      <c r="E2464" s="77">
        <v>20.65</v>
      </c>
      <c r="F2464" s="77">
        <v>57.23</v>
      </c>
      <c r="G2464" s="26">
        <v>15</v>
      </c>
    </row>
    <row r="2465" spans="1:7">
      <c r="A2465" s="38" t="s">
        <v>4961</v>
      </c>
      <c r="B2465" s="39" t="s">
        <v>4962</v>
      </c>
      <c r="C2465" s="40"/>
      <c r="D2465" s="77"/>
      <c r="E2465" s="77"/>
      <c r="F2465" s="77"/>
      <c r="G2465" s="26"/>
    </row>
    <row r="2466" spans="1:7">
      <c r="A2466" s="38" t="s">
        <v>4963</v>
      </c>
      <c r="B2466" s="39" t="s">
        <v>4964</v>
      </c>
      <c r="C2466" s="40" t="s">
        <v>408</v>
      </c>
      <c r="D2466" s="77">
        <v>13.78</v>
      </c>
      <c r="E2466" s="77">
        <v>18.98</v>
      </c>
      <c r="F2466" s="77">
        <v>32.76</v>
      </c>
      <c r="G2466" s="26">
        <v>15</v>
      </c>
    </row>
    <row r="2467" spans="1:7">
      <c r="A2467" s="38" t="s">
        <v>4965</v>
      </c>
      <c r="B2467" s="39" t="s">
        <v>4966</v>
      </c>
      <c r="C2467" s="40" t="s">
        <v>408</v>
      </c>
      <c r="D2467" s="77">
        <v>23.68</v>
      </c>
      <c r="E2467" s="77">
        <v>19.54</v>
      </c>
      <c r="F2467" s="77">
        <v>43.22</v>
      </c>
      <c r="G2467" s="26">
        <v>15</v>
      </c>
    </row>
    <row r="2468" spans="1:7">
      <c r="A2468" s="38" t="s">
        <v>4967</v>
      </c>
      <c r="B2468" s="39" t="s">
        <v>4968</v>
      </c>
      <c r="C2468" s="40" t="s">
        <v>408</v>
      </c>
      <c r="D2468" s="77">
        <v>26.27</v>
      </c>
      <c r="E2468" s="77">
        <v>27.92</v>
      </c>
      <c r="F2468" s="77">
        <v>54.19</v>
      </c>
      <c r="G2468" s="26">
        <v>15</v>
      </c>
    </row>
    <row r="2469" spans="1:7">
      <c r="A2469" s="38" t="s">
        <v>4969</v>
      </c>
      <c r="B2469" s="39" t="s">
        <v>4970</v>
      </c>
      <c r="C2469" s="40" t="s">
        <v>408</v>
      </c>
      <c r="D2469" s="77">
        <v>18.2</v>
      </c>
      <c r="E2469" s="77">
        <v>15.07</v>
      </c>
      <c r="F2469" s="77">
        <v>33.270000000000003</v>
      </c>
      <c r="G2469" s="26">
        <v>15</v>
      </c>
    </row>
    <row r="2470" spans="1:7">
      <c r="A2470" s="38" t="s">
        <v>4971</v>
      </c>
      <c r="B2470" s="39" t="s">
        <v>4972</v>
      </c>
      <c r="C2470" s="40" t="s">
        <v>408</v>
      </c>
      <c r="D2470" s="77">
        <v>12.84</v>
      </c>
      <c r="E2470" s="77">
        <v>25.12</v>
      </c>
      <c r="F2470" s="77">
        <v>37.96</v>
      </c>
      <c r="G2470" s="26">
        <v>15</v>
      </c>
    </row>
    <row r="2471" spans="1:7">
      <c r="A2471" s="38" t="s">
        <v>4973</v>
      </c>
      <c r="B2471" s="39" t="s">
        <v>4974</v>
      </c>
      <c r="C2471" s="40" t="s">
        <v>408</v>
      </c>
      <c r="D2471" s="77">
        <v>17</v>
      </c>
      <c r="E2471" s="77">
        <v>21.22</v>
      </c>
      <c r="F2471" s="77">
        <v>38.22</v>
      </c>
      <c r="G2471" s="26">
        <v>15</v>
      </c>
    </row>
    <row r="2472" spans="1:7">
      <c r="A2472" s="38" t="s">
        <v>4975</v>
      </c>
      <c r="B2472" s="39" t="s">
        <v>4976</v>
      </c>
      <c r="C2472" s="40" t="s">
        <v>408</v>
      </c>
      <c r="D2472" s="77">
        <v>12.48</v>
      </c>
      <c r="E2472" s="77">
        <v>25.12</v>
      </c>
      <c r="F2472" s="77">
        <v>37.6</v>
      </c>
      <c r="G2472" s="26">
        <v>15</v>
      </c>
    </row>
    <row r="2473" spans="1:7">
      <c r="A2473" s="38" t="s">
        <v>4977</v>
      </c>
      <c r="B2473" s="39" t="s">
        <v>4978</v>
      </c>
      <c r="C2473" s="40" t="s">
        <v>408</v>
      </c>
      <c r="D2473" s="77">
        <v>19.440000000000001</v>
      </c>
      <c r="E2473" s="77">
        <v>27.92</v>
      </c>
      <c r="F2473" s="77">
        <v>47.36</v>
      </c>
      <c r="G2473" s="26">
        <v>15</v>
      </c>
    </row>
    <row r="2474" spans="1:7">
      <c r="A2474" s="38" t="s">
        <v>4979</v>
      </c>
      <c r="B2474" s="39" t="s">
        <v>4980</v>
      </c>
      <c r="C2474" s="40" t="s">
        <v>408</v>
      </c>
      <c r="D2474" s="77">
        <v>50.08</v>
      </c>
      <c r="E2474" s="77">
        <v>19.54</v>
      </c>
      <c r="F2474" s="77">
        <v>69.62</v>
      </c>
      <c r="G2474" s="26">
        <v>15</v>
      </c>
    </row>
    <row r="2475" spans="1:7">
      <c r="A2475" s="38" t="s">
        <v>4981</v>
      </c>
      <c r="B2475" s="39" t="s">
        <v>4982</v>
      </c>
      <c r="C2475" s="40" t="s">
        <v>408</v>
      </c>
      <c r="D2475" s="77">
        <v>47.3</v>
      </c>
      <c r="E2475" s="77">
        <v>19.54</v>
      </c>
      <c r="F2475" s="77">
        <v>66.84</v>
      </c>
      <c r="G2475" s="26">
        <v>15</v>
      </c>
    </row>
    <row r="2476" spans="1:7">
      <c r="A2476" s="38" t="s">
        <v>4983</v>
      </c>
      <c r="B2476" s="39" t="s">
        <v>4984</v>
      </c>
      <c r="C2476" s="40" t="s">
        <v>408</v>
      </c>
      <c r="D2476" s="77">
        <v>18.45</v>
      </c>
      <c r="E2476" s="77">
        <v>13.96</v>
      </c>
      <c r="F2476" s="77">
        <v>32.409999999999997</v>
      </c>
      <c r="G2476" s="26">
        <v>15</v>
      </c>
    </row>
    <row r="2477" spans="1:7">
      <c r="A2477" s="38" t="s">
        <v>4985</v>
      </c>
      <c r="B2477" s="39" t="s">
        <v>14531</v>
      </c>
      <c r="C2477" s="40" t="s">
        <v>408</v>
      </c>
      <c r="D2477" s="77">
        <v>54.42</v>
      </c>
      <c r="E2477" s="77">
        <v>21.22</v>
      </c>
      <c r="F2477" s="77">
        <v>75.64</v>
      </c>
      <c r="G2477" s="26">
        <v>15</v>
      </c>
    </row>
    <row r="2478" spans="1:7">
      <c r="A2478" s="38" t="s">
        <v>4986</v>
      </c>
      <c r="B2478" s="39" t="s">
        <v>4987</v>
      </c>
      <c r="C2478" s="40" t="s">
        <v>95</v>
      </c>
      <c r="D2478" s="77">
        <v>35.51</v>
      </c>
      <c r="E2478" s="77">
        <v>16.75</v>
      </c>
      <c r="F2478" s="77">
        <v>52.26</v>
      </c>
      <c r="G2478" s="26">
        <v>15</v>
      </c>
    </row>
    <row r="2479" spans="1:7">
      <c r="A2479" s="38" t="s">
        <v>4988</v>
      </c>
      <c r="B2479" s="39" t="s">
        <v>4989</v>
      </c>
      <c r="C2479" s="40" t="s">
        <v>95</v>
      </c>
      <c r="D2479" s="77">
        <v>98.98</v>
      </c>
      <c r="E2479" s="77">
        <v>27.92</v>
      </c>
      <c r="F2479" s="77">
        <v>126.9</v>
      </c>
      <c r="G2479" s="26">
        <v>15</v>
      </c>
    </row>
    <row r="2480" spans="1:7">
      <c r="A2480" s="38" t="s">
        <v>4990</v>
      </c>
      <c r="B2480" s="39" t="s">
        <v>4991</v>
      </c>
      <c r="C2480" s="40"/>
      <c r="D2480" s="77"/>
      <c r="E2480" s="77"/>
      <c r="F2480" s="77"/>
      <c r="G2480" s="26"/>
    </row>
    <row r="2481" spans="1:7">
      <c r="A2481" s="38" t="s">
        <v>4992</v>
      </c>
      <c r="B2481" s="39" t="s">
        <v>4993</v>
      </c>
      <c r="C2481" s="40" t="s">
        <v>408</v>
      </c>
      <c r="D2481" s="77">
        <v>14.95</v>
      </c>
      <c r="E2481" s="77">
        <v>27.92</v>
      </c>
      <c r="F2481" s="77">
        <v>42.87</v>
      </c>
      <c r="G2481" s="26">
        <v>15</v>
      </c>
    </row>
    <row r="2482" spans="1:7">
      <c r="A2482" s="38" t="s">
        <v>4994</v>
      </c>
      <c r="B2482" s="39" t="s">
        <v>4995</v>
      </c>
      <c r="C2482" s="40" t="s">
        <v>408</v>
      </c>
      <c r="D2482" s="77">
        <v>23.99</v>
      </c>
      <c r="E2482" s="77">
        <v>27.92</v>
      </c>
      <c r="F2482" s="77">
        <v>51.91</v>
      </c>
      <c r="G2482" s="26">
        <v>15</v>
      </c>
    </row>
    <row r="2483" spans="1:7">
      <c r="A2483" s="38" t="s">
        <v>4996</v>
      </c>
      <c r="B2483" s="39" t="s">
        <v>4997</v>
      </c>
      <c r="C2483" s="40" t="s">
        <v>408</v>
      </c>
      <c r="D2483" s="77">
        <v>44.74</v>
      </c>
      <c r="E2483" s="77">
        <v>27.92</v>
      </c>
      <c r="F2483" s="77">
        <v>72.66</v>
      </c>
      <c r="G2483" s="26">
        <v>15</v>
      </c>
    </row>
    <row r="2484" spans="1:7">
      <c r="A2484" s="38" t="s">
        <v>4998</v>
      </c>
      <c r="B2484" s="39" t="s">
        <v>4999</v>
      </c>
      <c r="C2484" s="40" t="s">
        <v>408</v>
      </c>
      <c r="D2484" s="77">
        <v>56.31</v>
      </c>
      <c r="E2484" s="77">
        <v>27.92</v>
      </c>
      <c r="F2484" s="77">
        <v>84.23</v>
      </c>
      <c r="G2484" s="26">
        <v>15</v>
      </c>
    </row>
    <row r="2485" spans="1:7">
      <c r="A2485" s="38" t="s">
        <v>5000</v>
      </c>
      <c r="B2485" s="39" t="s">
        <v>5001</v>
      </c>
      <c r="C2485" s="40" t="s">
        <v>408</v>
      </c>
      <c r="D2485" s="77">
        <v>77.489999999999995</v>
      </c>
      <c r="E2485" s="77">
        <v>27.92</v>
      </c>
      <c r="F2485" s="77">
        <v>105.41</v>
      </c>
      <c r="G2485" s="26">
        <v>15</v>
      </c>
    </row>
    <row r="2486" spans="1:7">
      <c r="A2486" s="38" t="s">
        <v>5002</v>
      </c>
      <c r="B2486" s="39" t="s">
        <v>5003</v>
      </c>
      <c r="C2486" s="40" t="s">
        <v>408</v>
      </c>
      <c r="D2486" s="77">
        <v>210.25</v>
      </c>
      <c r="E2486" s="77">
        <v>27.92</v>
      </c>
      <c r="F2486" s="77">
        <v>238.17</v>
      </c>
      <c r="G2486" s="26">
        <v>15</v>
      </c>
    </row>
    <row r="2487" spans="1:7">
      <c r="A2487" s="38" t="s">
        <v>5004</v>
      </c>
      <c r="B2487" s="39" t="s">
        <v>5005</v>
      </c>
      <c r="C2487" s="40" t="s">
        <v>408</v>
      </c>
      <c r="D2487" s="77">
        <v>281.66000000000003</v>
      </c>
      <c r="E2487" s="77">
        <v>27.92</v>
      </c>
      <c r="F2487" s="77">
        <v>309.58</v>
      </c>
      <c r="G2487" s="26">
        <v>15</v>
      </c>
    </row>
    <row r="2488" spans="1:7">
      <c r="A2488" s="38" t="s">
        <v>5006</v>
      </c>
      <c r="B2488" s="39" t="s">
        <v>5007</v>
      </c>
      <c r="C2488" s="40" t="s">
        <v>408</v>
      </c>
      <c r="D2488" s="77">
        <v>408.06</v>
      </c>
      <c r="E2488" s="77">
        <v>27.92</v>
      </c>
      <c r="F2488" s="77">
        <v>435.98</v>
      </c>
      <c r="G2488" s="26">
        <v>15</v>
      </c>
    </row>
    <row r="2489" spans="1:7">
      <c r="A2489" s="38" t="s">
        <v>5008</v>
      </c>
      <c r="B2489" s="39" t="s">
        <v>5009</v>
      </c>
      <c r="C2489" s="40" t="s">
        <v>408</v>
      </c>
      <c r="D2489" s="77">
        <v>18.87</v>
      </c>
      <c r="E2489" s="77">
        <v>27.92</v>
      </c>
      <c r="F2489" s="77">
        <v>46.79</v>
      </c>
      <c r="G2489" s="26">
        <v>15</v>
      </c>
    </row>
    <row r="2490" spans="1:7">
      <c r="A2490" s="38" t="s">
        <v>5010</v>
      </c>
      <c r="B2490" s="39" t="s">
        <v>5011</v>
      </c>
      <c r="C2490" s="40"/>
      <c r="D2490" s="77"/>
      <c r="E2490" s="77"/>
      <c r="F2490" s="77"/>
      <c r="G2490" s="26"/>
    </row>
    <row r="2491" spans="1:7">
      <c r="A2491" s="38" t="s">
        <v>5012</v>
      </c>
      <c r="B2491" s="39" t="s">
        <v>5013</v>
      </c>
      <c r="C2491" s="40" t="s">
        <v>95</v>
      </c>
      <c r="D2491" s="77">
        <v>3.54</v>
      </c>
      <c r="E2491" s="77">
        <v>13.96</v>
      </c>
      <c r="F2491" s="77">
        <v>17.5</v>
      </c>
      <c r="G2491" s="26">
        <v>15</v>
      </c>
    </row>
    <row r="2492" spans="1:7">
      <c r="A2492" s="38" t="s">
        <v>5014</v>
      </c>
      <c r="B2492" s="39" t="s">
        <v>5015</v>
      </c>
      <c r="C2492" s="40" t="s">
        <v>95</v>
      </c>
      <c r="D2492" s="77">
        <v>6.94</v>
      </c>
      <c r="E2492" s="77">
        <v>13.96</v>
      </c>
      <c r="F2492" s="77">
        <v>20.9</v>
      </c>
      <c r="G2492" s="26">
        <v>15</v>
      </c>
    </row>
    <row r="2493" spans="1:7">
      <c r="A2493" s="38" t="s">
        <v>5016</v>
      </c>
      <c r="B2493" s="39" t="s">
        <v>5017</v>
      </c>
      <c r="C2493" s="40" t="s">
        <v>95</v>
      </c>
      <c r="D2493" s="77">
        <v>7.33</v>
      </c>
      <c r="E2493" s="77">
        <v>13.96</v>
      </c>
      <c r="F2493" s="77">
        <v>21.29</v>
      </c>
      <c r="G2493" s="26">
        <v>15</v>
      </c>
    </row>
    <row r="2494" spans="1:7">
      <c r="A2494" s="38" t="s">
        <v>5018</v>
      </c>
      <c r="B2494" s="39" t="s">
        <v>5019</v>
      </c>
      <c r="C2494" s="40"/>
      <c r="D2494" s="77"/>
      <c r="E2494" s="77"/>
      <c r="F2494" s="77"/>
      <c r="G2494" s="26"/>
    </row>
    <row r="2495" spans="1:7">
      <c r="A2495" s="38" t="s">
        <v>5020</v>
      </c>
      <c r="B2495" s="39" t="s">
        <v>5021</v>
      </c>
      <c r="C2495" s="40" t="s">
        <v>95</v>
      </c>
      <c r="D2495" s="77">
        <v>284.77999999999997</v>
      </c>
      <c r="E2495" s="77">
        <v>27.92</v>
      </c>
      <c r="F2495" s="77">
        <v>312.7</v>
      </c>
      <c r="G2495" s="26">
        <v>15</v>
      </c>
    </row>
    <row r="2496" spans="1:7">
      <c r="A2496" s="38" t="s">
        <v>5022</v>
      </c>
      <c r="B2496" s="39" t="s">
        <v>5023</v>
      </c>
      <c r="C2496" s="40" t="s">
        <v>95</v>
      </c>
      <c r="D2496" s="77">
        <v>289.04000000000002</v>
      </c>
      <c r="E2496" s="77">
        <v>27.92</v>
      </c>
      <c r="F2496" s="77">
        <v>316.95999999999998</v>
      </c>
      <c r="G2496" s="26">
        <v>15</v>
      </c>
    </row>
    <row r="2497" spans="1:7">
      <c r="A2497" s="38" t="s">
        <v>5024</v>
      </c>
      <c r="B2497" s="39" t="s">
        <v>5025</v>
      </c>
      <c r="C2497" s="40" t="s">
        <v>95</v>
      </c>
      <c r="D2497" s="77">
        <v>336.39</v>
      </c>
      <c r="E2497" s="77">
        <v>27.92</v>
      </c>
      <c r="F2497" s="77">
        <v>364.31</v>
      </c>
      <c r="G2497" s="26">
        <v>15</v>
      </c>
    </row>
    <row r="2498" spans="1:7">
      <c r="A2498" s="38" t="s">
        <v>5026</v>
      </c>
      <c r="B2498" s="39" t="s">
        <v>5027</v>
      </c>
      <c r="C2498" s="40" t="s">
        <v>95</v>
      </c>
      <c r="D2498" s="77">
        <v>196.82</v>
      </c>
      <c r="E2498" s="77">
        <v>27.92</v>
      </c>
      <c r="F2498" s="77">
        <v>224.74</v>
      </c>
      <c r="G2498" s="26">
        <v>15</v>
      </c>
    </row>
    <row r="2499" spans="1:7">
      <c r="A2499" s="38" t="s">
        <v>5028</v>
      </c>
      <c r="B2499" s="39" t="s">
        <v>5029</v>
      </c>
      <c r="C2499" s="40" t="s">
        <v>95</v>
      </c>
      <c r="D2499" s="77">
        <v>403.13</v>
      </c>
      <c r="E2499" s="77">
        <v>27.92</v>
      </c>
      <c r="F2499" s="77">
        <v>431.05</v>
      </c>
      <c r="G2499" s="26">
        <v>15</v>
      </c>
    </row>
    <row r="2500" spans="1:7">
      <c r="A2500" s="38" t="s">
        <v>5030</v>
      </c>
      <c r="B2500" s="39" t="s">
        <v>5031</v>
      </c>
      <c r="C2500" s="40" t="s">
        <v>95</v>
      </c>
      <c r="D2500" s="77">
        <v>575.34</v>
      </c>
      <c r="E2500" s="77">
        <v>27.92</v>
      </c>
      <c r="F2500" s="77">
        <v>603.26</v>
      </c>
      <c r="G2500" s="26">
        <v>15</v>
      </c>
    </row>
    <row r="2501" spans="1:7">
      <c r="A2501" s="38" t="s">
        <v>5032</v>
      </c>
      <c r="B2501" s="39" t="s">
        <v>5033</v>
      </c>
      <c r="C2501" s="40" t="s">
        <v>95</v>
      </c>
      <c r="D2501" s="77">
        <v>715.57</v>
      </c>
      <c r="E2501" s="77">
        <v>27.92</v>
      </c>
      <c r="F2501" s="77">
        <v>743.49</v>
      </c>
      <c r="G2501" s="26">
        <v>15</v>
      </c>
    </row>
    <row r="2502" spans="1:7">
      <c r="A2502" s="38" t="s">
        <v>5034</v>
      </c>
      <c r="B2502" s="39" t="s">
        <v>5035</v>
      </c>
      <c r="C2502" s="40" t="s">
        <v>95</v>
      </c>
      <c r="D2502" s="77">
        <v>1102.58</v>
      </c>
      <c r="E2502" s="77">
        <v>27.92</v>
      </c>
      <c r="F2502" s="77">
        <v>1130.5</v>
      </c>
      <c r="G2502" s="26">
        <v>15</v>
      </c>
    </row>
    <row r="2503" spans="1:7">
      <c r="A2503" s="38" t="s">
        <v>5036</v>
      </c>
      <c r="B2503" s="39" t="s">
        <v>5037</v>
      </c>
      <c r="C2503" s="40" t="s">
        <v>95</v>
      </c>
      <c r="D2503" s="77">
        <v>1626.85</v>
      </c>
      <c r="E2503" s="77">
        <v>27.92</v>
      </c>
      <c r="F2503" s="77">
        <v>1654.77</v>
      </c>
      <c r="G2503" s="26">
        <v>15</v>
      </c>
    </row>
    <row r="2504" spans="1:7">
      <c r="A2504" s="38" t="s">
        <v>5038</v>
      </c>
      <c r="B2504" s="39" t="s">
        <v>5039</v>
      </c>
      <c r="C2504" s="40" t="s">
        <v>95</v>
      </c>
      <c r="D2504" s="77">
        <v>3540.67</v>
      </c>
      <c r="E2504" s="77">
        <v>27.92</v>
      </c>
      <c r="F2504" s="77">
        <v>3568.59</v>
      </c>
      <c r="G2504" s="26">
        <v>15</v>
      </c>
    </row>
    <row r="2505" spans="1:7">
      <c r="A2505" s="38" t="s">
        <v>5040</v>
      </c>
      <c r="B2505" s="39" t="s">
        <v>5041</v>
      </c>
      <c r="C2505" s="40" t="s">
        <v>95</v>
      </c>
      <c r="D2505" s="77">
        <v>2165.5</v>
      </c>
      <c r="E2505" s="77">
        <v>27.92</v>
      </c>
      <c r="F2505" s="77">
        <v>2193.42</v>
      </c>
      <c r="G2505" s="26">
        <v>15</v>
      </c>
    </row>
    <row r="2506" spans="1:7">
      <c r="A2506" s="38" t="s">
        <v>5042</v>
      </c>
      <c r="B2506" s="39" t="s">
        <v>5043</v>
      </c>
      <c r="C2506" s="40" t="s">
        <v>95</v>
      </c>
      <c r="D2506" s="77">
        <v>5951.05</v>
      </c>
      <c r="E2506" s="77">
        <v>27.92</v>
      </c>
      <c r="F2506" s="77">
        <v>5978.97</v>
      </c>
      <c r="G2506" s="26">
        <v>15</v>
      </c>
    </row>
    <row r="2507" spans="1:7">
      <c r="A2507" s="38" t="s">
        <v>5044</v>
      </c>
      <c r="B2507" s="39" t="s">
        <v>5045</v>
      </c>
      <c r="C2507" s="40" t="s">
        <v>95</v>
      </c>
      <c r="D2507" s="77">
        <v>72.81</v>
      </c>
      <c r="E2507" s="77">
        <v>27.92</v>
      </c>
      <c r="F2507" s="77">
        <v>100.73</v>
      </c>
      <c r="G2507" s="26">
        <v>15</v>
      </c>
    </row>
    <row r="2508" spans="1:7">
      <c r="A2508" s="38" t="s">
        <v>5046</v>
      </c>
      <c r="B2508" s="39" t="s">
        <v>5047</v>
      </c>
      <c r="C2508" s="40" t="s">
        <v>95</v>
      </c>
      <c r="D2508" s="77">
        <v>113.93</v>
      </c>
      <c r="E2508" s="77">
        <v>27.92</v>
      </c>
      <c r="F2508" s="77">
        <v>141.85</v>
      </c>
      <c r="G2508" s="26">
        <v>15</v>
      </c>
    </row>
    <row r="2509" spans="1:7">
      <c r="A2509" s="38" t="s">
        <v>5048</v>
      </c>
      <c r="B2509" s="39" t="s">
        <v>5049</v>
      </c>
      <c r="C2509" s="40" t="s">
        <v>95</v>
      </c>
      <c r="D2509" s="77">
        <v>145.08000000000001</v>
      </c>
      <c r="E2509" s="77">
        <v>27.92</v>
      </c>
      <c r="F2509" s="77">
        <v>173</v>
      </c>
      <c r="G2509" s="26">
        <v>15</v>
      </c>
    </row>
    <row r="2510" spans="1:7">
      <c r="A2510" s="38" t="s">
        <v>5050</v>
      </c>
      <c r="B2510" s="39" t="s">
        <v>5051</v>
      </c>
      <c r="C2510" s="40"/>
      <c r="D2510" s="77"/>
      <c r="E2510" s="77"/>
      <c r="F2510" s="77"/>
      <c r="G2510" s="26"/>
    </row>
    <row r="2511" spans="1:7">
      <c r="A2511" s="38" t="s">
        <v>5052</v>
      </c>
      <c r="B2511" s="39" t="s">
        <v>5053</v>
      </c>
      <c r="C2511" s="40" t="s">
        <v>95</v>
      </c>
      <c r="D2511" s="77">
        <v>82.3</v>
      </c>
      <c r="E2511" s="77">
        <v>25.12</v>
      </c>
      <c r="F2511" s="77">
        <v>107.42</v>
      </c>
      <c r="G2511" s="26">
        <v>15</v>
      </c>
    </row>
    <row r="2512" spans="1:7">
      <c r="A2512" s="38" t="s">
        <v>5054</v>
      </c>
      <c r="B2512" s="39" t="s">
        <v>5055</v>
      </c>
      <c r="C2512" s="40" t="s">
        <v>95</v>
      </c>
      <c r="D2512" s="77">
        <v>263.81</v>
      </c>
      <c r="E2512" s="77">
        <v>27.92</v>
      </c>
      <c r="F2512" s="77">
        <v>291.73</v>
      </c>
      <c r="G2512" s="26">
        <v>15</v>
      </c>
    </row>
    <row r="2513" spans="1:7">
      <c r="A2513" s="38" t="s">
        <v>5056</v>
      </c>
      <c r="B2513" s="39" t="s">
        <v>5057</v>
      </c>
      <c r="C2513" s="40" t="s">
        <v>95</v>
      </c>
      <c r="D2513" s="77">
        <v>463.54</v>
      </c>
      <c r="E2513" s="77">
        <v>27.92</v>
      </c>
      <c r="F2513" s="77">
        <v>491.46</v>
      </c>
      <c r="G2513" s="26">
        <v>15</v>
      </c>
    </row>
    <row r="2514" spans="1:7">
      <c r="A2514" s="38" t="s">
        <v>5058</v>
      </c>
      <c r="B2514" s="39" t="s">
        <v>5059</v>
      </c>
      <c r="C2514" s="40" t="s">
        <v>95</v>
      </c>
      <c r="D2514" s="77">
        <v>351.84</v>
      </c>
      <c r="E2514" s="77">
        <v>27.92</v>
      </c>
      <c r="F2514" s="77">
        <v>379.76</v>
      </c>
      <c r="G2514" s="26">
        <v>15</v>
      </c>
    </row>
    <row r="2515" spans="1:7">
      <c r="A2515" s="38" t="s">
        <v>5060</v>
      </c>
      <c r="B2515" s="39" t="s">
        <v>5061</v>
      </c>
      <c r="C2515" s="40" t="s">
        <v>95</v>
      </c>
      <c r="D2515" s="77">
        <v>96.44</v>
      </c>
      <c r="E2515" s="77">
        <v>55.83</v>
      </c>
      <c r="F2515" s="77">
        <v>152.27000000000001</v>
      </c>
      <c r="G2515" s="26">
        <v>15</v>
      </c>
    </row>
    <row r="2516" spans="1:7">
      <c r="A2516" s="38" t="s">
        <v>5062</v>
      </c>
      <c r="B2516" s="39" t="s">
        <v>5063</v>
      </c>
      <c r="C2516" s="40" t="s">
        <v>95</v>
      </c>
      <c r="D2516" s="77">
        <v>4213.43</v>
      </c>
      <c r="E2516" s="77">
        <v>55.83</v>
      </c>
      <c r="F2516" s="77">
        <v>4269.26</v>
      </c>
      <c r="G2516" s="26">
        <v>15</v>
      </c>
    </row>
    <row r="2517" spans="1:7">
      <c r="A2517" s="38" t="s">
        <v>5064</v>
      </c>
      <c r="B2517" s="39" t="s">
        <v>5065</v>
      </c>
      <c r="C2517" s="40" t="s">
        <v>95</v>
      </c>
      <c r="D2517" s="77">
        <v>102.37</v>
      </c>
      <c r="E2517" s="77">
        <v>55.83</v>
      </c>
      <c r="F2517" s="77">
        <v>158.19999999999999</v>
      </c>
      <c r="G2517" s="26">
        <v>15</v>
      </c>
    </row>
    <row r="2518" spans="1:7">
      <c r="A2518" s="38" t="s">
        <v>5066</v>
      </c>
      <c r="B2518" s="39" t="s">
        <v>5067</v>
      </c>
      <c r="C2518" s="40" t="s">
        <v>95</v>
      </c>
      <c r="D2518" s="77">
        <v>2864.09</v>
      </c>
      <c r="E2518" s="77">
        <v>27.92</v>
      </c>
      <c r="F2518" s="77">
        <v>2892.01</v>
      </c>
      <c r="G2518" s="26">
        <v>15</v>
      </c>
    </row>
    <row r="2519" spans="1:7">
      <c r="A2519" s="38" t="s">
        <v>5068</v>
      </c>
      <c r="B2519" s="39" t="s">
        <v>5069</v>
      </c>
      <c r="C2519" s="40" t="s">
        <v>95</v>
      </c>
      <c r="D2519" s="77">
        <v>121.48</v>
      </c>
      <c r="E2519" s="77">
        <v>55.83</v>
      </c>
      <c r="F2519" s="77">
        <v>177.31</v>
      </c>
      <c r="G2519" s="26">
        <v>15</v>
      </c>
    </row>
    <row r="2520" spans="1:7">
      <c r="A2520" s="38" t="s">
        <v>5070</v>
      </c>
      <c r="B2520" s="39" t="s">
        <v>5071</v>
      </c>
      <c r="C2520" s="40" t="s">
        <v>95</v>
      </c>
      <c r="D2520" s="77">
        <v>275.64999999999998</v>
      </c>
      <c r="E2520" s="77">
        <v>33.5</v>
      </c>
      <c r="F2520" s="77">
        <v>309.14999999999998</v>
      </c>
      <c r="G2520" s="26">
        <v>15</v>
      </c>
    </row>
    <row r="2521" spans="1:7">
      <c r="A2521" s="38" t="s">
        <v>5072</v>
      </c>
      <c r="B2521" s="39" t="s">
        <v>5073</v>
      </c>
      <c r="C2521" s="40"/>
      <c r="D2521" s="77"/>
      <c r="E2521" s="77"/>
      <c r="F2521" s="77"/>
      <c r="G2521" s="26"/>
    </row>
    <row r="2522" spans="1:7">
      <c r="A2522" s="38" t="s">
        <v>5074</v>
      </c>
      <c r="B2522" s="39" t="s">
        <v>5075</v>
      </c>
      <c r="C2522" s="40" t="s">
        <v>95</v>
      </c>
      <c r="D2522" s="77">
        <v>646.33000000000004</v>
      </c>
      <c r="E2522" s="77">
        <v>22.33</v>
      </c>
      <c r="F2522" s="77">
        <v>668.66</v>
      </c>
      <c r="G2522" s="26">
        <v>15</v>
      </c>
    </row>
    <row r="2523" spans="1:7">
      <c r="A2523" s="38" t="s">
        <v>5076</v>
      </c>
      <c r="B2523" s="39" t="s">
        <v>5077</v>
      </c>
      <c r="C2523" s="40" t="s">
        <v>95</v>
      </c>
      <c r="D2523" s="77">
        <v>324.08999999999997</v>
      </c>
      <c r="E2523" s="77">
        <v>22.33</v>
      </c>
      <c r="F2523" s="77">
        <v>346.42</v>
      </c>
      <c r="G2523" s="26">
        <v>15</v>
      </c>
    </row>
    <row r="2524" spans="1:7">
      <c r="A2524" s="38" t="s">
        <v>5078</v>
      </c>
      <c r="B2524" s="39" t="s">
        <v>5079</v>
      </c>
      <c r="C2524" s="40" t="s">
        <v>95</v>
      </c>
      <c r="D2524" s="77">
        <v>175.76</v>
      </c>
      <c r="E2524" s="77">
        <v>22.33</v>
      </c>
      <c r="F2524" s="77">
        <v>198.09</v>
      </c>
      <c r="G2524" s="26">
        <v>15</v>
      </c>
    </row>
    <row r="2525" spans="1:7">
      <c r="A2525" s="38" t="s">
        <v>5080</v>
      </c>
      <c r="B2525" s="39" t="s">
        <v>5081</v>
      </c>
      <c r="C2525" s="40" t="s">
        <v>95</v>
      </c>
      <c r="D2525" s="77">
        <v>455.36</v>
      </c>
      <c r="E2525" s="77">
        <v>22.33</v>
      </c>
      <c r="F2525" s="77">
        <v>477.69</v>
      </c>
      <c r="G2525" s="26">
        <v>15</v>
      </c>
    </row>
    <row r="2526" spans="1:7">
      <c r="A2526" s="38" t="s">
        <v>5082</v>
      </c>
      <c r="B2526" s="39" t="s">
        <v>5083</v>
      </c>
      <c r="C2526" s="40"/>
      <c r="D2526" s="77"/>
      <c r="E2526" s="77"/>
      <c r="F2526" s="77"/>
      <c r="G2526" s="26"/>
    </row>
    <row r="2527" spans="1:7">
      <c r="A2527" s="38" t="s">
        <v>5084</v>
      </c>
      <c r="B2527" s="39" t="s">
        <v>5085</v>
      </c>
      <c r="C2527" s="40" t="s">
        <v>95</v>
      </c>
      <c r="D2527" s="77">
        <v>166.8</v>
      </c>
      <c r="E2527" s="77">
        <v>22.33</v>
      </c>
      <c r="F2527" s="77">
        <v>189.13</v>
      </c>
      <c r="G2527" s="26">
        <v>15</v>
      </c>
    </row>
    <row r="2528" spans="1:7" ht="30">
      <c r="A2528" s="38" t="s">
        <v>5086</v>
      </c>
      <c r="B2528" s="39" t="s">
        <v>5087</v>
      </c>
      <c r="C2528" s="40" t="s">
        <v>95</v>
      </c>
      <c r="D2528" s="77">
        <v>403.11</v>
      </c>
      <c r="E2528" s="77">
        <v>13.96</v>
      </c>
      <c r="F2528" s="77">
        <v>417.07</v>
      </c>
      <c r="G2528" s="26">
        <v>15</v>
      </c>
    </row>
    <row r="2529" spans="1:7">
      <c r="A2529" s="38" t="s">
        <v>5088</v>
      </c>
      <c r="B2529" s="39" t="s">
        <v>5089</v>
      </c>
      <c r="C2529" s="40"/>
      <c r="D2529" s="77"/>
      <c r="E2529" s="77"/>
      <c r="F2529" s="77"/>
      <c r="G2529" s="26"/>
    </row>
    <row r="2530" spans="1:7">
      <c r="A2530" s="38" t="s">
        <v>5090</v>
      </c>
      <c r="B2530" s="39" t="s">
        <v>5091</v>
      </c>
      <c r="C2530" s="40" t="s">
        <v>95</v>
      </c>
      <c r="D2530" s="77">
        <v>135.09</v>
      </c>
      <c r="E2530" s="77">
        <v>22.33</v>
      </c>
      <c r="F2530" s="77">
        <v>157.41999999999999</v>
      </c>
      <c r="G2530" s="26">
        <v>15</v>
      </c>
    </row>
    <row r="2531" spans="1:7">
      <c r="A2531" s="38" t="s">
        <v>5092</v>
      </c>
      <c r="B2531" s="39" t="s">
        <v>5093</v>
      </c>
      <c r="C2531" s="40" t="s">
        <v>95</v>
      </c>
      <c r="D2531" s="77">
        <v>136.25</v>
      </c>
      <c r="E2531" s="77">
        <v>27.92</v>
      </c>
      <c r="F2531" s="77">
        <v>164.17</v>
      </c>
      <c r="G2531" s="26">
        <v>15</v>
      </c>
    </row>
    <row r="2532" spans="1:7">
      <c r="A2532" s="38" t="s">
        <v>5094</v>
      </c>
      <c r="B2532" s="39" t="s">
        <v>5095</v>
      </c>
      <c r="C2532" s="40"/>
      <c r="D2532" s="77"/>
      <c r="E2532" s="77"/>
      <c r="F2532" s="77"/>
      <c r="G2532" s="26"/>
    </row>
    <row r="2533" spans="1:7">
      <c r="A2533" s="38" t="s">
        <v>5096</v>
      </c>
      <c r="B2533" s="39" t="s">
        <v>5097</v>
      </c>
      <c r="C2533" s="40" t="s">
        <v>95</v>
      </c>
      <c r="D2533" s="77">
        <v>65.03</v>
      </c>
      <c r="E2533" s="77">
        <v>44.67</v>
      </c>
      <c r="F2533" s="77">
        <v>109.7</v>
      </c>
      <c r="G2533" s="26">
        <v>15</v>
      </c>
    </row>
    <row r="2534" spans="1:7">
      <c r="A2534" s="38" t="s">
        <v>5098</v>
      </c>
      <c r="B2534" s="39" t="s">
        <v>5099</v>
      </c>
      <c r="C2534" s="40" t="s">
        <v>95</v>
      </c>
      <c r="D2534" s="77">
        <v>52.45</v>
      </c>
      <c r="E2534" s="77">
        <v>44.67</v>
      </c>
      <c r="F2534" s="77">
        <v>97.12</v>
      </c>
      <c r="G2534" s="26">
        <v>15</v>
      </c>
    </row>
    <row r="2535" spans="1:7">
      <c r="A2535" s="38" t="s">
        <v>5100</v>
      </c>
      <c r="B2535" s="39" t="s">
        <v>5101</v>
      </c>
      <c r="C2535" s="40" t="s">
        <v>95</v>
      </c>
      <c r="D2535" s="77">
        <v>36.54</v>
      </c>
      <c r="E2535" s="77">
        <v>16.75</v>
      </c>
      <c r="F2535" s="77">
        <v>53.29</v>
      </c>
      <c r="G2535" s="26">
        <v>15</v>
      </c>
    </row>
    <row r="2536" spans="1:7">
      <c r="A2536" s="38" t="s">
        <v>5102</v>
      </c>
      <c r="B2536" s="39" t="s">
        <v>5103</v>
      </c>
      <c r="C2536" s="40" t="s">
        <v>95</v>
      </c>
      <c r="D2536" s="77">
        <v>118.46</v>
      </c>
      <c r="E2536" s="77">
        <v>16.75</v>
      </c>
      <c r="F2536" s="77">
        <v>135.21</v>
      </c>
      <c r="G2536" s="26">
        <v>15</v>
      </c>
    </row>
    <row r="2537" spans="1:7">
      <c r="A2537" s="38" t="s">
        <v>5104</v>
      </c>
      <c r="B2537" s="39" t="s">
        <v>5105</v>
      </c>
      <c r="C2537" s="40" t="s">
        <v>95</v>
      </c>
      <c r="D2537" s="77">
        <v>457.1</v>
      </c>
      <c r="E2537" s="77">
        <v>16.75</v>
      </c>
      <c r="F2537" s="77">
        <v>473.85</v>
      </c>
      <c r="G2537" s="26">
        <v>15</v>
      </c>
    </row>
    <row r="2538" spans="1:7">
      <c r="A2538" s="38" t="s">
        <v>5106</v>
      </c>
      <c r="B2538" s="39" t="s">
        <v>5107</v>
      </c>
      <c r="C2538" s="40" t="s">
        <v>95</v>
      </c>
      <c r="D2538" s="77">
        <v>4.26</v>
      </c>
      <c r="E2538" s="77">
        <v>1.82</v>
      </c>
      <c r="F2538" s="77">
        <v>6.08</v>
      </c>
      <c r="G2538" s="26">
        <v>15</v>
      </c>
    </row>
    <row r="2539" spans="1:7">
      <c r="A2539" s="38" t="s">
        <v>5108</v>
      </c>
      <c r="B2539" s="39" t="s">
        <v>5109</v>
      </c>
      <c r="C2539" s="40" t="s">
        <v>95</v>
      </c>
      <c r="D2539" s="77">
        <v>9.74</v>
      </c>
      <c r="E2539" s="77">
        <v>1.82</v>
      </c>
      <c r="F2539" s="77">
        <v>11.56</v>
      </c>
      <c r="G2539" s="26">
        <v>15</v>
      </c>
    </row>
    <row r="2540" spans="1:7">
      <c r="A2540" s="38" t="s">
        <v>5110</v>
      </c>
      <c r="B2540" s="39" t="s">
        <v>5111</v>
      </c>
      <c r="C2540" s="40" t="s">
        <v>95</v>
      </c>
      <c r="D2540" s="77">
        <v>45.92</v>
      </c>
      <c r="E2540" s="77">
        <v>22.33</v>
      </c>
      <c r="F2540" s="77">
        <v>68.25</v>
      </c>
      <c r="G2540" s="26">
        <v>15</v>
      </c>
    </row>
    <row r="2541" spans="1:7">
      <c r="A2541" s="38" t="s">
        <v>5112</v>
      </c>
      <c r="B2541" s="39" t="s">
        <v>5113</v>
      </c>
      <c r="C2541" s="40" t="s">
        <v>95</v>
      </c>
      <c r="D2541" s="77">
        <v>9.17</v>
      </c>
      <c r="E2541" s="77">
        <v>11.16</v>
      </c>
      <c r="F2541" s="77">
        <v>20.329999999999998</v>
      </c>
      <c r="G2541" s="26">
        <v>15</v>
      </c>
    </row>
    <row r="2542" spans="1:7">
      <c r="A2542" s="38" t="s">
        <v>5114</v>
      </c>
      <c r="B2542" s="39" t="s">
        <v>5115</v>
      </c>
      <c r="C2542" s="40" t="s">
        <v>95</v>
      </c>
      <c r="D2542" s="77">
        <v>9.57</v>
      </c>
      <c r="E2542" s="77">
        <v>11.16</v>
      </c>
      <c r="F2542" s="77">
        <v>20.73</v>
      </c>
      <c r="G2542" s="26">
        <v>15</v>
      </c>
    </row>
    <row r="2543" spans="1:7">
      <c r="A2543" s="38" t="s">
        <v>5116</v>
      </c>
      <c r="B2543" s="39" t="s">
        <v>5117</v>
      </c>
      <c r="C2543" s="40" t="s">
        <v>95</v>
      </c>
      <c r="D2543" s="77">
        <v>469.01</v>
      </c>
      <c r="E2543" s="77">
        <v>55.83</v>
      </c>
      <c r="F2543" s="77">
        <v>524.84</v>
      </c>
      <c r="G2543" s="26">
        <v>15</v>
      </c>
    </row>
    <row r="2544" spans="1:7">
      <c r="A2544" s="38" t="s">
        <v>5118</v>
      </c>
      <c r="B2544" s="39" t="s">
        <v>5119</v>
      </c>
      <c r="C2544" s="40" t="s">
        <v>95</v>
      </c>
      <c r="D2544" s="77">
        <v>99.04</v>
      </c>
      <c r="E2544" s="77">
        <v>16.75</v>
      </c>
      <c r="F2544" s="77">
        <v>115.79</v>
      </c>
      <c r="G2544" s="26">
        <v>15</v>
      </c>
    </row>
    <row r="2545" spans="1:7">
      <c r="A2545" s="38" t="s">
        <v>5120</v>
      </c>
      <c r="B2545" s="39" t="s">
        <v>5121</v>
      </c>
      <c r="C2545" s="40" t="s">
        <v>95</v>
      </c>
      <c r="D2545" s="77">
        <v>53.49</v>
      </c>
      <c r="E2545" s="77">
        <v>25.36</v>
      </c>
      <c r="F2545" s="77">
        <v>78.849999999999994</v>
      </c>
      <c r="G2545" s="26">
        <v>15</v>
      </c>
    </row>
    <row r="2546" spans="1:7">
      <c r="A2546" s="38" t="s">
        <v>5122</v>
      </c>
      <c r="B2546" s="39" t="s">
        <v>5123</v>
      </c>
      <c r="C2546" s="40" t="s">
        <v>95</v>
      </c>
      <c r="D2546" s="77">
        <v>46.22</v>
      </c>
      <c r="E2546" s="77">
        <v>25.36</v>
      </c>
      <c r="F2546" s="77">
        <v>71.58</v>
      </c>
      <c r="G2546" s="26">
        <v>15</v>
      </c>
    </row>
    <row r="2547" spans="1:7" s="46" customFormat="1">
      <c r="A2547" s="38" t="s">
        <v>5124</v>
      </c>
      <c r="B2547" s="39" t="s">
        <v>5125</v>
      </c>
      <c r="C2547" s="40"/>
      <c r="D2547" s="77"/>
      <c r="E2547" s="77"/>
      <c r="F2547" s="77"/>
      <c r="G2547" s="26"/>
    </row>
    <row r="2548" spans="1:7">
      <c r="A2548" s="38" t="s">
        <v>5126</v>
      </c>
      <c r="B2548" s="39" t="s">
        <v>5127</v>
      </c>
      <c r="C2548" s="40"/>
      <c r="D2548" s="77"/>
      <c r="E2548" s="77"/>
      <c r="F2548" s="77"/>
      <c r="G2548" s="26"/>
    </row>
    <row r="2549" spans="1:7">
      <c r="A2549" s="38" t="s">
        <v>5128</v>
      </c>
      <c r="B2549" s="39" t="s">
        <v>5129</v>
      </c>
      <c r="C2549" s="40" t="s">
        <v>95</v>
      </c>
      <c r="D2549" s="77">
        <v>16.670000000000002</v>
      </c>
      <c r="E2549" s="77">
        <v>4.54</v>
      </c>
      <c r="F2549" s="77">
        <v>21.21</v>
      </c>
      <c r="G2549" s="26">
        <v>15</v>
      </c>
    </row>
    <row r="2550" spans="1:7">
      <c r="A2550" s="38" t="s">
        <v>5130</v>
      </c>
      <c r="B2550" s="39" t="s">
        <v>5131</v>
      </c>
      <c r="C2550" s="40" t="s">
        <v>95</v>
      </c>
      <c r="D2550" s="77">
        <v>20.190000000000001</v>
      </c>
      <c r="E2550" s="77">
        <v>4.54</v>
      </c>
      <c r="F2550" s="77">
        <v>24.73</v>
      </c>
      <c r="G2550" s="26">
        <v>15</v>
      </c>
    </row>
    <row r="2551" spans="1:7">
      <c r="A2551" s="38" t="s">
        <v>5132</v>
      </c>
      <c r="B2551" s="39" t="s">
        <v>5133</v>
      </c>
      <c r="C2551" s="40" t="s">
        <v>95</v>
      </c>
      <c r="D2551" s="77">
        <v>57.85</v>
      </c>
      <c r="E2551" s="77">
        <v>4.54</v>
      </c>
      <c r="F2551" s="77">
        <v>62.39</v>
      </c>
      <c r="G2551" s="26">
        <v>15</v>
      </c>
    </row>
    <row r="2552" spans="1:7">
      <c r="A2552" s="38" t="s">
        <v>5134</v>
      </c>
      <c r="B2552" s="39" t="s">
        <v>5135</v>
      </c>
      <c r="C2552" s="40" t="s">
        <v>95</v>
      </c>
      <c r="D2552" s="77">
        <v>15.37</v>
      </c>
      <c r="E2552" s="77">
        <v>4.54</v>
      </c>
      <c r="F2552" s="77">
        <v>19.91</v>
      </c>
      <c r="G2552" s="26">
        <v>15</v>
      </c>
    </row>
    <row r="2553" spans="1:7">
      <c r="A2553" s="38" t="s">
        <v>5136</v>
      </c>
      <c r="B2553" s="39" t="s">
        <v>5137</v>
      </c>
      <c r="C2553" s="40"/>
      <c r="D2553" s="77"/>
      <c r="E2553" s="77"/>
      <c r="F2553" s="77"/>
      <c r="G2553" s="26"/>
    </row>
    <row r="2554" spans="1:7">
      <c r="A2554" s="38" t="s">
        <v>5138</v>
      </c>
      <c r="B2554" s="39" t="s">
        <v>5139</v>
      </c>
      <c r="C2554" s="40" t="s">
        <v>95</v>
      </c>
      <c r="D2554" s="77">
        <v>7.59</v>
      </c>
      <c r="E2554" s="77">
        <v>4.45</v>
      </c>
      <c r="F2554" s="77">
        <v>12.04</v>
      </c>
      <c r="G2554" s="26">
        <v>15</v>
      </c>
    </row>
    <row r="2555" spans="1:7">
      <c r="A2555" s="38" t="s">
        <v>5140</v>
      </c>
      <c r="B2555" s="39" t="s">
        <v>5141</v>
      </c>
      <c r="C2555" s="40" t="s">
        <v>205</v>
      </c>
      <c r="D2555" s="77">
        <v>85.57</v>
      </c>
      <c r="E2555" s="77">
        <v>22.33</v>
      </c>
      <c r="F2555" s="77">
        <v>107.9</v>
      </c>
      <c r="G2555" s="26">
        <v>15</v>
      </c>
    </row>
    <row r="2556" spans="1:7">
      <c r="A2556" s="38" t="s">
        <v>5142</v>
      </c>
      <c r="B2556" s="39" t="s">
        <v>5143</v>
      </c>
      <c r="C2556" s="40"/>
      <c r="D2556" s="77"/>
      <c r="E2556" s="77"/>
      <c r="F2556" s="77"/>
      <c r="G2556" s="26"/>
    </row>
    <row r="2557" spans="1:7">
      <c r="A2557" s="38" t="s">
        <v>5144</v>
      </c>
      <c r="B2557" s="39" t="s">
        <v>5145</v>
      </c>
      <c r="C2557" s="40" t="s">
        <v>95</v>
      </c>
      <c r="D2557" s="77">
        <v>21.61</v>
      </c>
      <c r="E2557" s="77">
        <v>4.54</v>
      </c>
      <c r="F2557" s="77">
        <v>26.15</v>
      </c>
      <c r="G2557" s="26">
        <v>15</v>
      </c>
    </row>
    <row r="2558" spans="1:7">
      <c r="A2558" s="38" t="s">
        <v>5146</v>
      </c>
      <c r="B2558" s="39" t="s">
        <v>5147</v>
      </c>
      <c r="C2558" s="40" t="s">
        <v>95</v>
      </c>
      <c r="D2558" s="77">
        <v>8.2200000000000006</v>
      </c>
      <c r="E2558" s="77">
        <v>4.54</v>
      </c>
      <c r="F2558" s="77">
        <v>12.76</v>
      </c>
      <c r="G2558" s="26">
        <v>15</v>
      </c>
    </row>
    <row r="2559" spans="1:7">
      <c r="A2559" s="38" t="s">
        <v>5148</v>
      </c>
      <c r="B2559" s="39" t="s">
        <v>5149</v>
      </c>
      <c r="C2559" s="40" t="s">
        <v>95</v>
      </c>
      <c r="D2559" s="77">
        <v>10.77</v>
      </c>
      <c r="E2559" s="77">
        <v>4.54</v>
      </c>
      <c r="F2559" s="77">
        <v>15.31</v>
      </c>
      <c r="G2559" s="26">
        <v>15</v>
      </c>
    </row>
    <row r="2560" spans="1:7">
      <c r="A2560" s="38" t="s">
        <v>5150</v>
      </c>
      <c r="B2560" s="39" t="s">
        <v>5151</v>
      </c>
      <c r="C2560" s="40"/>
      <c r="D2560" s="77"/>
      <c r="E2560" s="77"/>
      <c r="F2560" s="77"/>
      <c r="G2560" s="26"/>
    </row>
    <row r="2561" spans="1:7">
      <c r="A2561" s="38" t="s">
        <v>5152</v>
      </c>
      <c r="B2561" s="39" t="s">
        <v>5153</v>
      </c>
      <c r="C2561" s="40" t="s">
        <v>95</v>
      </c>
      <c r="D2561" s="77">
        <v>18.07</v>
      </c>
      <c r="E2561" s="77">
        <v>4.54</v>
      </c>
      <c r="F2561" s="77">
        <v>22.61</v>
      </c>
      <c r="G2561" s="26">
        <v>15</v>
      </c>
    </row>
    <row r="2562" spans="1:7">
      <c r="A2562" s="38" t="s">
        <v>5154</v>
      </c>
      <c r="B2562" s="39" t="s">
        <v>5155</v>
      </c>
      <c r="C2562" s="40" t="s">
        <v>95</v>
      </c>
      <c r="D2562" s="77">
        <v>11.13</v>
      </c>
      <c r="E2562" s="77">
        <v>4.54</v>
      </c>
      <c r="F2562" s="77">
        <v>15.67</v>
      </c>
      <c r="G2562" s="26">
        <v>15</v>
      </c>
    </row>
    <row r="2563" spans="1:7">
      <c r="A2563" s="38" t="s">
        <v>5156</v>
      </c>
      <c r="B2563" s="39" t="s">
        <v>5157</v>
      </c>
      <c r="C2563" s="40" t="s">
        <v>95</v>
      </c>
      <c r="D2563" s="77">
        <v>17.899999999999999</v>
      </c>
      <c r="E2563" s="77">
        <v>4.54</v>
      </c>
      <c r="F2563" s="77">
        <v>22.44</v>
      </c>
      <c r="G2563" s="26">
        <v>15</v>
      </c>
    </row>
    <row r="2564" spans="1:7">
      <c r="A2564" s="38" t="s">
        <v>5158</v>
      </c>
      <c r="B2564" s="39" t="s">
        <v>5159</v>
      </c>
      <c r="C2564" s="40" t="s">
        <v>95</v>
      </c>
      <c r="D2564" s="77">
        <v>16.09</v>
      </c>
      <c r="E2564" s="77">
        <v>4.54</v>
      </c>
      <c r="F2564" s="77">
        <v>20.63</v>
      </c>
      <c r="G2564" s="26">
        <v>15</v>
      </c>
    </row>
    <row r="2565" spans="1:7">
      <c r="A2565" s="38" t="s">
        <v>5160</v>
      </c>
      <c r="B2565" s="39" t="s">
        <v>5161</v>
      </c>
      <c r="C2565" s="40" t="s">
        <v>95</v>
      </c>
      <c r="D2565" s="77">
        <v>21.7</v>
      </c>
      <c r="E2565" s="77">
        <v>4.54</v>
      </c>
      <c r="F2565" s="77">
        <v>26.24</v>
      </c>
      <c r="G2565" s="26">
        <v>15</v>
      </c>
    </row>
    <row r="2566" spans="1:7">
      <c r="A2566" s="38" t="s">
        <v>5162</v>
      </c>
      <c r="B2566" s="39" t="s">
        <v>5163</v>
      </c>
      <c r="C2566" s="40" t="s">
        <v>95</v>
      </c>
      <c r="D2566" s="77">
        <v>14.72</v>
      </c>
      <c r="E2566" s="77">
        <v>4.54</v>
      </c>
      <c r="F2566" s="77">
        <v>19.260000000000002</v>
      </c>
      <c r="G2566" s="26">
        <v>15</v>
      </c>
    </row>
    <row r="2567" spans="1:7">
      <c r="A2567" s="38" t="s">
        <v>5164</v>
      </c>
      <c r="B2567" s="39" t="s">
        <v>5165</v>
      </c>
      <c r="C2567" s="40" t="s">
        <v>95</v>
      </c>
      <c r="D2567" s="77">
        <v>15.97</v>
      </c>
      <c r="E2567" s="77">
        <v>4.54</v>
      </c>
      <c r="F2567" s="77">
        <v>20.51</v>
      </c>
      <c r="G2567" s="26">
        <v>15</v>
      </c>
    </row>
    <row r="2568" spans="1:7">
      <c r="A2568" s="38" t="s">
        <v>5166</v>
      </c>
      <c r="B2568" s="39" t="s">
        <v>5167</v>
      </c>
      <c r="C2568" s="40" t="s">
        <v>95</v>
      </c>
      <c r="D2568" s="77">
        <v>18.7</v>
      </c>
      <c r="E2568" s="77">
        <v>4.54</v>
      </c>
      <c r="F2568" s="77">
        <v>23.24</v>
      </c>
      <c r="G2568" s="26">
        <v>15</v>
      </c>
    </row>
    <row r="2569" spans="1:7">
      <c r="A2569" s="38" t="s">
        <v>5168</v>
      </c>
      <c r="B2569" s="39" t="s">
        <v>5169</v>
      </c>
      <c r="C2569" s="40" t="s">
        <v>95</v>
      </c>
      <c r="D2569" s="77">
        <v>15.49</v>
      </c>
      <c r="E2569" s="77">
        <v>4.54</v>
      </c>
      <c r="F2569" s="77">
        <v>20.03</v>
      </c>
      <c r="G2569" s="26">
        <v>15</v>
      </c>
    </row>
    <row r="2570" spans="1:7">
      <c r="A2570" s="38" t="s">
        <v>5170</v>
      </c>
      <c r="B2570" s="39" t="s">
        <v>5171</v>
      </c>
      <c r="C2570" s="40" t="s">
        <v>95</v>
      </c>
      <c r="D2570" s="77">
        <v>16.03</v>
      </c>
      <c r="E2570" s="77">
        <v>4.54</v>
      </c>
      <c r="F2570" s="77">
        <v>20.57</v>
      </c>
      <c r="G2570" s="26">
        <v>15</v>
      </c>
    </row>
    <row r="2571" spans="1:7">
      <c r="A2571" s="38" t="s">
        <v>5172</v>
      </c>
      <c r="B2571" s="39" t="s">
        <v>5173</v>
      </c>
      <c r="C2571" s="40" t="s">
        <v>95</v>
      </c>
      <c r="D2571" s="77">
        <v>14.52</v>
      </c>
      <c r="E2571" s="77">
        <v>4.54</v>
      </c>
      <c r="F2571" s="77">
        <v>19.059999999999999</v>
      </c>
      <c r="G2571" s="26">
        <v>15</v>
      </c>
    </row>
    <row r="2572" spans="1:7">
      <c r="A2572" s="38" t="s">
        <v>5174</v>
      </c>
      <c r="B2572" s="39" t="s">
        <v>5175</v>
      </c>
      <c r="C2572" s="40"/>
      <c r="D2572" s="77"/>
      <c r="E2572" s="77"/>
      <c r="F2572" s="77"/>
      <c r="G2572" s="26"/>
    </row>
    <row r="2573" spans="1:7">
      <c r="A2573" s="38" t="s">
        <v>5176</v>
      </c>
      <c r="B2573" s="39" t="s">
        <v>5177</v>
      </c>
      <c r="C2573" s="40" t="s">
        <v>95</v>
      </c>
      <c r="D2573" s="77">
        <v>34.46</v>
      </c>
      <c r="E2573" s="77">
        <v>11.16</v>
      </c>
      <c r="F2573" s="77">
        <v>45.62</v>
      </c>
      <c r="G2573" s="26">
        <v>15</v>
      </c>
    </row>
    <row r="2574" spans="1:7">
      <c r="A2574" s="38" t="s">
        <v>5178</v>
      </c>
      <c r="B2574" s="39" t="s">
        <v>5179</v>
      </c>
      <c r="C2574" s="40"/>
      <c r="D2574" s="77"/>
      <c r="E2574" s="77"/>
      <c r="F2574" s="77"/>
      <c r="G2574" s="26"/>
    </row>
    <row r="2575" spans="1:7" ht="30">
      <c r="A2575" s="38" t="s">
        <v>5180</v>
      </c>
      <c r="B2575" s="39" t="s">
        <v>5181</v>
      </c>
      <c r="C2575" s="40" t="s">
        <v>95</v>
      </c>
      <c r="D2575" s="77">
        <v>56.81</v>
      </c>
      <c r="E2575" s="77">
        <v>22.33</v>
      </c>
      <c r="F2575" s="77">
        <v>79.14</v>
      </c>
      <c r="G2575" s="26">
        <v>15</v>
      </c>
    </row>
    <row r="2576" spans="1:7" ht="30">
      <c r="A2576" s="38" t="s">
        <v>5182</v>
      </c>
      <c r="B2576" s="39" t="s">
        <v>5183</v>
      </c>
      <c r="C2576" s="40" t="s">
        <v>95</v>
      </c>
      <c r="D2576" s="77">
        <v>102.26</v>
      </c>
      <c r="E2576" s="77">
        <v>11.16</v>
      </c>
      <c r="F2576" s="77">
        <v>113.42</v>
      </c>
      <c r="G2576" s="26">
        <v>15</v>
      </c>
    </row>
    <row r="2577" spans="1:7" ht="30">
      <c r="A2577" s="38" t="s">
        <v>5184</v>
      </c>
      <c r="B2577" s="39" t="s">
        <v>5185</v>
      </c>
      <c r="C2577" s="40" t="s">
        <v>95</v>
      </c>
      <c r="D2577" s="77">
        <v>46.26</v>
      </c>
      <c r="E2577" s="77">
        <v>22.33</v>
      </c>
      <c r="F2577" s="77">
        <v>68.59</v>
      </c>
      <c r="G2577" s="26">
        <v>15</v>
      </c>
    </row>
    <row r="2578" spans="1:7" ht="30">
      <c r="A2578" s="38" t="s">
        <v>5186</v>
      </c>
      <c r="B2578" s="39" t="s">
        <v>5187</v>
      </c>
      <c r="C2578" s="40" t="s">
        <v>95</v>
      </c>
      <c r="D2578" s="77">
        <v>86.45</v>
      </c>
      <c r="E2578" s="77">
        <v>22.33</v>
      </c>
      <c r="F2578" s="77">
        <v>108.78</v>
      </c>
      <c r="G2578" s="26">
        <v>15</v>
      </c>
    </row>
    <row r="2579" spans="1:7" ht="30">
      <c r="A2579" s="38" t="s">
        <v>5188</v>
      </c>
      <c r="B2579" s="39" t="s">
        <v>5189</v>
      </c>
      <c r="C2579" s="40" t="s">
        <v>95</v>
      </c>
      <c r="D2579" s="77">
        <v>55.75</v>
      </c>
      <c r="E2579" s="77">
        <v>11.16</v>
      </c>
      <c r="F2579" s="77">
        <v>66.91</v>
      </c>
      <c r="G2579" s="26">
        <v>15</v>
      </c>
    </row>
    <row r="2580" spans="1:7" ht="30">
      <c r="A2580" s="38" t="s">
        <v>5190</v>
      </c>
      <c r="B2580" s="39" t="s">
        <v>5191</v>
      </c>
      <c r="C2580" s="40" t="s">
        <v>95</v>
      </c>
      <c r="D2580" s="77">
        <v>62.77</v>
      </c>
      <c r="E2580" s="77">
        <v>22.33</v>
      </c>
      <c r="F2580" s="77">
        <v>85.1</v>
      </c>
      <c r="G2580" s="26">
        <v>15</v>
      </c>
    </row>
    <row r="2581" spans="1:7">
      <c r="A2581" s="38" t="s">
        <v>5192</v>
      </c>
      <c r="B2581" s="39" t="s">
        <v>5193</v>
      </c>
      <c r="C2581" s="40"/>
      <c r="D2581" s="77"/>
      <c r="E2581" s="77"/>
      <c r="F2581" s="77"/>
      <c r="G2581" s="26"/>
    </row>
    <row r="2582" spans="1:7">
      <c r="A2582" s="38" t="s">
        <v>5194</v>
      </c>
      <c r="B2582" s="39" t="s">
        <v>5195</v>
      </c>
      <c r="C2582" s="40" t="s">
        <v>95</v>
      </c>
      <c r="D2582" s="77">
        <v>48.33</v>
      </c>
      <c r="E2582" s="77">
        <v>78.540000000000006</v>
      </c>
      <c r="F2582" s="77">
        <v>126.87</v>
      </c>
      <c r="G2582" s="26">
        <v>15</v>
      </c>
    </row>
    <row r="2583" spans="1:7">
      <c r="A2583" s="38" t="s">
        <v>5196</v>
      </c>
      <c r="B2583" s="39" t="s">
        <v>5197</v>
      </c>
      <c r="C2583" s="40" t="s">
        <v>95</v>
      </c>
      <c r="D2583" s="77">
        <v>713.3</v>
      </c>
      <c r="E2583" s="77">
        <v>78.540000000000006</v>
      </c>
      <c r="F2583" s="77">
        <v>791.84</v>
      </c>
      <c r="G2583" s="26">
        <v>15</v>
      </c>
    </row>
    <row r="2584" spans="1:7">
      <c r="A2584" s="38" t="s">
        <v>5198</v>
      </c>
      <c r="B2584" s="39" t="s">
        <v>5199</v>
      </c>
      <c r="C2584" s="40" t="s">
        <v>95</v>
      </c>
      <c r="D2584" s="77">
        <v>503.75</v>
      </c>
      <c r="E2584" s="77">
        <v>78.540000000000006</v>
      </c>
      <c r="F2584" s="77">
        <v>582.29</v>
      </c>
      <c r="G2584" s="26">
        <v>15</v>
      </c>
    </row>
    <row r="2585" spans="1:7">
      <c r="A2585" s="38" t="s">
        <v>5200</v>
      </c>
      <c r="B2585" s="39" t="s">
        <v>5201</v>
      </c>
      <c r="C2585" s="40" t="s">
        <v>95</v>
      </c>
      <c r="D2585" s="77">
        <v>2105.87</v>
      </c>
      <c r="E2585" s="77">
        <v>340.98</v>
      </c>
      <c r="F2585" s="77">
        <v>2446.85</v>
      </c>
      <c r="G2585" s="26">
        <v>15</v>
      </c>
    </row>
    <row r="2586" spans="1:7">
      <c r="A2586" s="38" t="s">
        <v>5202</v>
      </c>
      <c r="B2586" s="39" t="s">
        <v>5203</v>
      </c>
      <c r="C2586" s="40" t="s">
        <v>95</v>
      </c>
      <c r="D2586" s="77">
        <v>2486.4699999999998</v>
      </c>
      <c r="E2586" s="77">
        <v>126.15</v>
      </c>
      <c r="F2586" s="77">
        <v>2612.62</v>
      </c>
      <c r="G2586" s="26">
        <v>15</v>
      </c>
    </row>
    <row r="2587" spans="1:7">
      <c r="A2587" s="38" t="s">
        <v>5204</v>
      </c>
      <c r="B2587" s="39" t="s">
        <v>5205</v>
      </c>
      <c r="C2587" s="40" t="s">
        <v>95</v>
      </c>
      <c r="D2587" s="77">
        <v>2127.9</v>
      </c>
      <c r="E2587" s="77">
        <v>126.15</v>
      </c>
      <c r="F2587" s="77">
        <v>2254.0500000000002</v>
      </c>
      <c r="G2587" s="26">
        <v>15</v>
      </c>
    </row>
    <row r="2588" spans="1:7">
      <c r="A2588" s="38" t="s">
        <v>5206</v>
      </c>
      <c r="B2588" s="39" t="s">
        <v>5207</v>
      </c>
      <c r="C2588" s="40" t="s">
        <v>95</v>
      </c>
      <c r="D2588" s="77">
        <v>640.69000000000005</v>
      </c>
      <c r="E2588" s="77">
        <v>81.34</v>
      </c>
      <c r="F2588" s="77">
        <v>722.03</v>
      </c>
      <c r="G2588" s="26">
        <v>15</v>
      </c>
    </row>
    <row r="2589" spans="1:7">
      <c r="A2589" s="38" t="s">
        <v>5208</v>
      </c>
      <c r="B2589" s="39" t="s">
        <v>5209</v>
      </c>
      <c r="C2589" s="40" t="s">
        <v>95</v>
      </c>
      <c r="D2589" s="77">
        <v>689.58</v>
      </c>
      <c r="E2589" s="77">
        <v>81.34</v>
      </c>
      <c r="F2589" s="77">
        <v>770.92</v>
      </c>
      <c r="G2589" s="26">
        <v>15</v>
      </c>
    </row>
    <row r="2590" spans="1:7">
      <c r="A2590" s="38" t="s">
        <v>5210</v>
      </c>
      <c r="B2590" s="39" t="s">
        <v>5211</v>
      </c>
      <c r="C2590" s="40" t="s">
        <v>95</v>
      </c>
      <c r="D2590" s="77">
        <v>1545.57</v>
      </c>
      <c r="E2590" s="77">
        <v>126.15</v>
      </c>
      <c r="F2590" s="77">
        <v>1671.72</v>
      </c>
      <c r="G2590" s="26">
        <v>15</v>
      </c>
    </row>
    <row r="2591" spans="1:7">
      <c r="A2591" s="38" t="s">
        <v>5212</v>
      </c>
      <c r="B2591" s="39" t="s">
        <v>5213</v>
      </c>
      <c r="C2591" s="40" t="s">
        <v>95</v>
      </c>
      <c r="D2591" s="77">
        <v>1470.79</v>
      </c>
      <c r="E2591" s="77">
        <v>564.57000000000005</v>
      </c>
      <c r="F2591" s="77">
        <v>2035.36</v>
      </c>
      <c r="G2591" s="26">
        <v>15</v>
      </c>
    </row>
    <row r="2592" spans="1:7">
      <c r="A2592" s="38" t="s">
        <v>5214</v>
      </c>
      <c r="B2592" s="39" t="s">
        <v>5215</v>
      </c>
      <c r="C2592" s="40" t="s">
        <v>95</v>
      </c>
      <c r="D2592" s="77">
        <v>1053.0899999999999</v>
      </c>
      <c r="E2592" s="77">
        <v>126.15</v>
      </c>
      <c r="F2592" s="77">
        <v>1179.24</v>
      </c>
      <c r="G2592" s="26">
        <v>15</v>
      </c>
    </row>
    <row r="2593" spans="1:7">
      <c r="A2593" s="38" t="s">
        <v>5216</v>
      </c>
      <c r="B2593" s="39" t="s">
        <v>5217</v>
      </c>
      <c r="C2593" s="40"/>
      <c r="D2593" s="77"/>
      <c r="E2593" s="77"/>
      <c r="F2593" s="77"/>
      <c r="G2593" s="26"/>
    </row>
    <row r="2594" spans="1:7">
      <c r="A2594" s="38" t="s">
        <v>5218</v>
      </c>
      <c r="B2594" s="39" t="s">
        <v>5219</v>
      </c>
      <c r="C2594" s="40" t="s">
        <v>95</v>
      </c>
      <c r="D2594" s="77">
        <v>499.12</v>
      </c>
      <c r="E2594" s="77">
        <v>39.270000000000003</v>
      </c>
      <c r="F2594" s="77">
        <v>538.39</v>
      </c>
      <c r="G2594" s="26">
        <v>15</v>
      </c>
    </row>
    <row r="2595" spans="1:7">
      <c r="A2595" s="38" t="s">
        <v>5220</v>
      </c>
      <c r="B2595" s="39" t="s">
        <v>5221</v>
      </c>
      <c r="C2595" s="40" t="s">
        <v>95</v>
      </c>
      <c r="D2595" s="77">
        <v>112.52</v>
      </c>
      <c r="E2595" s="77">
        <v>16.75</v>
      </c>
      <c r="F2595" s="77">
        <v>129.27000000000001</v>
      </c>
      <c r="G2595" s="26">
        <v>15</v>
      </c>
    </row>
    <row r="2596" spans="1:7">
      <c r="A2596" s="38" t="s">
        <v>5222</v>
      </c>
      <c r="B2596" s="39" t="s">
        <v>5223</v>
      </c>
      <c r="C2596" s="40" t="s">
        <v>95</v>
      </c>
      <c r="D2596" s="77">
        <v>52.95</v>
      </c>
      <c r="E2596" s="77">
        <v>16.75</v>
      </c>
      <c r="F2596" s="77">
        <v>69.7</v>
      </c>
      <c r="G2596" s="26">
        <v>15</v>
      </c>
    </row>
    <row r="2597" spans="1:7">
      <c r="A2597" s="38" t="s">
        <v>5224</v>
      </c>
      <c r="B2597" s="39" t="s">
        <v>5225</v>
      </c>
      <c r="C2597" s="40" t="s">
        <v>95</v>
      </c>
      <c r="D2597" s="77">
        <v>393.84</v>
      </c>
      <c r="E2597" s="77">
        <v>39.270000000000003</v>
      </c>
      <c r="F2597" s="77">
        <v>433.11</v>
      </c>
      <c r="G2597" s="26">
        <v>15</v>
      </c>
    </row>
    <row r="2598" spans="1:7">
      <c r="A2598" s="38" t="s">
        <v>5226</v>
      </c>
      <c r="B2598" s="39" t="s">
        <v>5227</v>
      </c>
      <c r="C2598" s="40" t="s">
        <v>95</v>
      </c>
      <c r="D2598" s="77">
        <v>367.06</v>
      </c>
      <c r="E2598" s="77">
        <v>39.270000000000003</v>
      </c>
      <c r="F2598" s="77">
        <v>406.33</v>
      </c>
      <c r="G2598" s="26">
        <v>15</v>
      </c>
    </row>
    <row r="2599" spans="1:7">
      <c r="A2599" s="38" t="s">
        <v>5228</v>
      </c>
      <c r="B2599" s="39" t="s">
        <v>5229</v>
      </c>
      <c r="C2599" s="40" t="s">
        <v>95</v>
      </c>
      <c r="D2599" s="77">
        <v>114.35</v>
      </c>
      <c r="E2599" s="77">
        <v>27.92</v>
      </c>
      <c r="F2599" s="77">
        <v>142.27000000000001</v>
      </c>
      <c r="G2599" s="26">
        <v>15</v>
      </c>
    </row>
    <row r="2600" spans="1:7">
      <c r="A2600" s="38" t="s">
        <v>5230</v>
      </c>
      <c r="B2600" s="39" t="s">
        <v>5231</v>
      </c>
      <c r="C2600" s="40" t="s">
        <v>95</v>
      </c>
      <c r="D2600" s="77">
        <v>244.63</v>
      </c>
      <c r="E2600" s="77">
        <v>39.270000000000003</v>
      </c>
      <c r="F2600" s="77">
        <v>283.89999999999998</v>
      </c>
      <c r="G2600" s="26">
        <v>15</v>
      </c>
    </row>
    <row r="2601" spans="1:7">
      <c r="A2601" s="38" t="s">
        <v>5232</v>
      </c>
      <c r="B2601" s="39" t="s">
        <v>5233</v>
      </c>
      <c r="C2601" s="40" t="s">
        <v>95</v>
      </c>
      <c r="D2601" s="77">
        <v>66.91</v>
      </c>
      <c r="E2601" s="77">
        <v>16.75</v>
      </c>
      <c r="F2601" s="77">
        <v>83.66</v>
      </c>
      <c r="G2601" s="26">
        <v>15</v>
      </c>
    </row>
    <row r="2602" spans="1:7">
      <c r="A2602" s="38" t="s">
        <v>5234</v>
      </c>
      <c r="B2602" s="39" t="s">
        <v>5235</v>
      </c>
      <c r="C2602" s="40" t="s">
        <v>95</v>
      </c>
      <c r="D2602" s="77">
        <v>92.65</v>
      </c>
      <c r="E2602" s="77">
        <v>16.75</v>
      </c>
      <c r="F2602" s="77">
        <v>109.4</v>
      </c>
      <c r="G2602" s="26">
        <v>15</v>
      </c>
    </row>
    <row r="2603" spans="1:7" ht="30">
      <c r="A2603" s="38" t="s">
        <v>5236</v>
      </c>
      <c r="B2603" s="39" t="s">
        <v>5237</v>
      </c>
      <c r="C2603" s="40" t="s">
        <v>95</v>
      </c>
      <c r="D2603" s="77">
        <v>8054.22</v>
      </c>
      <c r="E2603" s="77">
        <v>39.270000000000003</v>
      </c>
      <c r="F2603" s="77">
        <v>8093.49</v>
      </c>
      <c r="G2603" s="26">
        <v>15</v>
      </c>
    </row>
    <row r="2604" spans="1:7" ht="30">
      <c r="A2604" s="38" t="s">
        <v>5238</v>
      </c>
      <c r="B2604" s="39" t="s">
        <v>5239</v>
      </c>
      <c r="C2604" s="40" t="s">
        <v>95</v>
      </c>
      <c r="D2604" s="77">
        <v>676.5</v>
      </c>
      <c r="E2604" s="77">
        <v>39.270000000000003</v>
      </c>
      <c r="F2604" s="77">
        <v>715.77</v>
      </c>
      <c r="G2604" s="26">
        <v>15</v>
      </c>
    </row>
    <row r="2605" spans="1:7" ht="30">
      <c r="A2605" s="38" t="s">
        <v>5240</v>
      </c>
      <c r="B2605" s="39" t="s">
        <v>14532</v>
      </c>
      <c r="C2605" s="40" t="s">
        <v>95</v>
      </c>
      <c r="D2605" s="77">
        <v>619.13</v>
      </c>
      <c r="E2605" s="77">
        <v>39.270000000000003</v>
      </c>
      <c r="F2605" s="77">
        <v>658.4</v>
      </c>
      <c r="G2605" s="26">
        <v>15</v>
      </c>
    </row>
    <row r="2606" spans="1:7" ht="30">
      <c r="A2606" s="38" t="s">
        <v>5241</v>
      </c>
      <c r="B2606" s="39" t="s">
        <v>14533</v>
      </c>
      <c r="C2606" s="40" t="s">
        <v>95</v>
      </c>
      <c r="D2606" s="77">
        <v>988.48</v>
      </c>
      <c r="E2606" s="77">
        <v>39.270000000000003</v>
      </c>
      <c r="F2606" s="77">
        <v>1027.75</v>
      </c>
      <c r="G2606" s="26">
        <v>15</v>
      </c>
    </row>
    <row r="2607" spans="1:7" ht="30">
      <c r="A2607" s="38" t="s">
        <v>5242</v>
      </c>
      <c r="B2607" s="39" t="s">
        <v>5243</v>
      </c>
      <c r="C2607" s="40" t="s">
        <v>95</v>
      </c>
      <c r="D2607" s="77">
        <v>321.41000000000003</v>
      </c>
      <c r="E2607" s="77">
        <v>39.270000000000003</v>
      </c>
      <c r="F2607" s="77">
        <v>360.68</v>
      </c>
      <c r="G2607" s="26">
        <v>15</v>
      </c>
    </row>
    <row r="2608" spans="1:7">
      <c r="A2608" s="38" t="s">
        <v>5244</v>
      </c>
      <c r="B2608" s="39" t="s">
        <v>5245</v>
      </c>
      <c r="C2608" s="40" t="s">
        <v>95</v>
      </c>
      <c r="D2608" s="77">
        <v>61.54</v>
      </c>
      <c r="E2608" s="77">
        <v>39.270000000000003</v>
      </c>
      <c r="F2608" s="77">
        <v>100.81</v>
      </c>
      <c r="G2608" s="26">
        <v>15</v>
      </c>
    </row>
    <row r="2609" spans="1:7" ht="30">
      <c r="A2609" s="38" t="s">
        <v>5246</v>
      </c>
      <c r="B2609" s="39" t="s">
        <v>5247</v>
      </c>
      <c r="C2609" s="40" t="s">
        <v>95</v>
      </c>
      <c r="D2609" s="77">
        <v>422.19</v>
      </c>
      <c r="E2609" s="77">
        <v>39.270000000000003</v>
      </c>
      <c r="F2609" s="77">
        <v>461.46</v>
      </c>
      <c r="G2609" s="26">
        <v>15</v>
      </c>
    </row>
    <row r="2610" spans="1:7">
      <c r="A2610" s="38" t="s">
        <v>5248</v>
      </c>
      <c r="B2610" s="39" t="s">
        <v>5249</v>
      </c>
      <c r="C2610" s="40"/>
      <c r="D2610" s="77"/>
      <c r="E2610" s="77"/>
      <c r="F2610" s="77"/>
      <c r="G2610" s="26"/>
    </row>
    <row r="2611" spans="1:7">
      <c r="A2611" s="38" t="s">
        <v>5250</v>
      </c>
      <c r="B2611" s="39" t="s">
        <v>5251</v>
      </c>
      <c r="C2611" s="40" t="s">
        <v>95</v>
      </c>
      <c r="D2611" s="77">
        <v>959.53</v>
      </c>
      <c r="E2611" s="77">
        <v>27.92</v>
      </c>
      <c r="F2611" s="77">
        <v>987.45</v>
      </c>
      <c r="G2611" s="26">
        <v>15</v>
      </c>
    </row>
    <row r="2612" spans="1:7">
      <c r="A2612" s="38" t="s">
        <v>5252</v>
      </c>
      <c r="B2612" s="39" t="s">
        <v>5253</v>
      </c>
      <c r="C2612" s="40"/>
      <c r="D2612" s="77"/>
      <c r="E2612" s="77"/>
      <c r="F2612" s="77"/>
      <c r="G2612" s="26"/>
    </row>
    <row r="2613" spans="1:7" ht="30">
      <c r="A2613" s="38" t="s">
        <v>5254</v>
      </c>
      <c r="B2613" s="39" t="s">
        <v>5255</v>
      </c>
      <c r="C2613" s="40" t="s">
        <v>95</v>
      </c>
      <c r="D2613" s="77">
        <v>230.59</v>
      </c>
      <c r="E2613" s="77">
        <v>22.33</v>
      </c>
      <c r="F2613" s="77">
        <v>252.92</v>
      </c>
      <c r="G2613" s="26">
        <v>15</v>
      </c>
    </row>
    <row r="2614" spans="1:7">
      <c r="A2614" s="38" t="s">
        <v>5256</v>
      </c>
      <c r="B2614" s="39" t="s">
        <v>5257</v>
      </c>
      <c r="C2614" s="40" t="s">
        <v>95</v>
      </c>
      <c r="D2614" s="77">
        <v>270.10000000000002</v>
      </c>
      <c r="E2614" s="77">
        <v>22.33</v>
      </c>
      <c r="F2614" s="77">
        <v>292.43</v>
      </c>
      <c r="G2614" s="26">
        <v>15</v>
      </c>
    </row>
    <row r="2615" spans="1:7">
      <c r="A2615" s="38" t="s">
        <v>5258</v>
      </c>
      <c r="B2615" s="39" t="s">
        <v>5259</v>
      </c>
      <c r="C2615" s="40" t="s">
        <v>95</v>
      </c>
      <c r="D2615" s="77">
        <v>136.75</v>
      </c>
      <c r="E2615" s="77">
        <v>22.33</v>
      </c>
      <c r="F2615" s="77">
        <v>159.08000000000001</v>
      </c>
      <c r="G2615" s="26">
        <v>15</v>
      </c>
    </row>
    <row r="2616" spans="1:7">
      <c r="A2616" s="38" t="s">
        <v>5260</v>
      </c>
      <c r="B2616" s="39" t="s">
        <v>5261</v>
      </c>
      <c r="C2616" s="40"/>
      <c r="D2616" s="77"/>
      <c r="E2616" s="77"/>
      <c r="F2616" s="77"/>
      <c r="G2616" s="26"/>
    </row>
    <row r="2617" spans="1:7" ht="30">
      <c r="A2617" s="38" t="s">
        <v>5262</v>
      </c>
      <c r="B2617" s="39" t="s">
        <v>5263</v>
      </c>
      <c r="C2617" s="40" t="s">
        <v>95</v>
      </c>
      <c r="D2617" s="77">
        <v>152.05000000000001</v>
      </c>
      <c r="E2617" s="77">
        <v>22.33</v>
      </c>
      <c r="F2617" s="77">
        <v>174.38</v>
      </c>
      <c r="G2617" s="26">
        <v>15</v>
      </c>
    </row>
    <row r="2618" spans="1:7">
      <c r="A2618" s="38" t="s">
        <v>5264</v>
      </c>
      <c r="B2618" s="39" t="s">
        <v>5265</v>
      </c>
      <c r="C2618" s="40" t="s">
        <v>95</v>
      </c>
      <c r="D2618" s="77">
        <v>48.57</v>
      </c>
      <c r="E2618" s="77">
        <v>22.33</v>
      </c>
      <c r="F2618" s="77">
        <v>70.900000000000006</v>
      </c>
      <c r="G2618" s="26">
        <v>15</v>
      </c>
    </row>
    <row r="2619" spans="1:7" ht="30">
      <c r="A2619" s="38" t="s">
        <v>5266</v>
      </c>
      <c r="B2619" s="39" t="s">
        <v>5267</v>
      </c>
      <c r="C2619" s="40" t="s">
        <v>95</v>
      </c>
      <c r="D2619" s="77">
        <v>133.85</v>
      </c>
      <c r="E2619" s="77">
        <v>22.33</v>
      </c>
      <c r="F2619" s="77">
        <v>156.18</v>
      </c>
      <c r="G2619" s="26">
        <v>15</v>
      </c>
    </row>
    <row r="2620" spans="1:7" ht="30">
      <c r="A2620" s="38" t="s">
        <v>5268</v>
      </c>
      <c r="B2620" s="39" t="s">
        <v>5269</v>
      </c>
      <c r="C2620" s="40" t="s">
        <v>95</v>
      </c>
      <c r="D2620" s="77">
        <v>88.46</v>
      </c>
      <c r="E2620" s="77">
        <v>27.92</v>
      </c>
      <c r="F2620" s="77">
        <v>116.38</v>
      </c>
      <c r="G2620" s="26">
        <v>15</v>
      </c>
    </row>
    <row r="2621" spans="1:7" ht="30">
      <c r="A2621" s="38" t="s">
        <v>5270</v>
      </c>
      <c r="B2621" s="39" t="s">
        <v>5271</v>
      </c>
      <c r="C2621" s="40" t="s">
        <v>95</v>
      </c>
      <c r="D2621" s="77">
        <v>123.48</v>
      </c>
      <c r="E2621" s="77">
        <v>22.33</v>
      </c>
      <c r="F2621" s="77">
        <v>145.81</v>
      </c>
      <c r="G2621" s="26">
        <v>15</v>
      </c>
    </row>
    <row r="2622" spans="1:7" ht="30">
      <c r="A2622" s="38" t="s">
        <v>5272</v>
      </c>
      <c r="B2622" s="39" t="s">
        <v>5273</v>
      </c>
      <c r="C2622" s="40" t="s">
        <v>95</v>
      </c>
      <c r="D2622" s="77">
        <v>172.49</v>
      </c>
      <c r="E2622" s="77">
        <v>22.33</v>
      </c>
      <c r="F2622" s="77">
        <v>194.82</v>
      </c>
      <c r="G2622" s="26">
        <v>15</v>
      </c>
    </row>
    <row r="2623" spans="1:7" ht="30">
      <c r="A2623" s="38" t="s">
        <v>5274</v>
      </c>
      <c r="B2623" s="39" t="s">
        <v>5275</v>
      </c>
      <c r="C2623" s="40" t="s">
        <v>95</v>
      </c>
      <c r="D2623" s="77">
        <v>118.87</v>
      </c>
      <c r="E2623" s="77">
        <v>16.75</v>
      </c>
      <c r="F2623" s="77">
        <v>135.62</v>
      </c>
      <c r="G2623" s="26">
        <v>15</v>
      </c>
    </row>
    <row r="2624" spans="1:7" ht="30">
      <c r="A2624" s="38" t="s">
        <v>5276</v>
      </c>
      <c r="B2624" s="39" t="s">
        <v>5277</v>
      </c>
      <c r="C2624" s="40" t="s">
        <v>95</v>
      </c>
      <c r="D2624" s="77">
        <v>148.07</v>
      </c>
      <c r="E2624" s="77">
        <v>22.33</v>
      </c>
      <c r="F2624" s="77">
        <v>170.4</v>
      </c>
      <c r="G2624" s="26">
        <v>15</v>
      </c>
    </row>
    <row r="2625" spans="1:7" ht="30">
      <c r="A2625" s="38" t="s">
        <v>5278</v>
      </c>
      <c r="B2625" s="39" t="s">
        <v>5279</v>
      </c>
      <c r="C2625" s="40" t="s">
        <v>95</v>
      </c>
      <c r="D2625" s="77">
        <v>85.25</v>
      </c>
      <c r="E2625" s="77">
        <v>27.92</v>
      </c>
      <c r="F2625" s="77">
        <v>113.17</v>
      </c>
      <c r="G2625" s="26">
        <v>15</v>
      </c>
    </row>
    <row r="2626" spans="1:7" ht="30">
      <c r="A2626" s="38" t="s">
        <v>5280</v>
      </c>
      <c r="B2626" s="39" t="s">
        <v>5281</v>
      </c>
      <c r="C2626" s="40" t="s">
        <v>95</v>
      </c>
      <c r="D2626" s="77">
        <v>117.74</v>
      </c>
      <c r="E2626" s="77">
        <v>27.92</v>
      </c>
      <c r="F2626" s="77">
        <v>145.66</v>
      </c>
      <c r="G2626" s="26">
        <v>15</v>
      </c>
    </row>
    <row r="2627" spans="1:7" ht="30">
      <c r="A2627" s="38" t="s">
        <v>5282</v>
      </c>
      <c r="B2627" s="39" t="s">
        <v>5283</v>
      </c>
      <c r="C2627" s="40" t="s">
        <v>95</v>
      </c>
      <c r="D2627" s="77">
        <v>213.68</v>
      </c>
      <c r="E2627" s="77">
        <v>27.92</v>
      </c>
      <c r="F2627" s="77">
        <v>241.6</v>
      </c>
      <c r="G2627" s="26">
        <v>15</v>
      </c>
    </row>
    <row r="2628" spans="1:7" ht="30">
      <c r="A2628" s="38" t="s">
        <v>5284</v>
      </c>
      <c r="B2628" s="39" t="s">
        <v>5285</v>
      </c>
      <c r="C2628" s="40" t="s">
        <v>95</v>
      </c>
      <c r="D2628" s="77">
        <v>143</v>
      </c>
      <c r="E2628" s="77">
        <v>27.92</v>
      </c>
      <c r="F2628" s="77">
        <v>170.92</v>
      </c>
      <c r="G2628" s="26">
        <v>15</v>
      </c>
    </row>
    <row r="2629" spans="1:7">
      <c r="A2629" s="38" t="s">
        <v>5286</v>
      </c>
      <c r="B2629" s="39" t="s">
        <v>5287</v>
      </c>
      <c r="C2629" s="40" t="s">
        <v>95</v>
      </c>
      <c r="D2629" s="77">
        <v>60.48</v>
      </c>
      <c r="E2629" s="77">
        <v>27.92</v>
      </c>
      <c r="F2629" s="77">
        <v>88.4</v>
      </c>
      <c r="G2629" s="26">
        <v>15</v>
      </c>
    </row>
    <row r="2630" spans="1:7" ht="30">
      <c r="A2630" s="38" t="s">
        <v>5288</v>
      </c>
      <c r="B2630" s="39" t="s">
        <v>5289</v>
      </c>
      <c r="C2630" s="40" t="s">
        <v>95</v>
      </c>
      <c r="D2630" s="77">
        <v>59.45</v>
      </c>
      <c r="E2630" s="77">
        <v>22.33</v>
      </c>
      <c r="F2630" s="77">
        <v>81.78</v>
      </c>
      <c r="G2630" s="26">
        <v>15</v>
      </c>
    </row>
    <row r="2631" spans="1:7">
      <c r="A2631" s="38" t="s">
        <v>5290</v>
      </c>
      <c r="B2631" s="39" t="s">
        <v>5291</v>
      </c>
      <c r="C2631" s="40" t="s">
        <v>95</v>
      </c>
      <c r="D2631" s="77">
        <v>101.98</v>
      </c>
      <c r="E2631" s="77">
        <v>22.33</v>
      </c>
      <c r="F2631" s="77">
        <v>124.31</v>
      </c>
      <c r="G2631" s="26">
        <v>15</v>
      </c>
    </row>
    <row r="2632" spans="1:7" ht="30">
      <c r="A2632" s="38" t="s">
        <v>5292</v>
      </c>
      <c r="B2632" s="39" t="s">
        <v>5293</v>
      </c>
      <c r="C2632" s="40" t="s">
        <v>95</v>
      </c>
      <c r="D2632" s="77">
        <v>157.78</v>
      </c>
      <c r="E2632" s="77">
        <v>22.33</v>
      </c>
      <c r="F2632" s="77">
        <v>180.11</v>
      </c>
      <c r="G2632" s="26">
        <v>15</v>
      </c>
    </row>
    <row r="2633" spans="1:7">
      <c r="A2633" s="38" t="s">
        <v>5294</v>
      </c>
      <c r="B2633" s="39" t="s">
        <v>5295</v>
      </c>
      <c r="C2633" s="40" t="s">
        <v>95</v>
      </c>
      <c r="D2633" s="77">
        <v>126.37</v>
      </c>
      <c r="E2633" s="77">
        <v>22.33</v>
      </c>
      <c r="F2633" s="77">
        <v>148.69999999999999</v>
      </c>
      <c r="G2633" s="26">
        <v>15</v>
      </c>
    </row>
    <row r="2634" spans="1:7">
      <c r="A2634" s="38" t="s">
        <v>5296</v>
      </c>
      <c r="B2634" s="39" t="s">
        <v>5297</v>
      </c>
      <c r="C2634" s="40"/>
      <c r="D2634" s="77"/>
      <c r="E2634" s="77"/>
      <c r="F2634" s="77"/>
      <c r="G2634" s="26"/>
    </row>
    <row r="2635" spans="1:7" ht="30">
      <c r="A2635" s="38" t="s">
        <v>5298</v>
      </c>
      <c r="B2635" s="39" t="s">
        <v>5299</v>
      </c>
      <c r="C2635" s="40" t="s">
        <v>95</v>
      </c>
      <c r="D2635" s="77">
        <v>38.25</v>
      </c>
      <c r="E2635" s="77">
        <v>16.75</v>
      </c>
      <c r="F2635" s="77">
        <v>55</v>
      </c>
      <c r="G2635" s="26">
        <v>15</v>
      </c>
    </row>
    <row r="2636" spans="1:7">
      <c r="A2636" s="38" t="s">
        <v>5300</v>
      </c>
      <c r="B2636" s="39" t="s">
        <v>5301</v>
      </c>
      <c r="C2636" s="40"/>
      <c r="D2636" s="77"/>
      <c r="E2636" s="77"/>
      <c r="F2636" s="77"/>
      <c r="G2636" s="26"/>
    </row>
    <row r="2637" spans="1:7">
      <c r="A2637" s="38" t="s">
        <v>5302</v>
      </c>
      <c r="B2637" s="39" t="s">
        <v>5303</v>
      </c>
      <c r="C2637" s="40" t="s">
        <v>95</v>
      </c>
      <c r="D2637" s="77">
        <v>0.47</v>
      </c>
      <c r="E2637" s="77">
        <v>22.33</v>
      </c>
      <c r="F2637" s="77">
        <v>22.8</v>
      </c>
      <c r="G2637" s="26">
        <v>15</v>
      </c>
    </row>
    <row r="2638" spans="1:7" ht="30">
      <c r="A2638" s="38" t="s">
        <v>5304</v>
      </c>
      <c r="B2638" s="39" t="s">
        <v>5305</v>
      </c>
      <c r="C2638" s="40" t="s">
        <v>95</v>
      </c>
      <c r="D2638" s="77">
        <v>7.39</v>
      </c>
      <c r="E2638" s="77">
        <v>4.54</v>
      </c>
      <c r="F2638" s="77">
        <v>11.93</v>
      </c>
      <c r="G2638" s="26">
        <v>15</v>
      </c>
    </row>
    <row r="2639" spans="1:7">
      <c r="A2639" s="38" t="s">
        <v>5306</v>
      </c>
      <c r="B2639" s="39" t="s">
        <v>5307</v>
      </c>
      <c r="C2639" s="40" t="s">
        <v>95</v>
      </c>
      <c r="D2639" s="77"/>
      <c r="E2639" s="77">
        <v>22.33</v>
      </c>
      <c r="F2639" s="77">
        <v>22.33</v>
      </c>
      <c r="G2639" s="26">
        <v>15</v>
      </c>
    </row>
    <row r="2640" spans="1:7">
      <c r="A2640" s="38" t="s">
        <v>5308</v>
      </c>
      <c r="B2640" s="39" t="s">
        <v>5309</v>
      </c>
      <c r="C2640" s="40" t="s">
        <v>95</v>
      </c>
      <c r="D2640" s="77"/>
      <c r="E2640" s="77">
        <v>4.54</v>
      </c>
      <c r="F2640" s="77">
        <v>4.54</v>
      </c>
      <c r="G2640" s="26">
        <v>15</v>
      </c>
    </row>
    <row r="2641" spans="1:7">
      <c r="A2641" s="38" t="s">
        <v>5310</v>
      </c>
      <c r="B2641" s="39" t="s">
        <v>5311</v>
      </c>
      <c r="C2641" s="40"/>
      <c r="D2641" s="77"/>
      <c r="E2641" s="77"/>
      <c r="F2641" s="77"/>
      <c r="G2641" s="26"/>
    </row>
    <row r="2642" spans="1:7" ht="30">
      <c r="A2642" s="38" t="s">
        <v>5312</v>
      </c>
      <c r="B2642" s="39" t="s">
        <v>5313</v>
      </c>
      <c r="C2642" s="40" t="s">
        <v>95</v>
      </c>
      <c r="D2642" s="77">
        <v>335.73</v>
      </c>
      <c r="E2642" s="77">
        <v>22.33</v>
      </c>
      <c r="F2642" s="77">
        <v>358.06</v>
      </c>
      <c r="G2642" s="26">
        <v>15</v>
      </c>
    </row>
    <row r="2643" spans="1:7" ht="30">
      <c r="A2643" s="38" t="s">
        <v>5314</v>
      </c>
      <c r="B2643" s="39" t="s">
        <v>5315</v>
      </c>
      <c r="C2643" s="40" t="s">
        <v>95</v>
      </c>
      <c r="D2643" s="77">
        <v>227.67</v>
      </c>
      <c r="E2643" s="77">
        <v>16.75</v>
      </c>
      <c r="F2643" s="77">
        <v>244.42</v>
      </c>
      <c r="G2643" s="26">
        <v>15</v>
      </c>
    </row>
    <row r="2644" spans="1:7" ht="30">
      <c r="A2644" s="38" t="s">
        <v>5316</v>
      </c>
      <c r="B2644" s="39" t="s">
        <v>5317</v>
      </c>
      <c r="C2644" s="40" t="s">
        <v>95</v>
      </c>
      <c r="D2644" s="77">
        <v>152.6</v>
      </c>
      <c r="E2644" s="77">
        <v>22.33</v>
      </c>
      <c r="F2644" s="77">
        <v>174.93</v>
      </c>
      <c r="G2644" s="26">
        <v>15</v>
      </c>
    </row>
    <row r="2645" spans="1:7" ht="30">
      <c r="A2645" s="38" t="s">
        <v>5318</v>
      </c>
      <c r="B2645" s="39" t="s">
        <v>5319</v>
      </c>
      <c r="C2645" s="40" t="s">
        <v>95</v>
      </c>
      <c r="D2645" s="77">
        <v>261.24</v>
      </c>
      <c r="E2645" s="77">
        <v>16.75</v>
      </c>
      <c r="F2645" s="77">
        <v>277.99</v>
      </c>
      <c r="G2645" s="26">
        <v>15</v>
      </c>
    </row>
    <row r="2646" spans="1:7">
      <c r="A2646" s="38" t="s">
        <v>5320</v>
      </c>
      <c r="B2646" s="39" t="s">
        <v>5321</v>
      </c>
      <c r="C2646" s="40" t="s">
        <v>95</v>
      </c>
      <c r="D2646" s="77">
        <v>73.010000000000005</v>
      </c>
      <c r="E2646" s="77">
        <v>27.92</v>
      </c>
      <c r="F2646" s="77">
        <v>100.93</v>
      </c>
      <c r="G2646" s="26">
        <v>15</v>
      </c>
    </row>
    <row r="2647" spans="1:7">
      <c r="A2647" s="38" t="s">
        <v>5322</v>
      </c>
      <c r="B2647" s="39" t="s">
        <v>5323</v>
      </c>
      <c r="C2647" s="40"/>
      <c r="D2647" s="77"/>
      <c r="E2647" s="77"/>
      <c r="F2647" s="77"/>
      <c r="G2647" s="26"/>
    </row>
    <row r="2648" spans="1:7">
      <c r="A2648" s="38" t="s">
        <v>5324</v>
      </c>
      <c r="B2648" s="39" t="s">
        <v>5325</v>
      </c>
      <c r="C2648" s="40"/>
      <c r="D2648" s="77"/>
      <c r="E2648" s="77"/>
      <c r="F2648" s="77"/>
      <c r="G2648" s="26"/>
    </row>
    <row r="2649" spans="1:7" s="46" customFormat="1">
      <c r="A2649" s="38" t="s">
        <v>5326</v>
      </c>
      <c r="B2649" s="39" t="s">
        <v>5327</v>
      </c>
      <c r="C2649" s="40" t="s">
        <v>95</v>
      </c>
      <c r="D2649" s="77">
        <v>85.88</v>
      </c>
      <c r="E2649" s="77">
        <v>13.96</v>
      </c>
      <c r="F2649" s="77">
        <v>99.84</v>
      </c>
      <c r="G2649" s="26">
        <v>15</v>
      </c>
    </row>
    <row r="2650" spans="1:7">
      <c r="A2650" s="38" t="s">
        <v>5328</v>
      </c>
      <c r="B2650" s="39" t="s">
        <v>5329</v>
      </c>
      <c r="C2650" s="40" t="s">
        <v>95</v>
      </c>
      <c r="D2650" s="77">
        <v>91.8</v>
      </c>
      <c r="E2650" s="77">
        <v>13.96</v>
      </c>
      <c r="F2650" s="77">
        <v>105.76</v>
      </c>
      <c r="G2650" s="26">
        <v>15</v>
      </c>
    </row>
    <row r="2651" spans="1:7">
      <c r="A2651" s="38" t="s">
        <v>5330</v>
      </c>
      <c r="B2651" s="39" t="s">
        <v>5331</v>
      </c>
      <c r="C2651" s="40" t="s">
        <v>95</v>
      </c>
      <c r="D2651" s="77">
        <v>72.209999999999994</v>
      </c>
      <c r="E2651" s="77">
        <v>13.96</v>
      </c>
      <c r="F2651" s="77">
        <v>86.17</v>
      </c>
      <c r="G2651" s="26">
        <v>15</v>
      </c>
    </row>
    <row r="2652" spans="1:7">
      <c r="A2652" s="38" t="s">
        <v>5332</v>
      </c>
      <c r="B2652" s="39" t="s">
        <v>5333</v>
      </c>
      <c r="C2652" s="40" t="s">
        <v>95</v>
      </c>
      <c r="D2652" s="77">
        <v>49.26</v>
      </c>
      <c r="E2652" s="77">
        <v>13.96</v>
      </c>
      <c r="F2652" s="77">
        <v>63.22</v>
      </c>
      <c r="G2652" s="26">
        <v>15</v>
      </c>
    </row>
    <row r="2653" spans="1:7">
      <c r="A2653" s="38" t="s">
        <v>5334</v>
      </c>
      <c r="B2653" s="39" t="s">
        <v>5335</v>
      </c>
      <c r="C2653" s="40" t="s">
        <v>95</v>
      </c>
      <c r="D2653" s="77">
        <v>4.07</v>
      </c>
      <c r="E2653" s="77">
        <v>13.96</v>
      </c>
      <c r="F2653" s="77">
        <v>18.03</v>
      </c>
      <c r="G2653" s="26">
        <v>15</v>
      </c>
    </row>
    <row r="2654" spans="1:7">
      <c r="A2654" s="38" t="s">
        <v>5336</v>
      </c>
      <c r="B2654" s="39" t="s">
        <v>5337</v>
      </c>
      <c r="C2654" s="40" t="s">
        <v>95</v>
      </c>
      <c r="D2654" s="77">
        <v>28.53</v>
      </c>
      <c r="E2654" s="77">
        <v>13.96</v>
      </c>
      <c r="F2654" s="77">
        <v>42.49</v>
      </c>
      <c r="G2654" s="26">
        <v>15</v>
      </c>
    </row>
    <row r="2655" spans="1:7">
      <c r="A2655" s="38" t="s">
        <v>5338</v>
      </c>
      <c r="B2655" s="39" t="s">
        <v>5339</v>
      </c>
      <c r="C2655" s="40" t="s">
        <v>95</v>
      </c>
      <c r="D2655" s="77">
        <v>10.92</v>
      </c>
      <c r="E2655" s="77">
        <v>13.96</v>
      </c>
      <c r="F2655" s="77">
        <v>24.88</v>
      </c>
      <c r="G2655" s="26">
        <v>15</v>
      </c>
    </row>
    <row r="2656" spans="1:7">
      <c r="A2656" s="38" t="s">
        <v>5340</v>
      </c>
      <c r="B2656" s="39" t="s">
        <v>5341</v>
      </c>
      <c r="C2656" s="40" t="s">
        <v>95</v>
      </c>
      <c r="D2656" s="77">
        <v>14.43</v>
      </c>
      <c r="E2656" s="77">
        <v>13.96</v>
      </c>
      <c r="F2656" s="77">
        <v>28.39</v>
      </c>
      <c r="G2656" s="26">
        <v>15</v>
      </c>
    </row>
    <row r="2657" spans="1:7">
      <c r="A2657" s="38" t="s">
        <v>5342</v>
      </c>
      <c r="B2657" s="39" t="s">
        <v>5343</v>
      </c>
      <c r="C2657" s="40"/>
      <c r="D2657" s="77"/>
      <c r="E2657" s="77"/>
      <c r="F2657" s="77"/>
      <c r="G2657" s="26"/>
    </row>
    <row r="2658" spans="1:7">
      <c r="A2658" s="38" t="s">
        <v>5344</v>
      </c>
      <c r="B2658" s="39" t="s">
        <v>5345</v>
      </c>
      <c r="C2658" s="40" t="s">
        <v>95</v>
      </c>
      <c r="D2658" s="77">
        <v>6.11</v>
      </c>
      <c r="E2658" s="77">
        <v>13.96</v>
      </c>
      <c r="F2658" s="77">
        <v>20.07</v>
      </c>
      <c r="G2658" s="26">
        <v>15</v>
      </c>
    </row>
    <row r="2659" spans="1:7">
      <c r="A2659" s="38" t="s">
        <v>5346</v>
      </c>
      <c r="B2659" s="39" t="s">
        <v>5347</v>
      </c>
      <c r="C2659" s="40" t="s">
        <v>95</v>
      </c>
      <c r="D2659" s="77">
        <v>17.54</v>
      </c>
      <c r="E2659" s="77">
        <v>13.96</v>
      </c>
      <c r="F2659" s="77">
        <v>31.5</v>
      </c>
      <c r="G2659" s="26">
        <v>15</v>
      </c>
    </row>
    <row r="2660" spans="1:7">
      <c r="A2660" s="38" t="s">
        <v>5348</v>
      </c>
      <c r="B2660" s="39" t="s">
        <v>5349</v>
      </c>
      <c r="C2660" s="40" t="s">
        <v>95</v>
      </c>
      <c r="D2660" s="77">
        <v>5.95</v>
      </c>
      <c r="E2660" s="77">
        <v>13.96</v>
      </c>
      <c r="F2660" s="77">
        <v>19.91</v>
      </c>
      <c r="G2660" s="26">
        <v>15</v>
      </c>
    </row>
    <row r="2661" spans="1:7">
      <c r="A2661" s="38" t="s">
        <v>5350</v>
      </c>
      <c r="B2661" s="39" t="s">
        <v>5351</v>
      </c>
      <c r="C2661" s="40" t="s">
        <v>95</v>
      </c>
      <c r="D2661" s="77">
        <v>8.8800000000000008</v>
      </c>
      <c r="E2661" s="77">
        <v>13.96</v>
      </c>
      <c r="F2661" s="77">
        <v>22.84</v>
      </c>
      <c r="G2661" s="26">
        <v>15</v>
      </c>
    </row>
    <row r="2662" spans="1:7">
      <c r="A2662" s="38" t="s">
        <v>5352</v>
      </c>
      <c r="B2662" s="39" t="s">
        <v>5353</v>
      </c>
      <c r="C2662" s="40" t="s">
        <v>95</v>
      </c>
      <c r="D2662" s="77">
        <v>14.75</v>
      </c>
      <c r="E2662" s="77">
        <v>13.96</v>
      </c>
      <c r="F2662" s="77">
        <v>28.71</v>
      </c>
      <c r="G2662" s="26">
        <v>15</v>
      </c>
    </row>
    <row r="2663" spans="1:7">
      <c r="A2663" s="38" t="s">
        <v>5354</v>
      </c>
      <c r="B2663" s="39" t="s">
        <v>5355</v>
      </c>
      <c r="C2663" s="40" t="s">
        <v>95</v>
      </c>
      <c r="D2663" s="77">
        <v>18.79</v>
      </c>
      <c r="E2663" s="77">
        <v>13.96</v>
      </c>
      <c r="F2663" s="77">
        <v>32.75</v>
      </c>
      <c r="G2663" s="26">
        <v>15</v>
      </c>
    </row>
    <row r="2664" spans="1:7">
      <c r="A2664" s="38" t="s">
        <v>5356</v>
      </c>
      <c r="B2664" s="39" t="s">
        <v>5357</v>
      </c>
      <c r="C2664" s="40"/>
      <c r="D2664" s="77"/>
      <c r="E2664" s="77"/>
      <c r="F2664" s="77"/>
      <c r="G2664" s="26"/>
    </row>
    <row r="2665" spans="1:7">
      <c r="A2665" s="38" t="s">
        <v>5358</v>
      </c>
      <c r="B2665" s="39" t="s">
        <v>5359</v>
      </c>
      <c r="C2665" s="40" t="s">
        <v>95</v>
      </c>
      <c r="D2665" s="77">
        <v>11.15</v>
      </c>
      <c r="E2665" s="77">
        <v>13.96</v>
      </c>
      <c r="F2665" s="77">
        <v>25.11</v>
      </c>
      <c r="G2665" s="26">
        <v>15</v>
      </c>
    </row>
    <row r="2666" spans="1:7">
      <c r="A2666" s="38" t="s">
        <v>5360</v>
      </c>
      <c r="B2666" s="39" t="s">
        <v>5361</v>
      </c>
      <c r="C2666" s="40" t="s">
        <v>95</v>
      </c>
      <c r="D2666" s="77">
        <v>16.940000000000001</v>
      </c>
      <c r="E2666" s="77">
        <v>13.96</v>
      </c>
      <c r="F2666" s="77">
        <v>30.9</v>
      </c>
      <c r="G2666" s="26">
        <v>15</v>
      </c>
    </row>
    <row r="2667" spans="1:7">
      <c r="A2667" s="38" t="s">
        <v>5362</v>
      </c>
      <c r="B2667" s="39" t="s">
        <v>5363</v>
      </c>
      <c r="C2667" s="40" t="s">
        <v>95</v>
      </c>
      <c r="D2667" s="77">
        <v>15.39</v>
      </c>
      <c r="E2667" s="77">
        <v>13.96</v>
      </c>
      <c r="F2667" s="77">
        <v>29.35</v>
      </c>
      <c r="G2667" s="26">
        <v>15</v>
      </c>
    </row>
    <row r="2668" spans="1:7">
      <c r="A2668" s="38" t="s">
        <v>5364</v>
      </c>
      <c r="B2668" s="39" t="s">
        <v>5365</v>
      </c>
      <c r="C2668" s="40" t="s">
        <v>95</v>
      </c>
      <c r="D2668" s="77">
        <v>19.34</v>
      </c>
      <c r="E2668" s="77">
        <v>13.96</v>
      </c>
      <c r="F2668" s="77">
        <v>33.299999999999997</v>
      </c>
      <c r="G2668" s="26">
        <v>15</v>
      </c>
    </row>
    <row r="2669" spans="1:7">
      <c r="A2669" s="38" t="s">
        <v>5366</v>
      </c>
      <c r="B2669" s="39" t="s">
        <v>5367</v>
      </c>
      <c r="C2669" s="40"/>
      <c r="D2669" s="77"/>
      <c r="E2669" s="77"/>
      <c r="F2669" s="77"/>
      <c r="G2669" s="26"/>
    </row>
    <row r="2670" spans="1:7">
      <c r="A2670" s="38" t="s">
        <v>5368</v>
      </c>
      <c r="B2670" s="39" t="s">
        <v>5369</v>
      </c>
      <c r="C2670" s="40" t="s">
        <v>95</v>
      </c>
      <c r="D2670" s="77">
        <v>12.86</v>
      </c>
      <c r="E2670" s="77">
        <v>13.96</v>
      </c>
      <c r="F2670" s="77">
        <v>26.82</v>
      </c>
      <c r="G2670" s="26">
        <v>15</v>
      </c>
    </row>
    <row r="2671" spans="1:7">
      <c r="A2671" s="38" t="s">
        <v>5370</v>
      </c>
      <c r="B2671" s="39" t="s">
        <v>5371</v>
      </c>
      <c r="C2671" s="40" t="s">
        <v>95</v>
      </c>
      <c r="D2671" s="77">
        <v>11.67</v>
      </c>
      <c r="E2671" s="77">
        <v>13.96</v>
      </c>
      <c r="F2671" s="77">
        <v>25.63</v>
      </c>
      <c r="G2671" s="26">
        <v>15</v>
      </c>
    </row>
    <row r="2672" spans="1:7">
      <c r="A2672" s="38" t="s">
        <v>5372</v>
      </c>
      <c r="B2672" s="39" t="s">
        <v>5373</v>
      </c>
      <c r="C2672" s="40" t="s">
        <v>95</v>
      </c>
      <c r="D2672" s="77">
        <v>56.67</v>
      </c>
      <c r="E2672" s="77">
        <v>13.96</v>
      </c>
      <c r="F2672" s="77">
        <v>70.63</v>
      </c>
      <c r="G2672" s="26">
        <v>15</v>
      </c>
    </row>
    <row r="2673" spans="1:7">
      <c r="A2673" s="38" t="s">
        <v>5374</v>
      </c>
      <c r="B2673" s="39" t="s">
        <v>5375</v>
      </c>
      <c r="C2673" s="40" t="s">
        <v>95</v>
      </c>
      <c r="D2673" s="77">
        <v>146.31</v>
      </c>
      <c r="E2673" s="77">
        <v>16.75</v>
      </c>
      <c r="F2673" s="77">
        <v>163.06</v>
      </c>
      <c r="G2673" s="26">
        <v>15</v>
      </c>
    </row>
    <row r="2674" spans="1:7">
      <c r="A2674" s="38" t="s">
        <v>5376</v>
      </c>
      <c r="B2674" s="39" t="s">
        <v>5377</v>
      </c>
      <c r="C2674" s="40" t="s">
        <v>205</v>
      </c>
      <c r="D2674" s="77">
        <v>84.85</v>
      </c>
      <c r="E2674" s="77">
        <v>16.75</v>
      </c>
      <c r="F2674" s="77">
        <v>101.6</v>
      </c>
      <c r="G2674" s="26">
        <v>15</v>
      </c>
    </row>
    <row r="2675" spans="1:7">
      <c r="A2675" s="38" t="s">
        <v>5378</v>
      </c>
      <c r="B2675" s="39" t="s">
        <v>5379</v>
      </c>
      <c r="C2675" s="40" t="s">
        <v>95</v>
      </c>
      <c r="D2675" s="77">
        <v>15.95</v>
      </c>
      <c r="E2675" s="77">
        <v>13.96</v>
      </c>
      <c r="F2675" s="77">
        <v>29.91</v>
      </c>
      <c r="G2675" s="26">
        <v>15</v>
      </c>
    </row>
    <row r="2676" spans="1:7">
      <c r="A2676" s="38" t="s">
        <v>5380</v>
      </c>
      <c r="B2676" s="39" t="s">
        <v>5381</v>
      </c>
      <c r="C2676" s="40" t="s">
        <v>95</v>
      </c>
      <c r="D2676" s="77">
        <v>31.05</v>
      </c>
      <c r="E2676" s="77">
        <v>13.96</v>
      </c>
      <c r="F2676" s="77">
        <v>45.01</v>
      </c>
      <c r="G2676" s="26">
        <v>15</v>
      </c>
    </row>
    <row r="2677" spans="1:7">
      <c r="A2677" s="38" t="s">
        <v>5382</v>
      </c>
      <c r="B2677" s="39" t="s">
        <v>5383</v>
      </c>
      <c r="C2677" s="40"/>
      <c r="D2677" s="77"/>
      <c r="E2677" s="77"/>
      <c r="F2677" s="77"/>
      <c r="G2677" s="26"/>
    </row>
    <row r="2678" spans="1:7">
      <c r="A2678" s="38" t="s">
        <v>5384</v>
      </c>
      <c r="B2678" s="39" t="s">
        <v>5385</v>
      </c>
      <c r="C2678" s="40" t="s">
        <v>95</v>
      </c>
      <c r="D2678" s="77">
        <v>36.82</v>
      </c>
      <c r="E2678" s="77">
        <v>13.96</v>
      </c>
      <c r="F2678" s="77">
        <v>50.78</v>
      </c>
      <c r="G2678" s="26">
        <v>15</v>
      </c>
    </row>
    <row r="2679" spans="1:7">
      <c r="A2679" s="38" t="s">
        <v>5386</v>
      </c>
      <c r="B2679" s="39" t="s">
        <v>5387</v>
      </c>
      <c r="C2679" s="40" t="s">
        <v>95</v>
      </c>
      <c r="D2679" s="77">
        <v>15.13</v>
      </c>
      <c r="E2679" s="77">
        <v>13.96</v>
      </c>
      <c r="F2679" s="77">
        <v>29.09</v>
      </c>
      <c r="G2679" s="26">
        <v>15</v>
      </c>
    </row>
    <row r="2680" spans="1:7">
      <c r="A2680" s="38" t="s">
        <v>5388</v>
      </c>
      <c r="B2680" s="39" t="s">
        <v>5389</v>
      </c>
      <c r="C2680" s="40" t="s">
        <v>95</v>
      </c>
      <c r="D2680" s="77">
        <v>86.19</v>
      </c>
      <c r="E2680" s="77">
        <v>13.96</v>
      </c>
      <c r="F2680" s="77">
        <v>100.15</v>
      </c>
      <c r="G2680" s="26">
        <v>15</v>
      </c>
    </row>
    <row r="2681" spans="1:7">
      <c r="A2681" s="38" t="s">
        <v>5390</v>
      </c>
      <c r="B2681" s="39" t="s">
        <v>5391</v>
      </c>
      <c r="C2681" s="40" t="s">
        <v>95</v>
      </c>
      <c r="D2681" s="77">
        <v>62.1</v>
      </c>
      <c r="E2681" s="77">
        <v>13.96</v>
      </c>
      <c r="F2681" s="77">
        <v>76.06</v>
      </c>
      <c r="G2681" s="26">
        <v>15</v>
      </c>
    </row>
    <row r="2682" spans="1:7">
      <c r="A2682" s="38" t="s">
        <v>5392</v>
      </c>
      <c r="B2682" s="39" t="s">
        <v>5393</v>
      </c>
      <c r="C2682" s="40" t="s">
        <v>95</v>
      </c>
      <c r="D2682" s="77">
        <v>146.09</v>
      </c>
      <c r="E2682" s="77">
        <v>13.96</v>
      </c>
      <c r="F2682" s="77">
        <v>160.05000000000001</v>
      </c>
      <c r="G2682" s="26">
        <v>15</v>
      </c>
    </row>
    <row r="2683" spans="1:7">
      <c r="A2683" s="38" t="s">
        <v>5394</v>
      </c>
      <c r="B2683" s="39" t="s">
        <v>5395</v>
      </c>
      <c r="C2683" s="40" t="s">
        <v>95</v>
      </c>
      <c r="D2683" s="77">
        <v>19.66</v>
      </c>
      <c r="E2683" s="77">
        <v>55.83</v>
      </c>
      <c r="F2683" s="77">
        <v>75.489999999999995</v>
      </c>
      <c r="G2683" s="26">
        <v>15</v>
      </c>
    </row>
    <row r="2684" spans="1:7">
      <c r="A2684" s="38" t="s">
        <v>5396</v>
      </c>
      <c r="B2684" s="39" t="s">
        <v>5397</v>
      </c>
      <c r="C2684" s="40" t="s">
        <v>95</v>
      </c>
      <c r="D2684" s="77">
        <v>20.079999999999998</v>
      </c>
      <c r="E2684" s="77">
        <v>5.58</v>
      </c>
      <c r="F2684" s="77">
        <v>25.66</v>
      </c>
      <c r="G2684" s="26">
        <v>15</v>
      </c>
    </row>
    <row r="2685" spans="1:7">
      <c r="A2685" s="38" t="s">
        <v>5398</v>
      </c>
      <c r="B2685" s="39" t="s">
        <v>5399</v>
      </c>
      <c r="C2685" s="40" t="s">
        <v>95</v>
      </c>
      <c r="D2685" s="77">
        <v>24.74</v>
      </c>
      <c r="E2685" s="77">
        <v>5.58</v>
      </c>
      <c r="F2685" s="77">
        <v>30.32</v>
      </c>
      <c r="G2685" s="26">
        <v>15</v>
      </c>
    </row>
    <row r="2686" spans="1:7">
      <c r="A2686" s="38" t="s">
        <v>5400</v>
      </c>
      <c r="B2686" s="39" t="s">
        <v>5401</v>
      </c>
      <c r="C2686" s="40" t="s">
        <v>95</v>
      </c>
      <c r="D2686" s="77">
        <v>17.82</v>
      </c>
      <c r="E2686" s="77">
        <v>5.58</v>
      </c>
      <c r="F2686" s="77">
        <v>23.4</v>
      </c>
      <c r="G2686" s="26">
        <v>15</v>
      </c>
    </row>
    <row r="2687" spans="1:7">
      <c r="A2687" s="38" t="s">
        <v>5402</v>
      </c>
      <c r="B2687" s="39" t="s">
        <v>5403</v>
      </c>
      <c r="C2687" s="40" t="s">
        <v>95</v>
      </c>
      <c r="D2687" s="77">
        <v>3.72</v>
      </c>
      <c r="E2687" s="77">
        <v>5.58</v>
      </c>
      <c r="F2687" s="77">
        <v>9.3000000000000007</v>
      </c>
      <c r="G2687" s="26">
        <v>15</v>
      </c>
    </row>
    <row r="2688" spans="1:7">
      <c r="A2688" s="38" t="s">
        <v>5404</v>
      </c>
      <c r="B2688" s="39" t="s">
        <v>5405</v>
      </c>
      <c r="C2688" s="40" t="s">
        <v>205</v>
      </c>
      <c r="D2688" s="77">
        <v>13.22</v>
      </c>
      <c r="E2688" s="77">
        <v>22.33</v>
      </c>
      <c r="F2688" s="77">
        <v>35.549999999999997</v>
      </c>
      <c r="G2688" s="26">
        <v>15</v>
      </c>
    </row>
    <row r="2689" spans="1:7">
      <c r="A2689" s="38" t="s">
        <v>5406</v>
      </c>
      <c r="B2689" s="39" t="s">
        <v>5407</v>
      </c>
      <c r="C2689" s="40" t="s">
        <v>95</v>
      </c>
      <c r="D2689" s="77">
        <v>20.309999999999999</v>
      </c>
      <c r="E2689" s="77">
        <v>13.96</v>
      </c>
      <c r="F2689" s="77">
        <v>34.270000000000003</v>
      </c>
      <c r="G2689" s="26">
        <v>15</v>
      </c>
    </row>
    <row r="2690" spans="1:7">
      <c r="A2690" s="38" t="s">
        <v>5408</v>
      </c>
      <c r="B2690" s="39" t="s">
        <v>5409</v>
      </c>
      <c r="C2690" s="40" t="s">
        <v>95</v>
      </c>
      <c r="D2690" s="77">
        <v>267.32</v>
      </c>
      <c r="E2690" s="77">
        <v>27.92</v>
      </c>
      <c r="F2690" s="77">
        <v>295.24</v>
      </c>
      <c r="G2690" s="26">
        <v>15</v>
      </c>
    </row>
    <row r="2691" spans="1:7">
      <c r="A2691" s="38" t="s">
        <v>5410</v>
      </c>
      <c r="B2691" s="39" t="s">
        <v>5411</v>
      </c>
      <c r="C2691" s="40" t="s">
        <v>95</v>
      </c>
      <c r="D2691" s="77">
        <v>177.83</v>
      </c>
      <c r="E2691" s="77">
        <v>27.92</v>
      </c>
      <c r="F2691" s="77">
        <v>205.75</v>
      </c>
      <c r="G2691" s="26">
        <v>15</v>
      </c>
    </row>
    <row r="2692" spans="1:7">
      <c r="A2692" s="38" t="s">
        <v>5412</v>
      </c>
      <c r="B2692" s="39" t="s">
        <v>5413</v>
      </c>
      <c r="C2692" s="40" t="s">
        <v>95</v>
      </c>
      <c r="D2692" s="77">
        <v>169.82</v>
      </c>
      <c r="E2692" s="77">
        <v>27.92</v>
      </c>
      <c r="F2692" s="77">
        <v>197.74</v>
      </c>
      <c r="G2692" s="26">
        <v>15</v>
      </c>
    </row>
    <row r="2693" spans="1:7">
      <c r="A2693" s="38" t="s">
        <v>5414</v>
      </c>
      <c r="B2693" s="39" t="s">
        <v>5415</v>
      </c>
      <c r="C2693" s="40" t="s">
        <v>95</v>
      </c>
      <c r="D2693" s="77">
        <v>50.47</v>
      </c>
      <c r="E2693" s="77">
        <v>13.96</v>
      </c>
      <c r="F2693" s="77">
        <v>64.430000000000007</v>
      </c>
      <c r="G2693" s="26">
        <v>15</v>
      </c>
    </row>
    <row r="2694" spans="1:7">
      <c r="A2694" s="38" t="s">
        <v>5416</v>
      </c>
      <c r="B2694" s="39" t="s">
        <v>5417</v>
      </c>
      <c r="C2694" s="40" t="s">
        <v>95</v>
      </c>
      <c r="D2694" s="77">
        <v>2.85</v>
      </c>
      <c r="E2694" s="77">
        <v>11.16</v>
      </c>
      <c r="F2694" s="77">
        <v>14.01</v>
      </c>
      <c r="G2694" s="26">
        <v>15</v>
      </c>
    </row>
    <row r="2695" spans="1:7">
      <c r="A2695" s="38" t="s">
        <v>5418</v>
      </c>
      <c r="B2695" s="39" t="s">
        <v>5419</v>
      </c>
      <c r="C2695" s="40" t="s">
        <v>95</v>
      </c>
      <c r="D2695" s="77">
        <v>10.97</v>
      </c>
      <c r="E2695" s="77">
        <v>13.96</v>
      </c>
      <c r="F2695" s="77">
        <v>24.93</v>
      </c>
      <c r="G2695" s="26">
        <v>15</v>
      </c>
    </row>
    <row r="2696" spans="1:7">
      <c r="A2696" s="38" t="s">
        <v>5420</v>
      </c>
      <c r="B2696" s="39" t="s">
        <v>5421</v>
      </c>
      <c r="C2696" s="40" t="s">
        <v>205</v>
      </c>
      <c r="D2696" s="77">
        <v>15.77</v>
      </c>
      <c r="E2696" s="77">
        <v>27.92</v>
      </c>
      <c r="F2696" s="77">
        <v>43.69</v>
      </c>
      <c r="G2696" s="26">
        <v>15</v>
      </c>
    </row>
    <row r="2697" spans="1:7">
      <c r="A2697" s="38" t="s">
        <v>5422</v>
      </c>
      <c r="B2697" s="39" t="s">
        <v>5423</v>
      </c>
      <c r="C2697" s="40" t="s">
        <v>95</v>
      </c>
      <c r="D2697" s="77">
        <v>10.34</v>
      </c>
      <c r="E2697" s="77">
        <v>13.96</v>
      </c>
      <c r="F2697" s="77">
        <v>24.3</v>
      </c>
      <c r="G2697" s="26">
        <v>15</v>
      </c>
    </row>
    <row r="2698" spans="1:7">
      <c r="A2698" s="38" t="s">
        <v>5424</v>
      </c>
      <c r="B2698" s="39" t="s">
        <v>5425</v>
      </c>
      <c r="C2698" s="40" t="s">
        <v>95</v>
      </c>
      <c r="D2698" s="77">
        <v>50.69</v>
      </c>
      <c r="E2698" s="77">
        <v>11.16</v>
      </c>
      <c r="F2698" s="77">
        <v>61.85</v>
      </c>
      <c r="G2698" s="26">
        <v>15</v>
      </c>
    </row>
    <row r="2699" spans="1:7">
      <c r="A2699" s="38" t="s">
        <v>5426</v>
      </c>
      <c r="B2699" s="39" t="s">
        <v>5427</v>
      </c>
      <c r="C2699" s="40" t="s">
        <v>95</v>
      </c>
      <c r="D2699" s="77">
        <v>5.32</v>
      </c>
      <c r="E2699" s="77">
        <v>13.96</v>
      </c>
      <c r="F2699" s="77">
        <v>19.28</v>
      </c>
      <c r="G2699" s="26">
        <v>15</v>
      </c>
    </row>
    <row r="2700" spans="1:7">
      <c r="A2700" s="38" t="s">
        <v>5428</v>
      </c>
      <c r="B2700" s="39" t="s">
        <v>5429</v>
      </c>
      <c r="C2700" s="40" t="s">
        <v>95</v>
      </c>
      <c r="D2700" s="77">
        <v>48.88</v>
      </c>
      <c r="E2700" s="77">
        <v>2.8</v>
      </c>
      <c r="F2700" s="77">
        <v>51.68</v>
      </c>
      <c r="G2700" s="26">
        <v>15</v>
      </c>
    </row>
    <row r="2701" spans="1:7">
      <c r="A2701" s="38" t="s">
        <v>5430</v>
      </c>
      <c r="B2701" s="39" t="s">
        <v>5431</v>
      </c>
      <c r="C2701" s="40" t="s">
        <v>95</v>
      </c>
      <c r="D2701" s="77">
        <v>17.690000000000001</v>
      </c>
      <c r="E2701" s="77">
        <v>13.96</v>
      </c>
      <c r="F2701" s="77">
        <v>31.65</v>
      </c>
      <c r="G2701" s="26">
        <v>15</v>
      </c>
    </row>
    <row r="2702" spans="1:7">
      <c r="A2702" s="38" t="s">
        <v>5432</v>
      </c>
      <c r="B2702" s="39" t="s">
        <v>5433</v>
      </c>
      <c r="C2702" s="40" t="s">
        <v>95</v>
      </c>
      <c r="D2702" s="77">
        <v>30.86</v>
      </c>
      <c r="E2702" s="77">
        <v>13.96</v>
      </c>
      <c r="F2702" s="77">
        <v>44.82</v>
      </c>
      <c r="G2702" s="26">
        <v>15</v>
      </c>
    </row>
    <row r="2703" spans="1:7">
      <c r="A2703" s="38" t="s">
        <v>5434</v>
      </c>
      <c r="B2703" s="39" t="s">
        <v>5435</v>
      </c>
      <c r="C2703" s="40" t="s">
        <v>95</v>
      </c>
      <c r="D2703" s="77">
        <v>52.84</v>
      </c>
      <c r="E2703" s="77">
        <v>13.96</v>
      </c>
      <c r="F2703" s="77">
        <v>66.8</v>
      </c>
      <c r="G2703" s="26">
        <v>15</v>
      </c>
    </row>
    <row r="2704" spans="1:7">
      <c r="A2704" s="38" t="s">
        <v>5436</v>
      </c>
      <c r="B2704" s="39" t="s">
        <v>5437</v>
      </c>
      <c r="C2704" s="40" t="s">
        <v>205</v>
      </c>
      <c r="D2704" s="77">
        <v>201.03</v>
      </c>
      <c r="E2704" s="77">
        <v>27.92</v>
      </c>
      <c r="F2704" s="77">
        <v>228.95</v>
      </c>
      <c r="G2704" s="26">
        <v>15</v>
      </c>
    </row>
    <row r="2705" spans="1:7">
      <c r="A2705" s="38" t="s">
        <v>5438</v>
      </c>
      <c r="B2705" s="39" t="s">
        <v>5439</v>
      </c>
      <c r="C2705" s="40" t="s">
        <v>95</v>
      </c>
      <c r="D2705" s="77">
        <v>430.12</v>
      </c>
      <c r="E2705" s="77">
        <v>55.83</v>
      </c>
      <c r="F2705" s="77">
        <v>485.95</v>
      </c>
      <c r="G2705" s="26">
        <v>15</v>
      </c>
    </row>
    <row r="2706" spans="1:7">
      <c r="A2706" s="38" t="s">
        <v>5440</v>
      </c>
      <c r="B2706" s="39" t="s">
        <v>5441</v>
      </c>
      <c r="C2706" s="40" t="s">
        <v>95</v>
      </c>
      <c r="D2706" s="77">
        <v>288.14</v>
      </c>
      <c r="E2706" s="77">
        <v>55.83</v>
      </c>
      <c r="F2706" s="77">
        <v>343.97</v>
      </c>
      <c r="G2706" s="26">
        <v>15</v>
      </c>
    </row>
    <row r="2707" spans="1:7">
      <c r="A2707" s="38" t="s">
        <v>5442</v>
      </c>
      <c r="B2707" s="39" t="s">
        <v>5443</v>
      </c>
      <c r="C2707" s="40" t="s">
        <v>95</v>
      </c>
      <c r="D2707" s="77">
        <v>1.08</v>
      </c>
      <c r="E2707" s="77">
        <v>2.27</v>
      </c>
      <c r="F2707" s="77">
        <v>3.35</v>
      </c>
      <c r="G2707" s="26">
        <v>15</v>
      </c>
    </row>
    <row r="2708" spans="1:7">
      <c r="A2708" s="38" t="s">
        <v>5444</v>
      </c>
      <c r="B2708" s="39" t="s">
        <v>5445</v>
      </c>
      <c r="C2708" s="40" t="s">
        <v>95</v>
      </c>
      <c r="D2708" s="77">
        <v>7.74</v>
      </c>
      <c r="E2708" s="77">
        <v>13.96</v>
      </c>
      <c r="F2708" s="77">
        <v>21.7</v>
      </c>
      <c r="G2708" s="26">
        <v>15</v>
      </c>
    </row>
    <row r="2709" spans="1:7">
      <c r="A2709" s="38" t="s">
        <v>5446</v>
      </c>
      <c r="B2709" s="39" t="s">
        <v>5447</v>
      </c>
      <c r="C2709" s="40" t="s">
        <v>205</v>
      </c>
      <c r="D2709" s="77">
        <v>7.24</v>
      </c>
      <c r="E2709" s="77">
        <v>27.92</v>
      </c>
      <c r="F2709" s="77">
        <v>35.159999999999997</v>
      </c>
      <c r="G2709" s="26">
        <v>15</v>
      </c>
    </row>
    <row r="2710" spans="1:7">
      <c r="A2710" s="38" t="s">
        <v>5448</v>
      </c>
      <c r="B2710" s="39" t="s">
        <v>5449</v>
      </c>
      <c r="C2710" s="40" t="s">
        <v>95</v>
      </c>
      <c r="D2710" s="77">
        <v>15.87</v>
      </c>
      <c r="E2710" s="77">
        <v>5.58</v>
      </c>
      <c r="F2710" s="77">
        <v>21.45</v>
      </c>
      <c r="G2710" s="26">
        <v>15</v>
      </c>
    </row>
    <row r="2711" spans="1:7">
      <c r="A2711" s="38" t="s">
        <v>5450</v>
      </c>
      <c r="B2711" s="39" t="s">
        <v>5451</v>
      </c>
      <c r="C2711" s="40" t="s">
        <v>95</v>
      </c>
      <c r="D2711" s="77">
        <v>8.26</v>
      </c>
      <c r="E2711" s="77">
        <v>13.96</v>
      </c>
      <c r="F2711" s="77">
        <v>22.22</v>
      </c>
      <c r="G2711" s="26">
        <v>15</v>
      </c>
    </row>
    <row r="2712" spans="1:7">
      <c r="A2712" s="38" t="s">
        <v>5452</v>
      </c>
      <c r="B2712" s="39" t="s">
        <v>5453</v>
      </c>
      <c r="C2712" s="40" t="s">
        <v>95</v>
      </c>
      <c r="D2712" s="77">
        <v>7.26</v>
      </c>
      <c r="E2712" s="77">
        <v>13.96</v>
      </c>
      <c r="F2712" s="77">
        <v>21.22</v>
      </c>
      <c r="G2712" s="26">
        <v>15</v>
      </c>
    </row>
    <row r="2713" spans="1:7">
      <c r="A2713" s="38" t="s">
        <v>5454</v>
      </c>
      <c r="B2713" s="39" t="s">
        <v>14659</v>
      </c>
      <c r="C2713" s="40" t="s">
        <v>205</v>
      </c>
      <c r="D2713" s="77">
        <v>61.42</v>
      </c>
      <c r="E2713" s="77">
        <v>13.96</v>
      </c>
      <c r="F2713" s="77">
        <v>75.38</v>
      </c>
      <c r="G2713" s="26">
        <v>15</v>
      </c>
    </row>
    <row r="2714" spans="1:7">
      <c r="A2714" s="38" t="s">
        <v>5455</v>
      </c>
      <c r="B2714" s="39" t="s">
        <v>5456</v>
      </c>
      <c r="C2714" s="40" t="s">
        <v>95</v>
      </c>
      <c r="D2714" s="77">
        <v>49.38</v>
      </c>
      <c r="E2714" s="77">
        <v>13.96</v>
      </c>
      <c r="F2714" s="77">
        <v>63.34</v>
      </c>
      <c r="G2714" s="26">
        <v>15</v>
      </c>
    </row>
    <row r="2715" spans="1:7">
      <c r="A2715" s="38" t="s">
        <v>5457</v>
      </c>
      <c r="B2715" s="39" t="s">
        <v>5458</v>
      </c>
      <c r="C2715" s="40" t="s">
        <v>95</v>
      </c>
      <c r="D2715" s="77">
        <v>58.34</v>
      </c>
      <c r="E2715" s="77">
        <v>13.96</v>
      </c>
      <c r="F2715" s="77">
        <v>72.3</v>
      </c>
      <c r="G2715" s="26">
        <v>15</v>
      </c>
    </row>
    <row r="2716" spans="1:7">
      <c r="A2716" s="38" t="s">
        <v>5459</v>
      </c>
      <c r="B2716" s="39" t="s">
        <v>5460</v>
      </c>
      <c r="C2716" s="40" t="s">
        <v>95</v>
      </c>
      <c r="D2716" s="77">
        <v>4.71</v>
      </c>
      <c r="E2716" s="77">
        <v>13.96</v>
      </c>
      <c r="F2716" s="77">
        <v>18.670000000000002</v>
      </c>
      <c r="G2716" s="26">
        <v>15</v>
      </c>
    </row>
    <row r="2717" spans="1:7">
      <c r="A2717" s="38" t="s">
        <v>5461</v>
      </c>
      <c r="B2717" s="39" t="s">
        <v>5462</v>
      </c>
      <c r="C2717" s="40" t="s">
        <v>95</v>
      </c>
      <c r="D2717" s="77">
        <v>6.99</v>
      </c>
      <c r="E2717" s="77">
        <v>13.96</v>
      </c>
      <c r="F2717" s="77">
        <v>20.95</v>
      </c>
      <c r="G2717" s="26">
        <v>15</v>
      </c>
    </row>
    <row r="2718" spans="1:7">
      <c r="A2718" s="38" t="s">
        <v>5463</v>
      </c>
      <c r="B2718" s="39" t="s">
        <v>5464</v>
      </c>
      <c r="C2718" s="40" t="s">
        <v>95</v>
      </c>
      <c r="D2718" s="77">
        <v>9.6999999999999993</v>
      </c>
      <c r="E2718" s="77">
        <v>13.96</v>
      </c>
      <c r="F2718" s="77">
        <v>23.66</v>
      </c>
      <c r="G2718" s="26">
        <v>15</v>
      </c>
    </row>
    <row r="2719" spans="1:7">
      <c r="A2719" s="38" t="s">
        <v>5465</v>
      </c>
      <c r="B2719" s="39" t="s">
        <v>5466</v>
      </c>
      <c r="C2719" s="40" t="s">
        <v>95</v>
      </c>
      <c r="D2719" s="77">
        <v>10.199999999999999</v>
      </c>
      <c r="E2719" s="77">
        <v>13.96</v>
      </c>
      <c r="F2719" s="77">
        <v>24.16</v>
      </c>
      <c r="G2719" s="26">
        <v>15</v>
      </c>
    </row>
    <row r="2720" spans="1:7">
      <c r="A2720" s="38" t="s">
        <v>5467</v>
      </c>
      <c r="B2720" s="39" t="s">
        <v>5468</v>
      </c>
      <c r="C2720" s="40" t="s">
        <v>95</v>
      </c>
      <c r="D2720" s="77">
        <v>113.36</v>
      </c>
      <c r="E2720" s="77">
        <v>13.96</v>
      </c>
      <c r="F2720" s="77">
        <v>127.32</v>
      </c>
      <c r="G2720" s="26">
        <v>15</v>
      </c>
    </row>
    <row r="2721" spans="1:7">
      <c r="A2721" s="38" t="s">
        <v>5469</v>
      </c>
      <c r="B2721" s="39" t="s">
        <v>5470</v>
      </c>
      <c r="C2721" s="40" t="s">
        <v>147</v>
      </c>
      <c r="D2721" s="77">
        <v>208.25</v>
      </c>
      <c r="E2721" s="77">
        <v>5.68</v>
      </c>
      <c r="F2721" s="77">
        <v>213.93</v>
      </c>
      <c r="G2721" s="26">
        <v>15</v>
      </c>
    </row>
    <row r="2722" spans="1:7">
      <c r="A2722" s="38" t="s">
        <v>5471</v>
      </c>
      <c r="B2722" s="39" t="s">
        <v>5472</v>
      </c>
      <c r="C2722" s="40"/>
      <c r="D2722" s="77"/>
      <c r="E2722" s="77"/>
      <c r="F2722" s="77"/>
      <c r="G2722" s="26"/>
    </row>
    <row r="2723" spans="1:7">
      <c r="A2723" s="38" t="s">
        <v>5473</v>
      </c>
      <c r="B2723" s="39" t="s">
        <v>5474</v>
      </c>
      <c r="C2723" s="40" t="s">
        <v>95</v>
      </c>
      <c r="D2723" s="77">
        <v>10.7</v>
      </c>
      <c r="E2723" s="77">
        <v>27.92</v>
      </c>
      <c r="F2723" s="77">
        <v>38.619999999999997</v>
      </c>
      <c r="G2723" s="26">
        <v>15</v>
      </c>
    </row>
    <row r="2724" spans="1:7">
      <c r="A2724" s="38" t="s">
        <v>5475</v>
      </c>
      <c r="B2724" s="39" t="s">
        <v>5476</v>
      </c>
      <c r="C2724" s="40" t="s">
        <v>95</v>
      </c>
      <c r="D2724" s="77">
        <v>20.28</v>
      </c>
      <c r="E2724" s="77">
        <v>27.92</v>
      </c>
      <c r="F2724" s="77">
        <v>48.2</v>
      </c>
      <c r="G2724" s="26">
        <v>15</v>
      </c>
    </row>
    <row r="2725" spans="1:7">
      <c r="A2725" s="38" t="s">
        <v>5477</v>
      </c>
      <c r="B2725" s="39" t="s">
        <v>5478</v>
      </c>
      <c r="C2725" s="40" t="s">
        <v>95</v>
      </c>
      <c r="D2725" s="77">
        <v>20.52</v>
      </c>
      <c r="E2725" s="77">
        <v>27.92</v>
      </c>
      <c r="F2725" s="77">
        <v>48.44</v>
      </c>
      <c r="G2725" s="26">
        <v>15</v>
      </c>
    </row>
    <row r="2726" spans="1:7">
      <c r="A2726" s="38" t="s">
        <v>5479</v>
      </c>
      <c r="B2726" s="39" t="s">
        <v>5480</v>
      </c>
      <c r="C2726" s="40" t="s">
        <v>95</v>
      </c>
      <c r="D2726" s="77">
        <v>40.479999999999997</v>
      </c>
      <c r="E2726" s="77">
        <v>27.92</v>
      </c>
      <c r="F2726" s="77">
        <v>68.400000000000006</v>
      </c>
      <c r="G2726" s="26">
        <v>15</v>
      </c>
    </row>
    <row r="2727" spans="1:7" ht="30">
      <c r="A2727" s="38" t="s">
        <v>5481</v>
      </c>
      <c r="B2727" s="39" t="s">
        <v>5482</v>
      </c>
      <c r="C2727" s="40" t="s">
        <v>95</v>
      </c>
      <c r="D2727" s="77">
        <v>10.6</v>
      </c>
      <c r="E2727" s="77">
        <v>27.92</v>
      </c>
      <c r="F2727" s="77">
        <v>38.520000000000003</v>
      </c>
      <c r="G2727" s="26">
        <v>15</v>
      </c>
    </row>
    <row r="2728" spans="1:7">
      <c r="A2728" s="38" t="s">
        <v>5483</v>
      </c>
      <c r="B2728" s="39" t="s">
        <v>5484</v>
      </c>
      <c r="C2728" s="40" t="s">
        <v>95</v>
      </c>
      <c r="D2728" s="77">
        <v>19.77</v>
      </c>
      <c r="E2728" s="77">
        <v>27.92</v>
      </c>
      <c r="F2728" s="77">
        <v>47.69</v>
      </c>
      <c r="G2728" s="26">
        <v>15</v>
      </c>
    </row>
    <row r="2729" spans="1:7">
      <c r="A2729" s="38" t="s">
        <v>5485</v>
      </c>
      <c r="B2729" s="39" t="s">
        <v>5486</v>
      </c>
      <c r="C2729" s="40" t="s">
        <v>95</v>
      </c>
      <c r="D2729" s="77">
        <v>10.7</v>
      </c>
      <c r="E2729" s="77">
        <v>27.92</v>
      </c>
      <c r="F2729" s="77">
        <v>38.619999999999997</v>
      </c>
      <c r="G2729" s="26">
        <v>15</v>
      </c>
    </row>
    <row r="2730" spans="1:7" ht="30">
      <c r="A2730" s="38" t="s">
        <v>5487</v>
      </c>
      <c r="B2730" s="39" t="s">
        <v>5488</v>
      </c>
      <c r="C2730" s="40" t="s">
        <v>95</v>
      </c>
      <c r="D2730" s="77">
        <v>40.83</v>
      </c>
      <c r="E2730" s="77">
        <v>27.92</v>
      </c>
      <c r="F2730" s="77">
        <v>68.75</v>
      </c>
      <c r="G2730" s="26">
        <v>15</v>
      </c>
    </row>
    <row r="2731" spans="1:7">
      <c r="A2731" s="38" t="s">
        <v>5489</v>
      </c>
      <c r="B2731" s="39" t="s">
        <v>5490</v>
      </c>
      <c r="C2731" s="40" t="s">
        <v>95</v>
      </c>
      <c r="D2731" s="77">
        <v>20.87</v>
      </c>
      <c r="E2731" s="77">
        <v>27.92</v>
      </c>
      <c r="F2731" s="77">
        <v>48.79</v>
      </c>
      <c r="G2731" s="26">
        <v>15</v>
      </c>
    </row>
    <row r="2732" spans="1:7">
      <c r="A2732" s="38" t="s">
        <v>5491</v>
      </c>
      <c r="B2732" s="39" t="s">
        <v>5492</v>
      </c>
      <c r="C2732" s="40" t="s">
        <v>95</v>
      </c>
      <c r="D2732" s="77">
        <v>40.85</v>
      </c>
      <c r="E2732" s="77">
        <v>27.92</v>
      </c>
      <c r="F2732" s="77">
        <v>68.77</v>
      </c>
      <c r="G2732" s="26">
        <v>15</v>
      </c>
    </row>
    <row r="2733" spans="1:7">
      <c r="A2733" s="38" t="s">
        <v>5493</v>
      </c>
      <c r="B2733" s="39" t="s">
        <v>5494</v>
      </c>
      <c r="C2733" s="40" t="s">
        <v>95</v>
      </c>
      <c r="D2733" s="77">
        <v>20.99</v>
      </c>
      <c r="E2733" s="77">
        <v>27.92</v>
      </c>
      <c r="F2733" s="77">
        <v>48.91</v>
      </c>
      <c r="G2733" s="26">
        <v>15</v>
      </c>
    </row>
    <row r="2734" spans="1:7">
      <c r="A2734" s="38" t="s">
        <v>5495</v>
      </c>
      <c r="B2734" s="39" t="s">
        <v>5496</v>
      </c>
      <c r="C2734" s="40" t="s">
        <v>95</v>
      </c>
      <c r="D2734" s="77">
        <v>20.100000000000001</v>
      </c>
      <c r="E2734" s="77">
        <v>27.92</v>
      </c>
      <c r="F2734" s="77">
        <v>48.02</v>
      </c>
      <c r="G2734" s="26">
        <v>15</v>
      </c>
    </row>
    <row r="2735" spans="1:7">
      <c r="A2735" s="38" t="s">
        <v>5497</v>
      </c>
      <c r="B2735" s="39" t="s">
        <v>5498</v>
      </c>
      <c r="C2735" s="40" t="s">
        <v>95</v>
      </c>
      <c r="D2735" s="77">
        <v>20</v>
      </c>
      <c r="E2735" s="77">
        <v>27.92</v>
      </c>
      <c r="F2735" s="77">
        <v>47.92</v>
      </c>
      <c r="G2735" s="26">
        <v>15</v>
      </c>
    </row>
    <row r="2736" spans="1:7" ht="30">
      <c r="A2736" s="38" t="s">
        <v>5499</v>
      </c>
      <c r="B2736" s="39" t="s">
        <v>5500</v>
      </c>
      <c r="C2736" s="40" t="s">
        <v>95</v>
      </c>
      <c r="D2736" s="77">
        <v>10.38</v>
      </c>
      <c r="E2736" s="77">
        <v>27.92</v>
      </c>
      <c r="F2736" s="77">
        <v>38.299999999999997</v>
      </c>
      <c r="G2736" s="26">
        <v>15</v>
      </c>
    </row>
    <row r="2737" spans="1:7" ht="30">
      <c r="A2737" s="38" t="s">
        <v>5501</v>
      </c>
      <c r="B2737" s="39" t="s">
        <v>5502</v>
      </c>
      <c r="C2737" s="40" t="s">
        <v>95</v>
      </c>
      <c r="D2737" s="77">
        <v>22.24</v>
      </c>
      <c r="E2737" s="77">
        <v>27.92</v>
      </c>
      <c r="F2737" s="77">
        <v>50.16</v>
      </c>
      <c r="G2737" s="26">
        <v>15</v>
      </c>
    </row>
    <row r="2738" spans="1:7" ht="30">
      <c r="A2738" s="38" t="s">
        <v>5503</v>
      </c>
      <c r="B2738" s="39" t="s">
        <v>5504</v>
      </c>
      <c r="C2738" s="40" t="s">
        <v>95</v>
      </c>
      <c r="D2738" s="77">
        <v>20.37</v>
      </c>
      <c r="E2738" s="77">
        <v>27.92</v>
      </c>
      <c r="F2738" s="77">
        <v>48.29</v>
      </c>
      <c r="G2738" s="26">
        <v>15</v>
      </c>
    </row>
    <row r="2739" spans="1:7" ht="30">
      <c r="A2739" s="38" t="s">
        <v>5505</v>
      </c>
      <c r="B2739" s="39" t="s">
        <v>5506</v>
      </c>
      <c r="C2739" s="40" t="s">
        <v>95</v>
      </c>
      <c r="D2739" s="77">
        <v>20.34</v>
      </c>
      <c r="E2739" s="77">
        <v>27.92</v>
      </c>
      <c r="F2739" s="77">
        <v>48.26</v>
      </c>
      <c r="G2739" s="26">
        <v>15</v>
      </c>
    </row>
    <row r="2740" spans="1:7" ht="30">
      <c r="A2740" s="38" t="s">
        <v>5507</v>
      </c>
      <c r="B2740" s="39" t="s">
        <v>5508</v>
      </c>
      <c r="C2740" s="40" t="s">
        <v>95</v>
      </c>
      <c r="D2740" s="77">
        <v>10.67</v>
      </c>
      <c r="E2740" s="77">
        <v>27.92</v>
      </c>
      <c r="F2740" s="77">
        <v>38.590000000000003</v>
      </c>
      <c r="G2740" s="26">
        <v>15</v>
      </c>
    </row>
    <row r="2741" spans="1:7">
      <c r="A2741" s="38" t="s">
        <v>5509</v>
      </c>
      <c r="B2741" s="39" t="s">
        <v>5510</v>
      </c>
      <c r="C2741" s="40" t="s">
        <v>95</v>
      </c>
      <c r="D2741" s="77">
        <v>10.25</v>
      </c>
      <c r="E2741" s="77">
        <v>27.92</v>
      </c>
      <c r="F2741" s="77">
        <v>38.17</v>
      </c>
      <c r="G2741" s="26">
        <v>15</v>
      </c>
    </row>
    <row r="2742" spans="1:7">
      <c r="A2742" s="38" t="s">
        <v>5511</v>
      </c>
      <c r="B2742" s="39" t="s">
        <v>5512</v>
      </c>
      <c r="C2742" s="40" t="s">
        <v>95</v>
      </c>
      <c r="D2742" s="77">
        <v>20.02</v>
      </c>
      <c r="E2742" s="77">
        <v>27.92</v>
      </c>
      <c r="F2742" s="77">
        <v>47.94</v>
      </c>
      <c r="G2742" s="26">
        <v>15</v>
      </c>
    </row>
    <row r="2743" spans="1:7">
      <c r="A2743" s="38" t="s">
        <v>5513</v>
      </c>
      <c r="B2743" s="39" t="s">
        <v>5514</v>
      </c>
      <c r="C2743" s="40"/>
      <c r="D2743" s="77"/>
      <c r="E2743" s="77"/>
      <c r="F2743" s="77"/>
      <c r="G2743" s="26"/>
    </row>
    <row r="2744" spans="1:7">
      <c r="A2744" s="38" t="s">
        <v>5515</v>
      </c>
      <c r="B2744" s="39" t="s">
        <v>5516</v>
      </c>
      <c r="C2744" s="40"/>
      <c r="D2744" s="77"/>
      <c r="E2744" s="77"/>
      <c r="F2744" s="77"/>
      <c r="G2744" s="26"/>
    </row>
    <row r="2745" spans="1:7" s="46" customFormat="1" ht="30">
      <c r="A2745" s="38" t="s">
        <v>5517</v>
      </c>
      <c r="B2745" s="39" t="s">
        <v>5518</v>
      </c>
      <c r="C2745" s="40" t="s">
        <v>95</v>
      </c>
      <c r="D2745" s="77">
        <v>1334.95</v>
      </c>
      <c r="E2745" s="77">
        <v>78.540000000000006</v>
      </c>
      <c r="F2745" s="77">
        <v>1413.49</v>
      </c>
      <c r="G2745" s="26">
        <v>15</v>
      </c>
    </row>
    <row r="2746" spans="1:7" ht="30">
      <c r="A2746" s="38" t="s">
        <v>5519</v>
      </c>
      <c r="B2746" s="39" t="s">
        <v>5520</v>
      </c>
      <c r="C2746" s="40" t="s">
        <v>95</v>
      </c>
      <c r="D2746" s="77">
        <v>1697.04</v>
      </c>
      <c r="E2746" s="77">
        <v>78.540000000000006</v>
      </c>
      <c r="F2746" s="77">
        <v>1775.58</v>
      </c>
      <c r="G2746" s="26">
        <v>15</v>
      </c>
    </row>
    <row r="2747" spans="1:7">
      <c r="A2747" s="38" t="s">
        <v>5521</v>
      </c>
      <c r="B2747" s="39" t="s">
        <v>5522</v>
      </c>
      <c r="C2747" s="40"/>
      <c r="D2747" s="77"/>
      <c r="E2747" s="77"/>
      <c r="F2747" s="77"/>
      <c r="G2747" s="26"/>
    </row>
    <row r="2748" spans="1:7">
      <c r="A2748" s="38" t="s">
        <v>5523</v>
      </c>
      <c r="B2748" s="39" t="s">
        <v>5524</v>
      </c>
      <c r="C2748" s="40" t="s">
        <v>95</v>
      </c>
      <c r="D2748" s="77">
        <v>25.93</v>
      </c>
      <c r="E2748" s="77">
        <v>27.92</v>
      </c>
      <c r="F2748" s="77">
        <v>53.85</v>
      </c>
      <c r="G2748" s="26">
        <v>15</v>
      </c>
    </row>
    <row r="2749" spans="1:7">
      <c r="A2749" s="38" t="s">
        <v>5525</v>
      </c>
      <c r="B2749" s="39" t="s">
        <v>5526</v>
      </c>
      <c r="C2749" s="40" t="s">
        <v>95</v>
      </c>
      <c r="D2749" s="77">
        <v>1383.54</v>
      </c>
      <c r="E2749" s="77">
        <v>53.03</v>
      </c>
      <c r="F2749" s="77">
        <v>1436.57</v>
      </c>
      <c r="G2749" s="26">
        <v>15</v>
      </c>
    </row>
    <row r="2750" spans="1:7">
      <c r="A2750" s="38" t="s">
        <v>5527</v>
      </c>
      <c r="B2750" s="39" t="s">
        <v>5528</v>
      </c>
      <c r="C2750" s="40" t="s">
        <v>95</v>
      </c>
      <c r="D2750" s="77">
        <v>377.57</v>
      </c>
      <c r="E2750" s="77">
        <v>44.48</v>
      </c>
      <c r="F2750" s="77">
        <v>422.05</v>
      </c>
      <c r="G2750" s="26">
        <v>15</v>
      </c>
    </row>
    <row r="2751" spans="1:7">
      <c r="A2751" s="38" t="s">
        <v>5529</v>
      </c>
      <c r="B2751" s="39" t="s">
        <v>5530</v>
      </c>
      <c r="C2751" s="40" t="s">
        <v>95</v>
      </c>
      <c r="D2751" s="77">
        <v>162.77000000000001</v>
      </c>
      <c r="E2751" s="77">
        <v>27.92</v>
      </c>
      <c r="F2751" s="77">
        <v>190.69</v>
      </c>
      <c r="G2751" s="26">
        <v>15</v>
      </c>
    </row>
    <row r="2752" spans="1:7">
      <c r="A2752" s="38" t="s">
        <v>5531</v>
      </c>
      <c r="B2752" s="39" t="s">
        <v>5532</v>
      </c>
      <c r="C2752" s="40" t="s">
        <v>95</v>
      </c>
      <c r="D2752" s="77">
        <v>14.68</v>
      </c>
      <c r="E2752" s="77">
        <v>33.590000000000003</v>
      </c>
      <c r="F2752" s="77">
        <v>48.27</v>
      </c>
      <c r="G2752" s="26">
        <v>15</v>
      </c>
    </row>
    <row r="2753" spans="1:7">
      <c r="A2753" s="38" t="s">
        <v>5533</v>
      </c>
      <c r="B2753" s="39" t="s">
        <v>5534</v>
      </c>
      <c r="C2753" s="40" t="s">
        <v>95</v>
      </c>
      <c r="D2753" s="77">
        <v>94.85</v>
      </c>
      <c r="E2753" s="77">
        <v>44.48</v>
      </c>
      <c r="F2753" s="77">
        <v>139.33000000000001</v>
      </c>
      <c r="G2753" s="26">
        <v>15</v>
      </c>
    </row>
    <row r="2754" spans="1:7">
      <c r="A2754" s="38" t="s">
        <v>5535</v>
      </c>
      <c r="B2754" s="39" t="s">
        <v>5536</v>
      </c>
      <c r="C2754" s="40" t="s">
        <v>95</v>
      </c>
      <c r="D2754" s="77">
        <v>2105.17</v>
      </c>
      <c r="E2754" s="77">
        <v>111.66</v>
      </c>
      <c r="F2754" s="77">
        <v>2216.83</v>
      </c>
      <c r="G2754" s="26">
        <v>15</v>
      </c>
    </row>
    <row r="2755" spans="1:7">
      <c r="A2755" s="38" t="s">
        <v>5537</v>
      </c>
      <c r="B2755" s="39" t="s">
        <v>5538</v>
      </c>
      <c r="C2755" s="40" t="s">
        <v>95</v>
      </c>
      <c r="D2755" s="77">
        <v>156.38999999999999</v>
      </c>
      <c r="E2755" s="77">
        <v>44.48</v>
      </c>
      <c r="F2755" s="77">
        <v>200.87</v>
      </c>
      <c r="G2755" s="26">
        <v>15</v>
      </c>
    </row>
    <row r="2756" spans="1:7">
      <c r="A2756" s="38" t="s">
        <v>5539</v>
      </c>
      <c r="B2756" s="39" t="s">
        <v>5540</v>
      </c>
      <c r="C2756" s="40"/>
      <c r="D2756" s="77"/>
      <c r="E2756" s="77"/>
      <c r="F2756" s="77"/>
      <c r="G2756" s="26"/>
    </row>
    <row r="2757" spans="1:7">
      <c r="A2757" s="38" t="s">
        <v>5541</v>
      </c>
      <c r="B2757" s="39" t="s">
        <v>5542</v>
      </c>
      <c r="C2757" s="40" t="s">
        <v>95</v>
      </c>
      <c r="D2757" s="77">
        <v>39413.75</v>
      </c>
      <c r="E2757" s="77">
        <v>223.32</v>
      </c>
      <c r="F2757" s="77">
        <v>39637.07</v>
      </c>
      <c r="G2757" s="26">
        <v>15</v>
      </c>
    </row>
    <row r="2758" spans="1:7">
      <c r="A2758" s="38" t="s">
        <v>5543</v>
      </c>
      <c r="B2758" s="39" t="s">
        <v>5544</v>
      </c>
      <c r="C2758" s="40" t="s">
        <v>95</v>
      </c>
      <c r="D2758" s="77">
        <v>42720.4</v>
      </c>
      <c r="E2758" s="77">
        <v>251.24</v>
      </c>
      <c r="F2758" s="77">
        <v>42971.64</v>
      </c>
      <c r="G2758" s="26">
        <v>15</v>
      </c>
    </row>
    <row r="2759" spans="1:7">
      <c r="A2759" s="38" t="s">
        <v>5545</v>
      </c>
      <c r="B2759" s="39" t="s">
        <v>5546</v>
      </c>
      <c r="C2759" s="40" t="s">
        <v>95</v>
      </c>
      <c r="D2759" s="77">
        <v>585.24</v>
      </c>
      <c r="E2759" s="77">
        <v>279.14999999999998</v>
      </c>
      <c r="F2759" s="77">
        <v>864.39</v>
      </c>
      <c r="G2759" s="26">
        <v>15</v>
      </c>
    </row>
    <row r="2760" spans="1:7">
      <c r="A2760" s="38" t="s">
        <v>5547</v>
      </c>
      <c r="B2760" s="39" t="s">
        <v>5548</v>
      </c>
      <c r="C2760" s="40" t="s">
        <v>408</v>
      </c>
      <c r="D2760" s="77">
        <v>20877.580000000002</v>
      </c>
      <c r="E2760" s="77"/>
      <c r="F2760" s="77">
        <v>20877.580000000002</v>
      </c>
      <c r="G2760" s="26">
        <v>15</v>
      </c>
    </row>
    <row r="2761" spans="1:7">
      <c r="A2761" s="38" t="s">
        <v>14660</v>
      </c>
      <c r="B2761" s="39" t="s">
        <v>14661</v>
      </c>
      <c r="C2761" s="40" t="s">
        <v>408</v>
      </c>
      <c r="D2761" s="77">
        <v>16122.48</v>
      </c>
      <c r="E2761" s="77"/>
      <c r="F2761" s="77">
        <v>16122.48</v>
      </c>
      <c r="G2761" s="26">
        <v>15</v>
      </c>
    </row>
    <row r="2762" spans="1:7">
      <c r="A2762" s="38" t="s">
        <v>5549</v>
      </c>
      <c r="B2762" s="39" t="s">
        <v>5550</v>
      </c>
      <c r="C2762" s="40" t="s">
        <v>95</v>
      </c>
      <c r="D2762" s="77">
        <v>1305.81</v>
      </c>
      <c r="E2762" s="77">
        <v>57.92</v>
      </c>
      <c r="F2762" s="77">
        <v>1363.73</v>
      </c>
      <c r="G2762" s="26">
        <v>15</v>
      </c>
    </row>
    <row r="2763" spans="1:7">
      <c r="A2763" s="38" t="s">
        <v>5551</v>
      </c>
      <c r="B2763" s="39" t="s">
        <v>5552</v>
      </c>
      <c r="C2763" s="40" t="s">
        <v>95</v>
      </c>
      <c r="D2763" s="77">
        <v>1871.97</v>
      </c>
      <c r="E2763" s="77">
        <v>72.39</v>
      </c>
      <c r="F2763" s="77">
        <v>1944.36</v>
      </c>
      <c r="G2763" s="26">
        <v>15</v>
      </c>
    </row>
    <row r="2764" spans="1:7">
      <c r="A2764" s="38" t="s">
        <v>5553</v>
      </c>
      <c r="B2764" s="39" t="s">
        <v>5554</v>
      </c>
      <c r="C2764" s="40" t="s">
        <v>95</v>
      </c>
      <c r="D2764" s="77">
        <v>3580.33</v>
      </c>
      <c r="E2764" s="77">
        <v>78.540000000000006</v>
      </c>
      <c r="F2764" s="77">
        <v>3658.87</v>
      </c>
      <c r="G2764" s="26">
        <v>15</v>
      </c>
    </row>
    <row r="2765" spans="1:7">
      <c r="A2765" s="38" t="s">
        <v>5555</v>
      </c>
      <c r="B2765" s="39" t="s">
        <v>5556</v>
      </c>
      <c r="C2765" s="40"/>
      <c r="D2765" s="77"/>
      <c r="E2765" s="77"/>
      <c r="F2765" s="77"/>
      <c r="G2765" s="26"/>
    </row>
    <row r="2766" spans="1:7">
      <c r="A2766" s="38" t="s">
        <v>5557</v>
      </c>
      <c r="B2766" s="39" t="s">
        <v>5558</v>
      </c>
      <c r="C2766" s="40" t="s">
        <v>95</v>
      </c>
      <c r="D2766" s="77">
        <v>223.34</v>
      </c>
      <c r="E2766" s="77">
        <v>44.48</v>
      </c>
      <c r="F2766" s="77">
        <v>267.82</v>
      </c>
      <c r="G2766" s="26">
        <v>15</v>
      </c>
    </row>
    <row r="2767" spans="1:7">
      <c r="A2767" s="38" t="s">
        <v>5559</v>
      </c>
      <c r="B2767" s="39" t="s">
        <v>5560</v>
      </c>
      <c r="C2767" s="40"/>
      <c r="D2767" s="77"/>
      <c r="E2767" s="77"/>
      <c r="F2767" s="77"/>
      <c r="G2767" s="26"/>
    </row>
    <row r="2768" spans="1:7">
      <c r="A2768" s="38" t="s">
        <v>5561</v>
      </c>
      <c r="B2768" s="39" t="s">
        <v>5562</v>
      </c>
      <c r="C2768" s="40" t="s">
        <v>95</v>
      </c>
      <c r="D2768" s="77">
        <v>431.31</v>
      </c>
      <c r="E2768" s="77">
        <v>55.83</v>
      </c>
      <c r="F2768" s="77">
        <v>487.14</v>
      </c>
      <c r="G2768" s="26">
        <v>15</v>
      </c>
    </row>
    <row r="2769" spans="1:7">
      <c r="A2769" s="38" t="s">
        <v>5563</v>
      </c>
      <c r="B2769" s="39" t="s">
        <v>5564</v>
      </c>
      <c r="C2769" s="40" t="s">
        <v>95</v>
      </c>
      <c r="D2769" s="77">
        <v>330.26</v>
      </c>
      <c r="E2769" s="77">
        <v>55.83</v>
      </c>
      <c r="F2769" s="77">
        <v>386.09</v>
      </c>
      <c r="G2769" s="26">
        <v>15</v>
      </c>
    </row>
    <row r="2770" spans="1:7">
      <c r="A2770" s="38" t="s">
        <v>5565</v>
      </c>
      <c r="B2770" s="39" t="s">
        <v>5566</v>
      </c>
      <c r="C2770" s="40"/>
      <c r="D2770" s="77"/>
      <c r="E2770" s="77"/>
      <c r="F2770" s="77"/>
      <c r="G2770" s="26"/>
    </row>
    <row r="2771" spans="1:7">
      <c r="A2771" s="38" t="s">
        <v>5567</v>
      </c>
      <c r="B2771" s="39" t="s">
        <v>5568</v>
      </c>
      <c r="C2771" s="40" t="s">
        <v>95</v>
      </c>
      <c r="D2771" s="77">
        <v>38.979999999999997</v>
      </c>
      <c r="E2771" s="77">
        <v>27.92</v>
      </c>
      <c r="F2771" s="77">
        <v>66.900000000000006</v>
      </c>
      <c r="G2771" s="26">
        <v>15</v>
      </c>
    </row>
    <row r="2772" spans="1:7">
      <c r="A2772" s="38" t="s">
        <v>5569</v>
      </c>
      <c r="B2772" s="39" t="s">
        <v>5570</v>
      </c>
      <c r="C2772" s="40"/>
      <c r="D2772" s="77"/>
      <c r="E2772" s="77"/>
      <c r="F2772" s="77"/>
      <c r="G2772" s="26"/>
    </row>
    <row r="2773" spans="1:7">
      <c r="A2773" s="38" t="s">
        <v>5571</v>
      </c>
      <c r="B2773" s="39" t="s">
        <v>5572</v>
      </c>
      <c r="C2773" s="40" t="s">
        <v>408</v>
      </c>
      <c r="D2773" s="77">
        <v>14938.02</v>
      </c>
      <c r="E2773" s="77">
        <v>453.1</v>
      </c>
      <c r="F2773" s="77">
        <v>15391.12</v>
      </c>
      <c r="G2773" s="26">
        <v>15</v>
      </c>
    </row>
    <row r="2774" spans="1:7">
      <c r="A2774" s="38" t="s">
        <v>5573</v>
      </c>
      <c r="B2774" s="39" t="s">
        <v>5574</v>
      </c>
      <c r="C2774" s="40" t="s">
        <v>408</v>
      </c>
      <c r="D2774" s="77">
        <v>9218.7900000000009</v>
      </c>
      <c r="E2774" s="77">
        <v>438.86</v>
      </c>
      <c r="F2774" s="77">
        <v>9657.65</v>
      </c>
      <c r="G2774" s="26">
        <v>15</v>
      </c>
    </row>
    <row r="2775" spans="1:7">
      <c r="A2775" s="38" t="s">
        <v>5575</v>
      </c>
      <c r="B2775" s="39" t="s">
        <v>5576</v>
      </c>
      <c r="C2775" s="40" t="s">
        <v>408</v>
      </c>
      <c r="D2775" s="77">
        <v>10558.45</v>
      </c>
      <c r="E2775" s="77">
        <v>453.1</v>
      </c>
      <c r="F2775" s="77">
        <v>11011.55</v>
      </c>
      <c r="G2775" s="26">
        <v>15</v>
      </c>
    </row>
    <row r="2776" spans="1:7">
      <c r="A2776" s="38" t="s">
        <v>5577</v>
      </c>
      <c r="B2776" s="39" t="s">
        <v>5578</v>
      </c>
      <c r="C2776" s="40" t="s">
        <v>408</v>
      </c>
      <c r="D2776" s="77">
        <v>14566.2</v>
      </c>
      <c r="E2776" s="77">
        <v>453.1</v>
      </c>
      <c r="F2776" s="77">
        <v>15019.3</v>
      </c>
      <c r="G2776" s="26">
        <v>15</v>
      </c>
    </row>
    <row r="2777" spans="1:7">
      <c r="A2777" s="38" t="s">
        <v>5579</v>
      </c>
      <c r="B2777" s="39" t="s">
        <v>5580</v>
      </c>
      <c r="C2777" s="40" t="s">
        <v>408</v>
      </c>
      <c r="D2777" s="77">
        <v>3781.88</v>
      </c>
      <c r="E2777" s="77">
        <v>438.86</v>
      </c>
      <c r="F2777" s="77">
        <v>4220.74</v>
      </c>
      <c r="G2777" s="26">
        <v>15</v>
      </c>
    </row>
    <row r="2778" spans="1:7">
      <c r="A2778" s="38" t="s">
        <v>5581</v>
      </c>
      <c r="B2778" s="39" t="s">
        <v>5582</v>
      </c>
      <c r="C2778" s="40" t="s">
        <v>408</v>
      </c>
      <c r="D2778" s="77">
        <v>5064.08</v>
      </c>
      <c r="E2778" s="77">
        <v>438.86</v>
      </c>
      <c r="F2778" s="77">
        <v>5502.94</v>
      </c>
      <c r="G2778" s="26">
        <v>15</v>
      </c>
    </row>
    <row r="2779" spans="1:7">
      <c r="A2779" s="38" t="s">
        <v>5583</v>
      </c>
      <c r="B2779" s="39" t="s">
        <v>5584</v>
      </c>
      <c r="C2779" s="40" t="s">
        <v>408</v>
      </c>
      <c r="D2779" s="77">
        <v>8224.7000000000007</v>
      </c>
      <c r="E2779" s="77">
        <v>453.1</v>
      </c>
      <c r="F2779" s="77">
        <v>8677.7999999999993</v>
      </c>
      <c r="G2779" s="26">
        <v>15</v>
      </c>
    </row>
    <row r="2780" spans="1:7">
      <c r="A2780" s="38" t="s">
        <v>5585</v>
      </c>
      <c r="B2780" s="39" t="s">
        <v>5586</v>
      </c>
      <c r="C2780" s="40" t="s">
        <v>408</v>
      </c>
      <c r="D2780" s="77">
        <v>9053.16</v>
      </c>
      <c r="E2780" s="77">
        <v>453.1</v>
      </c>
      <c r="F2780" s="77">
        <v>9506.26</v>
      </c>
      <c r="G2780" s="26">
        <v>15</v>
      </c>
    </row>
    <row r="2781" spans="1:7">
      <c r="A2781" s="38" t="s">
        <v>5587</v>
      </c>
      <c r="B2781" s="39" t="s">
        <v>5588</v>
      </c>
      <c r="C2781" s="40" t="s">
        <v>408</v>
      </c>
      <c r="D2781" s="77">
        <v>7755.7</v>
      </c>
      <c r="E2781" s="77">
        <v>453.1</v>
      </c>
      <c r="F2781" s="77">
        <v>8208.7999999999993</v>
      </c>
      <c r="G2781" s="26">
        <v>15</v>
      </c>
    </row>
    <row r="2782" spans="1:7">
      <c r="A2782" s="38" t="s">
        <v>5589</v>
      </c>
      <c r="B2782" s="39" t="s">
        <v>5590</v>
      </c>
      <c r="C2782" s="40" t="s">
        <v>408</v>
      </c>
      <c r="D2782" s="77">
        <v>11785.93</v>
      </c>
      <c r="E2782" s="77">
        <v>453.1</v>
      </c>
      <c r="F2782" s="77">
        <v>12239.03</v>
      </c>
      <c r="G2782" s="26">
        <v>15</v>
      </c>
    </row>
    <row r="2783" spans="1:7">
      <c r="A2783" s="38" t="s">
        <v>5591</v>
      </c>
      <c r="B2783" s="39" t="s">
        <v>5592</v>
      </c>
      <c r="C2783" s="40"/>
      <c r="D2783" s="77"/>
      <c r="E2783" s="77"/>
      <c r="F2783" s="77"/>
      <c r="G2783" s="26"/>
    </row>
    <row r="2784" spans="1:7">
      <c r="A2784" s="38" t="s">
        <v>5593</v>
      </c>
      <c r="B2784" s="39" t="s">
        <v>5594</v>
      </c>
      <c r="C2784" s="40" t="s">
        <v>95</v>
      </c>
      <c r="D2784" s="77">
        <v>45408.36</v>
      </c>
      <c r="E2784" s="77">
        <v>1024.72</v>
      </c>
      <c r="F2784" s="77">
        <v>46433.08</v>
      </c>
      <c r="G2784" s="26">
        <v>15</v>
      </c>
    </row>
    <row r="2785" spans="1:7">
      <c r="A2785" s="38" t="s">
        <v>5595</v>
      </c>
      <c r="B2785" s="39" t="s">
        <v>5596</v>
      </c>
      <c r="C2785" s="40" t="s">
        <v>95</v>
      </c>
      <c r="D2785" s="77">
        <v>52490.05</v>
      </c>
      <c r="E2785" s="77">
        <v>1024.72</v>
      </c>
      <c r="F2785" s="77">
        <v>53514.77</v>
      </c>
      <c r="G2785" s="26">
        <v>15</v>
      </c>
    </row>
    <row r="2786" spans="1:7">
      <c r="A2786" s="38" t="s">
        <v>5597</v>
      </c>
      <c r="B2786" s="39" t="s">
        <v>5598</v>
      </c>
      <c r="C2786" s="40" t="s">
        <v>95</v>
      </c>
      <c r="D2786" s="77">
        <v>60648.39</v>
      </c>
      <c r="E2786" s="77">
        <v>1024.72</v>
      </c>
      <c r="F2786" s="77">
        <v>61673.11</v>
      </c>
      <c r="G2786" s="26">
        <v>15</v>
      </c>
    </row>
    <row r="2787" spans="1:7">
      <c r="A2787" s="38" t="s">
        <v>5599</v>
      </c>
      <c r="B2787" s="39" t="s">
        <v>5600</v>
      </c>
      <c r="C2787" s="40" t="s">
        <v>95</v>
      </c>
      <c r="D2787" s="77">
        <v>67585.77</v>
      </c>
      <c r="E2787" s="77">
        <v>1024.72</v>
      </c>
      <c r="F2787" s="77">
        <v>68610.490000000005</v>
      </c>
      <c r="G2787" s="26">
        <v>15</v>
      </c>
    </row>
    <row r="2788" spans="1:7">
      <c r="A2788" s="38" t="s">
        <v>5601</v>
      </c>
      <c r="B2788" s="39" t="s">
        <v>5602</v>
      </c>
      <c r="C2788" s="40" t="s">
        <v>95</v>
      </c>
      <c r="D2788" s="77">
        <v>4366.03</v>
      </c>
      <c r="E2788" s="77">
        <v>896.63</v>
      </c>
      <c r="F2788" s="77">
        <v>5262.66</v>
      </c>
      <c r="G2788" s="26">
        <v>15</v>
      </c>
    </row>
    <row r="2789" spans="1:7">
      <c r="A2789" s="38" t="s">
        <v>5603</v>
      </c>
      <c r="B2789" s="39" t="s">
        <v>5604</v>
      </c>
      <c r="C2789" s="40" t="s">
        <v>95</v>
      </c>
      <c r="D2789" s="77">
        <v>5644.52</v>
      </c>
      <c r="E2789" s="77">
        <v>896.63</v>
      </c>
      <c r="F2789" s="77">
        <v>6541.15</v>
      </c>
      <c r="G2789" s="26">
        <v>15</v>
      </c>
    </row>
    <row r="2790" spans="1:7">
      <c r="A2790" s="38" t="s">
        <v>5605</v>
      </c>
      <c r="B2790" s="39" t="s">
        <v>5606</v>
      </c>
      <c r="C2790" s="40" t="s">
        <v>95</v>
      </c>
      <c r="D2790" s="77">
        <v>7589.64</v>
      </c>
      <c r="E2790" s="77">
        <v>896.63</v>
      </c>
      <c r="F2790" s="77">
        <v>8486.27</v>
      </c>
      <c r="G2790" s="26">
        <v>15</v>
      </c>
    </row>
    <row r="2791" spans="1:7">
      <c r="A2791" s="38" t="s">
        <v>5607</v>
      </c>
      <c r="B2791" s="39" t="s">
        <v>5608</v>
      </c>
      <c r="C2791" s="40" t="s">
        <v>95</v>
      </c>
      <c r="D2791" s="77">
        <v>4860.3999999999996</v>
      </c>
      <c r="E2791" s="77">
        <v>896.63</v>
      </c>
      <c r="F2791" s="77">
        <v>5757.03</v>
      </c>
      <c r="G2791" s="26">
        <v>15</v>
      </c>
    </row>
    <row r="2792" spans="1:7">
      <c r="A2792" s="38" t="s">
        <v>5609</v>
      </c>
      <c r="B2792" s="39" t="s">
        <v>5610</v>
      </c>
      <c r="C2792" s="40" t="s">
        <v>95</v>
      </c>
      <c r="D2792" s="77">
        <v>5596.57</v>
      </c>
      <c r="E2792" s="77">
        <v>896.63</v>
      </c>
      <c r="F2792" s="77">
        <v>6493.2</v>
      </c>
      <c r="G2792" s="26">
        <v>15</v>
      </c>
    </row>
    <row r="2793" spans="1:7">
      <c r="A2793" s="38" t="s">
        <v>5611</v>
      </c>
      <c r="B2793" s="39" t="s">
        <v>5612</v>
      </c>
      <c r="C2793" s="40" t="s">
        <v>95</v>
      </c>
      <c r="D2793" s="77">
        <v>6644.52</v>
      </c>
      <c r="E2793" s="77">
        <v>896.63</v>
      </c>
      <c r="F2793" s="77">
        <v>7541.15</v>
      </c>
      <c r="G2793" s="26">
        <v>15</v>
      </c>
    </row>
    <row r="2794" spans="1:7">
      <c r="A2794" s="38" t="s">
        <v>5613</v>
      </c>
      <c r="B2794" s="39" t="s">
        <v>5614</v>
      </c>
      <c r="C2794" s="40" t="s">
        <v>95</v>
      </c>
      <c r="D2794" s="77">
        <v>7695.83</v>
      </c>
      <c r="E2794" s="77">
        <v>896.63</v>
      </c>
      <c r="F2794" s="77">
        <v>8592.4599999999991</v>
      </c>
      <c r="G2794" s="26">
        <v>15</v>
      </c>
    </row>
    <row r="2795" spans="1:7">
      <c r="A2795" s="38" t="s">
        <v>5615</v>
      </c>
      <c r="B2795" s="39" t="s">
        <v>5616</v>
      </c>
      <c r="C2795" s="40" t="s">
        <v>95</v>
      </c>
      <c r="D2795" s="77">
        <v>4485.7</v>
      </c>
      <c r="E2795" s="77">
        <v>896.63</v>
      </c>
      <c r="F2795" s="77">
        <v>5382.33</v>
      </c>
      <c r="G2795" s="26">
        <v>15</v>
      </c>
    </row>
    <row r="2796" spans="1:7">
      <c r="A2796" s="38" t="s">
        <v>5617</v>
      </c>
      <c r="B2796" s="39" t="s">
        <v>5618</v>
      </c>
      <c r="C2796" s="40" t="s">
        <v>95</v>
      </c>
      <c r="D2796" s="77">
        <v>5096.34</v>
      </c>
      <c r="E2796" s="77">
        <v>896.63</v>
      </c>
      <c r="F2796" s="77">
        <v>5992.97</v>
      </c>
      <c r="G2796" s="26">
        <v>15</v>
      </c>
    </row>
    <row r="2797" spans="1:7">
      <c r="A2797" s="38" t="s">
        <v>5619</v>
      </c>
      <c r="B2797" s="39" t="s">
        <v>5620</v>
      </c>
      <c r="C2797" s="40" t="s">
        <v>95</v>
      </c>
      <c r="D2797" s="77">
        <v>5531.52</v>
      </c>
      <c r="E2797" s="77">
        <v>896.63</v>
      </c>
      <c r="F2797" s="77">
        <v>6428.15</v>
      </c>
      <c r="G2797" s="26">
        <v>15</v>
      </c>
    </row>
    <row r="2798" spans="1:7">
      <c r="A2798" s="38" t="s">
        <v>5621</v>
      </c>
      <c r="B2798" s="39" t="s">
        <v>5622</v>
      </c>
      <c r="C2798" s="40" t="s">
        <v>95</v>
      </c>
      <c r="D2798" s="77">
        <v>5712.95</v>
      </c>
      <c r="E2798" s="77">
        <v>896.63</v>
      </c>
      <c r="F2798" s="77">
        <v>6609.58</v>
      </c>
      <c r="G2798" s="26">
        <v>15</v>
      </c>
    </row>
    <row r="2799" spans="1:7">
      <c r="A2799" s="38" t="s">
        <v>5623</v>
      </c>
      <c r="B2799" s="39" t="s">
        <v>5624</v>
      </c>
      <c r="C2799" s="40"/>
      <c r="D2799" s="77"/>
      <c r="E2799" s="77"/>
      <c r="F2799" s="77"/>
      <c r="G2799" s="26"/>
    </row>
    <row r="2800" spans="1:7">
      <c r="A2800" s="38" t="s">
        <v>5625</v>
      </c>
      <c r="B2800" s="39" t="s">
        <v>5626</v>
      </c>
      <c r="C2800" s="40" t="s">
        <v>95</v>
      </c>
      <c r="D2800" s="77">
        <v>11060.44</v>
      </c>
      <c r="E2800" s="77">
        <v>314.16000000000003</v>
      </c>
      <c r="F2800" s="77">
        <v>11374.6</v>
      </c>
      <c r="G2800" s="26">
        <v>15</v>
      </c>
    </row>
    <row r="2801" spans="1:7">
      <c r="A2801" s="38" t="s">
        <v>5627</v>
      </c>
      <c r="B2801" s="39" t="s">
        <v>5628</v>
      </c>
      <c r="C2801" s="40" t="s">
        <v>95</v>
      </c>
      <c r="D2801" s="77">
        <v>19732.93</v>
      </c>
      <c r="E2801" s="77">
        <v>314.16000000000003</v>
      </c>
      <c r="F2801" s="77">
        <v>20047.09</v>
      </c>
      <c r="G2801" s="26">
        <v>15</v>
      </c>
    </row>
    <row r="2802" spans="1:7">
      <c r="A2802" s="38" t="s">
        <v>5629</v>
      </c>
      <c r="B2802" s="39" t="s">
        <v>5630</v>
      </c>
      <c r="C2802" s="40" t="s">
        <v>95</v>
      </c>
      <c r="D2802" s="77">
        <v>5614.44</v>
      </c>
      <c r="E2802" s="77">
        <v>314.16000000000003</v>
      </c>
      <c r="F2802" s="77">
        <v>5928.6</v>
      </c>
      <c r="G2802" s="26">
        <v>15</v>
      </c>
    </row>
    <row r="2803" spans="1:7">
      <c r="A2803" s="38" t="s">
        <v>5631</v>
      </c>
      <c r="B2803" s="39" t="s">
        <v>5632</v>
      </c>
      <c r="C2803" s="40" t="s">
        <v>95</v>
      </c>
      <c r="D2803" s="77">
        <v>2506.44</v>
      </c>
      <c r="E2803" s="77">
        <v>314.16000000000003</v>
      </c>
      <c r="F2803" s="77">
        <v>2820.6</v>
      </c>
      <c r="G2803" s="26">
        <v>15</v>
      </c>
    </row>
    <row r="2804" spans="1:7">
      <c r="A2804" s="38" t="s">
        <v>5633</v>
      </c>
      <c r="B2804" s="39" t="s">
        <v>5634</v>
      </c>
      <c r="C2804" s="40" t="s">
        <v>95</v>
      </c>
      <c r="D2804" s="77">
        <v>49358.36</v>
      </c>
      <c r="E2804" s="77">
        <v>314.16000000000003</v>
      </c>
      <c r="F2804" s="77">
        <v>49672.52</v>
      </c>
      <c r="G2804" s="26">
        <v>15</v>
      </c>
    </row>
    <row r="2805" spans="1:7">
      <c r="A2805" s="38" t="s">
        <v>5635</v>
      </c>
      <c r="B2805" s="39" t="s">
        <v>5636</v>
      </c>
      <c r="C2805" s="40" t="s">
        <v>95</v>
      </c>
      <c r="D2805" s="77">
        <v>3827.3</v>
      </c>
      <c r="E2805" s="77">
        <v>314.16000000000003</v>
      </c>
      <c r="F2805" s="77">
        <v>4141.46</v>
      </c>
      <c r="G2805" s="26">
        <v>15</v>
      </c>
    </row>
    <row r="2806" spans="1:7">
      <c r="A2806" s="38" t="s">
        <v>5637</v>
      </c>
      <c r="B2806" s="39" t="s">
        <v>5638</v>
      </c>
      <c r="C2806" s="40" t="s">
        <v>95</v>
      </c>
      <c r="D2806" s="77">
        <v>11906.44</v>
      </c>
      <c r="E2806" s="77">
        <v>314.16000000000003</v>
      </c>
      <c r="F2806" s="77">
        <v>12220.6</v>
      </c>
      <c r="G2806" s="26">
        <v>15</v>
      </c>
    </row>
    <row r="2807" spans="1:7">
      <c r="A2807" s="38" t="s">
        <v>5639</v>
      </c>
      <c r="B2807" s="39" t="s">
        <v>5640</v>
      </c>
      <c r="C2807" s="40" t="s">
        <v>95</v>
      </c>
      <c r="D2807" s="77">
        <v>5290.09</v>
      </c>
      <c r="E2807" s="77">
        <v>314.16000000000003</v>
      </c>
      <c r="F2807" s="77">
        <v>5604.25</v>
      </c>
      <c r="G2807" s="26">
        <v>15</v>
      </c>
    </row>
    <row r="2808" spans="1:7">
      <c r="A2808" s="38" t="s">
        <v>5641</v>
      </c>
      <c r="B2808" s="39" t="s">
        <v>5642</v>
      </c>
      <c r="C2808" s="40" t="s">
        <v>95</v>
      </c>
      <c r="D2808" s="77">
        <v>18523.34</v>
      </c>
      <c r="E2808" s="77">
        <v>314.16000000000003</v>
      </c>
      <c r="F2808" s="77">
        <v>18837.5</v>
      </c>
      <c r="G2808" s="26">
        <v>15</v>
      </c>
    </row>
    <row r="2809" spans="1:7">
      <c r="A2809" s="38" t="s">
        <v>5643</v>
      </c>
      <c r="B2809" s="39" t="s">
        <v>5644</v>
      </c>
      <c r="C2809" s="40" t="s">
        <v>95</v>
      </c>
      <c r="D2809" s="77">
        <v>3734.61</v>
      </c>
      <c r="E2809" s="77">
        <v>314.16000000000003</v>
      </c>
      <c r="F2809" s="77">
        <v>4048.77</v>
      </c>
      <c r="G2809" s="26">
        <v>15</v>
      </c>
    </row>
    <row r="2810" spans="1:7">
      <c r="A2810" s="38" t="s">
        <v>5645</v>
      </c>
      <c r="B2810" s="39" t="s">
        <v>5646</v>
      </c>
      <c r="C2810" s="40" t="s">
        <v>95</v>
      </c>
      <c r="D2810" s="77">
        <v>5884.2</v>
      </c>
      <c r="E2810" s="77">
        <v>314.16000000000003</v>
      </c>
      <c r="F2810" s="77">
        <v>6198.36</v>
      </c>
      <c r="G2810" s="26">
        <v>15</v>
      </c>
    </row>
    <row r="2811" spans="1:7">
      <c r="A2811" s="38" t="s">
        <v>5647</v>
      </c>
      <c r="B2811" s="39" t="s">
        <v>5648</v>
      </c>
      <c r="C2811" s="40" t="s">
        <v>95</v>
      </c>
      <c r="D2811" s="77">
        <v>5997.34</v>
      </c>
      <c r="E2811" s="77">
        <v>314.16000000000003</v>
      </c>
      <c r="F2811" s="77">
        <v>6311.5</v>
      </c>
      <c r="G2811" s="26">
        <v>15</v>
      </c>
    </row>
    <row r="2812" spans="1:7">
      <c r="A2812" s="38" t="s">
        <v>5649</v>
      </c>
      <c r="B2812" s="39" t="s">
        <v>5650</v>
      </c>
      <c r="C2812" s="40" t="s">
        <v>95</v>
      </c>
      <c r="D2812" s="77">
        <v>9348.39</v>
      </c>
      <c r="E2812" s="77">
        <v>314.16000000000003</v>
      </c>
      <c r="F2812" s="77">
        <v>9662.5499999999993</v>
      </c>
      <c r="G2812" s="26">
        <v>15</v>
      </c>
    </row>
    <row r="2813" spans="1:7">
      <c r="A2813" s="38" t="s">
        <v>5651</v>
      </c>
      <c r="B2813" s="39" t="s">
        <v>5652</v>
      </c>
      <c r="C2813" s="40" t="s">
        <v>95</v>
      </c>
      <c r="D2813" s="77">
        <v>6368.52</v>
      </c>
      <c r="E2813" s="77">
        <v>314.16000000000003</v>
      </c>
      <c r="F2813" s="77">
        <v>6682.68</v>
      </c>
      <c r="G2813" s="26">
        <v>15</v>
      </c>
    </row>
    <row r="2814" spans="1:7">
      <c r="A2814" s="38" t="s">
        <v>5653</v>
      </c>
      <c r="B2814" s="39" t="s">
        <v>5654</v>
      </c>
      <c r="C2814" s="40" t="s">
        <v>95</v>
      </c>
      <c r="D2814" s="77">
        <v>2145.84</v>
      </c>
      <c r="E2814" s="77">
        <v>314.16000000000003</v>
      </c>
      <c r="F2814" s="77">
        <v>2460</v>
      </c>
      <c r="G2814" s="26">
        <v>15</v>
      </c>
    </row>
    <row r="2815" spans="1:7">
      <c r="A2815" s="38" t="s">
        <v>5655</v>
      </c>
      <c r="B2815" s="39" t="s">
        <v>5656</v>
      </c>
      <c r="C2815" s="40" t="s">
        <v>95</v>
      </c>
      <c r="D2815" s="77">
        <v>1429.9</v>
      </c>
      <c r="E2815" s="77">
        <v>314.16000000000003</v>
      </c>
      <c r="F2815" s="77">
        <v>1744.06</v>
      </c>
      <c r="G2815" s="26">
        <v>15</v>
      </c>
    </row>
    <row r="2816" spans="1:7">
      <c r="A2816" s="38" t="s">
        <v>5657</v>
      </c>
      <c r="B2816" s="39" t="s">
        <v>5658</v>
      </c>
      <c r="C2816" s="40" t="s">
        <v>95</v>
      </c>
      <c r="D2816" s="77">
        <v>22453.62</v>
      </c>
      <c r="E2816" s="77">
        <v>314.16000000000003</v>
      </c>
      <c r="F2816" s="77">
        <v>22767.78</v>
      </c>
      <c r="G2816" s="26">
        <v>15</v>
      </c>
    </row>
    <row r="2817" spans="1:7">
      <c r="A2817" s="38" t="s">
        <v>5659</v>
      </c>
      <c r="B2817" s="39" t="s">
        <v>5660</v>
      </c>
      <c r="C2817" s="40" t="s">
        <v>95</v>
      </c>
      <c r="D2817" s="77">
        <v>16057.62</v>
      </c>
      <c r="E2817" s="77">
        <v>314.16000000000003</v>
      </c>
      <c r="F2817" s="77">
        <v>16371.78</v>
      </c>
      <c r="G2817" s="26">
        <v>15</v>
      </c>
    </row>
    <row r="2818" spans="1:7">
      <c r="A2818" s="38" t="s">
        <v>5661</v>
      </c>
      <c r="B2818" s="39" t="s">
        <v>5662</v>
      </c>
      <c r="C2818" s="40" t="s">
        <v>95</v>
      </c>
      <c r="D2818" s="77">
        <v>2659.13</v>
      </c>
      <c r="E2818" s="77">
        <v>314.16000000000003</v>
      </c>
      <c r="F2818" s="77">
        <v>2973.29</v>
      </c>
      <c r="G2818" s="26">
        <v>15</v>
      </c>
    </row>
    <row r="2819" spans="1:7">
      <c r="A2819" s="38" t="s">
        <v>5663</v>
      </c>
      <c r="B2819" s="39" t="s">
        <v>5664</v>
      </c>
      <c r="C2819" s="40" t="s">
        <v>95</v>
      </c>
      <c r="D2819" s="77">
        <v>26658.19</v>
      </c>
      <c r="E2819" s="77">
        <v>314.16000000000003</v>
      </c>
      <c r="F2819" s="77">
        <v>26972.35</v>
      </c>
      <c r="G2819" s="26">
        <v>15</v>
      </c>
    </row>
    <row r="2820" spans="1:7">
      <c r="A2820" s="38" t="s">
        <v>5665</v>
      </c>
      <c r="B2820" s="39" t="s">
        <v>5666</v>
      </c>
      <c r="C2820" s="40" t="s">
        <v>95</v>
      </c>
      <c r="D2820" s="77">
        <v>29957.3</v>
      </c>
      <c r="E2820" s="77">
        <v>314.16000000000003</v>
      </c>
      <c r="F2820" s="77">
        <v>30271.46</v>
      </c>
      <c r="G2820" s="26">
        <v>15</v>
      </c>
    </row>
    <row r="2821" spans="1:7">
      <c r="A2821" s="38" t="s">
        <v>5667</v>
      </c>
      <c r="B2821" s="39" t="s">
        <v>5668</v>
      </c>
      <c r="C2821" s="40" t="s">
        <v>95</v>
      </c>
      <c r="D2821" s="77">
        <v>2182.6</v>
      </c>
      <c r="E2821" s="77">
        <v>314.16000000000003</v>
      </c>
      <c r="F2821" s="77">
        <v>2496.7600000000002</v>
      </c>
      <c r="G2821" s="26">
        <v>15</v>
      </c>
    </row>
    <row r="2822" spans="1:7">
      <c r="A2822" s="38" t="s">
        <v>5669</v>
      </c>
      <c r="B2822" s="39" t="s">
        <v>5670</v>
      </c>
      <c r="C2822" s="40" t="s">
        <v>95</v>
      </c>
      <c r="D2822" s="77">
        <v>4609.3100000000004</v>
      </c>
      <c r="E2822" s="77">
        <v>314.16000000000003</v>
      </c>
      <c r="F2822" s="77">
        <v>4923.47</v>
      </c>
      <c r="G2822" s="26">
        <v>15</v>
      </c>
    </row>
    <row r="2823" spans="1:7">
      <c r="A2823" s="38" t="s">
        <v>5671</v>
      </c>
      <c r="B2823" s="39" t="s">
        <v>5672</v>
      </c>
      <c r="C2823" s="40"/>
      <c r="D2823" s="77"/>
      <c r="E2823" s="77"/>
      <c r="F2823" s="77"/>
      <c r="G2823" s="26"/>
    </row>
    <row r="2824" spans="1:7">
      <c r="A2824" s="38" t="s">
        <v>5673</v>
      </c>
      <c r="B2824" s="39" t="s">
        <v>5674</v>
      </c>
      <c r="C2824" s="40" t="s">
        <v>95</v>
      </c>
      <c r="D2824" s="77">
        <v>10792.55</v>
      </c>
      <c r="E2824" s="77">
        <v>669.96</v>
      </c>
      <c r="F2824" s="77">
        <v>11462.51</v>
      </c>
      <c r="G2824" s="26">
        <v>15</v>
      </c>
    </row>
    <row r="2825" spans="1:7">
      <c r="A2825" s="38" t="s">
        <v>5675</v>
      </c>
      <c r="B2825" s="39" t="s">
        <v>5676</v>
      </c>
      <c r="C2825" s="40" t="s">
        <v>95</v>
      </c>
      <c r="D2825" s="77">
        <v>10185.99</v>
      </c>
      <c r="E2825" s="77">
        <v>669.96</v>
      </c>
      <c r="F2825" s="77">
        <v>10855.95</v>
      </c>
      <c r="G2825" s="26">
        <v>15</v>
      </c>
    </row>
    <row r="2826" spans="1:7">
      <c r="A2826" s="38" t="s">
        <v>5677</v>
      </c>
      <c r="B2826" s="39" t="s">
        <v>5678</v>
      </c>
      <c r="C2826" s="40" t="s">
        <v>95</v>
      </c>
      <c r="D2826" s="77">
        <v>18829.64</v>
      </c>
      <c r="E2826" s="77">
        <v>669.96</v>
      </c>
      <c r="F2826" s="77">
        <v>19499.599999999999</v>
      </c>
      <c r="G2826" s="26">
        <v>15</v>
      </c>
    </row>
    <row r="2827" spans="1:7">
      <c r="A2827" s="38" t="s">
        <v>5679</v>
      </c>
      <c r="B2827" s="39" t="s">
        <v>5680</v>
      </c>
      <c r="C2827" s="40" t="s">
        <v>95</v>
      </c>
      <c r="D2827" s="77">
        <v>10939.96</v>
      </c>
      <c r="E2827" s="77">
        <v>669.96</v>
      </c>
      <c r="F2827" s="77">
        <v>11609.92</v>
      </c>
      <c r="G2827" s="26">
        <v>15</v>
      </c>
    </row>
    <row r="2828" spans="1:7">
      <c r="A2828" s="38" t="s">
        <v>5681</v>
      </c>
      <c r="B2828" s="39" t="s">
        <v>5682</v>
      </c>
      <c r="C2828" s="40" t="s">
        <v>95</v>
      </c>
      <c r="D2828" s="77">
        <v>12527.12</v>
      </c>
      <c r="E2828" s="77">
        <v>669.96</v>
      </c>
      <c r="F2828" s="77">
        <v>13197.08</v>
      </c>
      <c r="G2828" s="26">
        <v>15</v>
      </c>
    </row>
    <row r="2829" spans="1:7">
      <c r="A2829" s="38" t="s">
        <v>5683</v>
      </c>
      <c r="B2829" s="39" t="s">
        <v>5684</v>
      </c>
      <c r="C2829" s="40" t="s">
        <v>95</v>
      </c>
      <c r="D2829" s="77">
        <v>17047.599999999999</v>
      </c>
      <c r="E2829" s="77">
        <v>669.96</v>
      </c>
      <c r="F2829" s="77">
        <v>17717.560000000001</v>
      </c>
      <c r="G2829" s="26">
        <v>15</v>
      </c>
    </row>
    <row r="2830" spans="1:7" ht="30">
      <c r="A2830" s="38" t="s">
        <v>5685</v>
      </c>
      <c r="B2830" s="39" t="s">
        <v>5686</v>
      </c>
      <c r="C2830" s="40" t="s">
        <v>95</v>
      </c>
      <c r="D2830" s="77">
        <v>7938.14</v>
      </c>
      <c r="E2830" s="77">
        <v>446.64</v>
      </c>
      <c r="F2830" s="77">
        <v>8384.7800000000007</v>
      </c>
      <c r="G2830" s="26">
        <v>15</v>
      </c>
    </row>
    <row r="2831" spans="1:7" ht="30">
      <c r="A2831" s="38" t="s">
        <v>5687</v>
      </c>
      <c r="B2831" s="39" t="s">
        <v>5688</v>
      </c>
      <c r="C2831" s="40" t="s">
        <v>95</v>
      </c>
      <c r="D2831" s="77">
        <v>11213.94</v>
      </c>
      <c r="E2831" s="77">
        <v>446.64</v>
      </c>
      <c r="F2831" s="77">
        <v>11660.58</v>
      </c>
      <c r="G2831" s="26">
        <v>15</v>
      </c>
    </row>
    <row r="2832" spans="1:7" ht="30">
      <c r="A2832" s="38" t="s">
        <v>5689</v>
      </c>
      <c r="B2832" s="39" t="s">
        <v>5690</v>
      </c>
      <c r="C2832" s="40" t="s">
        <v>95</v>
      </c>
      <c r="D2832" s="77">
        <v>2785.51</v>
      </c>
      <c r="E2832" s="77">
        <v>446.64</v>
      </c>
      <c r="F2832" s="77">
        <v>3232.15</v>
      </c>
      <c r="G2832" s="26">
        <v>15</v>
      </c>
    </row>
    <row r="2833" spans="1:7" ht="30">
      <c r="A2833" s="38" t="s">
        <v>5691</v>
      </c>
      <c r="B2833" s="39" t="s">
        <v>5692</v>
      </c>
      <c r="C2833" s="40" t="s">
        <v>95</v>
      </c>
      <c r="D2833" s="77">
        <v>3583.19</v>
      </c>
      <c r="E2833" s="77">
        <v>446.64</v>
      </c>
      <c r="F2833" s="77">
        <v>4029.83</v>
      </c>
      <c r="G2833" s="26">
        <v>15</v>
      </c>
    </row>
    <row r="2834" spans="1:7" ht="30">
      <c r="A2834" s="38" t="s">
        <v>5693</v>
      </c>
      <c r="B2834" s="39" t="s">
        <v>5694</v>
      </c>
      <c r="C2834" s="40" t="s">
        <v>95</v>
      </c>
      <c r="D2834" s="77">
        <v>6943.44</v>
      </c>
      <c r="E2834" s="77">
        <v>446.64</v>
      </c>
      <c r="F2834" s="77">
        <v>7390.08</v>
      </c>
      <c r="G2834" s="26">
        <v>15</v>
      </c>
    </row>
    <row r="2835" spans="1:7" ht="30">
      <c r="A2835" s="38" t="s">
        <v>5695</v>
      </c>
      <c r="B2835" s="39" t="s">
        <v>5696</v>
      </c>
      <c r="C2835" s="40" t="s">
        <v>95</v>
      </c>
      <c r="D2835" s="77">
        <v>4185.25</v>
      </c>
      <c r="E2835" s="77">
        <v>446.64</v>
      </c>
      <c r="F2835" s="77">
        <v>4631.8900000000003</v>
      </c>
      <c r="G2835" s="26">
        <v>15</v>
      </c>
    </row>
    <row r="2836" spans="1:7">
      <c r="A2836" s="38" t="s">
        <v>5697</v>
      </c>
      <c r="B2836" s="39" t="s">
        <v>5698</v>
      </c>
      <c r="C2836" s="40" t="s">
        <v>95</v>
      </c>
      <c r="D2836" s="77">
        <v>13954.18</v>
      </c>
      <c r="E2836" s="77">
        <v>446.64</v>
      </c>
      <c r="F2836" s="77">
        <v>14400.82</v>
      </c>
      <c r="G2836" s="26">
        <v>15</v>
      </c>
    </row>
    <row r="2837" spans="1:7" ht="30">
      <c r="A2837" s="38" t="s">
        <v>5699</v>
      </c>
      <c r="B2837" s="39" t="s">
        <v>5700</v>
      </c>
      <c r="C2837" s="40" t="s">
        <v>95</v>
      </c>
      <c r="D2837" s="77">
        <v>29086.97</v>
      </c>
      <c r="E2837" s="77">
        <v>446.64</v>
      </c>
      <c r="F2837" s="77">
        <v>29533.61</v>
      </c>
      <c r="G2837" s="26">
        <v>15</v>
      </c>
    </row>
    <row r="2838" spans="1:7" ht="30">
      <c r="A2838" s="38" t="s">
        <v>5701</v>
      </c>
      <c r="B2838" s="39" t="s">
        <v>5702</v>
      </c>
      <c r="C2838" s="40" t="s">
        <v>95</v>
      </c>
      <c r="D2838" s="77">
        <v>8133.05</v>
      </c>
      <c r="E2838" s="77">
        <v>446.64</v>
      </c>
      <c r="F2838" s="77">
        <v>8579.69</v>
      </c>
      <c r="G2838" s="26">
        <v>15</v>
      </c>
    </row>
    <row r="2839" spans="1:7" ht="30">
      <c r="A2839" s="38" t="s">
        <v>5703</v>
      </c>
      <c r="B2839" s="39" t="s">
        <v>5704</v>
      </c>
      <c r="C2839" s="40" t="s">
        <v>95</v>
      </c>
      <c r="D2839" s="77">
        <v>31283.37</v>
      </c>
      <c r="E2839" s="77">
        <v>446.64</v>
      </c>
      <c r="F2839" s="77">
        <v>31730.01</v>
      </c>
      <c r="G2839" s="26">
        <v>15</v>
      </c>
    </row>
    <row r="2840" spans="1:7">
      <c r="A2840" s="38" t="s">
        <v>5705</v>
      </c>
      <c r="B2840" s="39" t="s">
        <v>5706</v>
      </c>
      <c r="C2840" s="40"/>
      <c r="D2840" s="77"/>
      <c r="E2840" s="77"/>
      <c r="F2840" s="77"/>
      <c r="G2840" s="26"/>
    </row>
    <row r="2841" spans="1:7">
      <c r="A2841" s="38" t="s">
        <v>5707</v>
      </c>
      <c r="B2841" s="39" t="s">
        <v>5708</v>
      </c>
      <c r="C2841" s="40" t="s">
        <v>95</v>
      </c>
      <c r="D2841" s="77">
        <v>3805.89</v>
      </c>
      <c r="E2841" s="77">
        <v>157.08000000000001</v>
      </c>
      <c r="F2841" s="77">
        <v>3962.97</v>
      </c>
      <c r="G2841" s="26">
        <v>15</v>
      </c>
    </row>
    <row r="2842" spans="1:7">
      <c r="A2842" s="38" t="s">
        <v>5709</v>
      </c>
      <c r="B2842" s="39" t="s">
        <v>5710</v>
      </c>
      <c r="C2842" s="40"/>
      <c r="D2842" s="77"/>
      <c r="E2842" s="77"/>
      <c r="F2842" s="77"/>
      <c r="G2842" s="26"/>
    </row>
    <row r="2843" spans="1:7">
      <c r="A2843" s="38" t="s">
        <v>5711</v>
      </c>
      <c r="B2843" s="39" t="s">
        <v>5712</v>
      </c>
      <c r="C2843" s="40" t="s">
        <v>95</v>
      </c>
      <c r="D2843" s="77">
        <v>29.67</v>
      </c>
      <c r="E2843" s="77">
        <v>15.1</v>
      </c>
      <c r="F2843" s="77">
        <v>44.77</v>
      </c>
      <c r="G2843" s="26">
        <v>15</v>
      </c>
    </row>
    <row r="2844" spans="1:7">
      <c r="A2844" s="38" t="s">
        <v>5713</v>
      </c>
      <c r="B2844" s="39" t="s">
        <v>5714</v>
      </c>
      <c r="C2844" s="40" t="s">
        <v>95</v>
      </c>
      <c r="D2844" s="77">
        <v>600.71</v>
      </c>
      <c r="E2844" s="77">
        <v>55.83</v>
      </c>
      <c r="F2844" s="77">
        <v>656.54</v>
      </c>
      <c r="G2844" s="26">
        <v>15</v>
      </c>
    </row>
    <row r="2845" spans="1:7">
      <c r="A2845" s="38" t="s">
        <v>5715</v>
      </c>
      <c r="B2845" s="39" t="s">
        <v>5716</v>
      </c>
      <c r="C2845" s="40" t="s">
        <v>95</v>
      </c>
      <c r="D2845" s="77">
        <v>209.56</v>
      </c>
      <c r="E2845" s="77">
        <v>27.92</v>
      </c>
      <c r="F2845" s="77">
        <v>237.48</v>
      </c>
      <c r="G2845" s="26">
        <v>15</v>
      </c>
    </row>
    <row r="2846" spans="1:7">
      <c r="A2846" s="38" t="s">
        <v>5717</v>
      </c>
      <c r="B2846" s="39" t="s">
        <v>5718</v>
      </c>
      <c r="C2846" s="40" t="s">
        <v>95</v>
      </c>
      <c r="D2846" s="77">
        <v>614.61</v>
      </c>
      <c r="E2846" s="77">
        <v>27.92</v>
      </c>
      <c r="F2846" s="77">
        <v>642.53</v>
      </c>
      <c r="G2846" s="26">
        <v>15</v>
      </c>
    </row>
    <row r="2847" spans="1:7">
      <c r="A2847" s="38" t="s">
        <v>5719</v>
      </c>
      <c r="B2847" s="39" t="s">
        <v>5720</v>
      </c>
      <c r="C2847" s="40" t="s">
        <v>95</v>
      </c>
      <c r="D2847" s="77">
        <v>84.13</v>
      </c>
      <c r="E2847" s="77">
        <v>11.16</v>
      </c>
      <c r="F2847" s="77">
        <v>95.29</v>
      </c>
      <c r="G2847" s="26">
        <v>15</v>
      </c>
    </row>
    <row r="2848" spans="1:7">
      <c r="A2848" s="38" t="s">
        <v>5721</v>
      </c>
      <c r="B2848" s="39" t="s">
        <v>5722</v>
      </c>
      <c r="C2848" s="40" t="s">
        <v>95</v>
      </c>
      <c r="D2848" s="77">
        <v>429.63</v>
      </c>
      <c r="E2848" s="77">
        <v>27.92</v>
      </c>
      <c r="F2848" s="77">
        <v>457.55</v>
      </c>
      <c r="G2848" s="26">
        <v>15</v>
      </c>
    </row>
    <row r="2849" spans="1:7">
      <c r="A2849" s="38" t="s">
        <v>5723</v>
      </c>
      <c r="B2849" s="39" t="s">
        <v>5724</v>
      </c>
      <c r="C2849" s="40"/>
      <c r="D2849" s="77"/>
      <c r="E2849" s="77"/>
      <c r="F2849" s="77"/>
      <c r="G2849" s="26"/>
    </row>
    <row r="2850" spans="1:7" s="46" customFormat="1">
      <c r="A2850" s="38" t="s">
        <v>5725</v>
      </c>
      <c r="B2850" s="39" t="s">
        <v>5726</v>
      </c>
      <c r="C2850" s="40"/>
      <c r="D2850" s="77"/>
      <c r="E2850" s="77"/>
      <c r="F2850" s="77"/>
      <c r="G2850" s="26"/>
    </row>
    <row r="2851" spans="1:7">
      <c r="A2851" s="38" t="s">
        <v>5727</v>
      </c>
      <c r="B2851" s="39" t="s">
        <v>5728</v>
      </c>
      <c r="C2851" s="40" t="s">
        <v>95</v>
      </c>
      <c r="D2851" s="77">
        <v>830.13</v>
      </c>
      <c r="E2851" s="77">
        <v>67.19</v>
      </c>
      <c r="F2851" s="77">
        <v>897.32</v>
      </c>
      <c r="G2851" s="26">
        <v>15</v>
      </c>
    </row>
    <row r="2852" spans="1:7">
      <c r="A2852" s="38" t="s">
        <v>5729</v>
      </c>
      <c r="B2852" s="39" t="s">
        <v>5730</v>
      </c>
      <c r="C2852" s="40" t="s">
        <v>95</v>
      </c>
      <c r="D2852" s="77">
        <v>1025.8399999999999</v>
      </c>
      <c r="E2852" s="77">
        <v>78.540000000000006</v>
      </c>
      <c r="F2852" s="77">
        <v>1104.3800000000001</v>
      </c>
      <c r="G2852" s="26">
        <v>15</v>
      </c>
    </row>
    <row r="2853" spans="1:7">
      <c r="A2853" s="38" t="s">
        <v>5731</v>
      </c>
      <c r="B2853" s="39" t="s">
        <v>5732</v>
      </c>
      <c r="C2853" s="40" t="s">
        <v>95</v>
      </c>
      <c r="D2853" s="77">
        <v>256.24</v>
      </c>
      <c r="E2853" s="77">
        <v>67.19</v>
      </c>
      <c r="F2853" s="77">
        <v>323.43</v>
      </c>
      <c r="G2853" s="26">
        <v>15</v>
      </c>
    </row>
    <row r="2854" spans="1:7">
      <c r="A2854" s="38" t="s">
        <v>14534</v>
      </c>
      <c r="B2854" s="39" t="s">
        <v>14535</v>
      </c>
      <c r="C2854" s="40" t="s">
        <v>95</v>
      </c>
      <c r="D2854" s="77">
        <v>292.60000000000002</v>
      </c>
      <c r="E2854" s="77">
        <v>70.59</v>
      </c>
      <c r="F2854" s="77">
        <v>363.19</v>
      </c>
      <c r="G2854" s="26">
        <v>15</v>
      </c>
    </row>
    <row r="2855" spans="1:7">
      <c r="A2855" s="38" t="s">
        <v>5733</v>
      </c>
      <c r="B2855" s="39" t="s">
        <v>14536</v>
      </c>
      <c r="C2855" s="40" t="s">
        <v>95</v>
      </c>
      <c r="D2855" s="77">
        <v>447.55</v>
      </c>
      <c r="E2855" s="77">
        <v>67.19</v>
      </c>
      <c r="F2855" s="77">
        <v>514.74</v>
      </c>
      <c r="G2855" s="26">
        <v>15</v>
      </c>
    </row>
    <row r="2856" spans="1:7">
      <c r="A2856" s="38" t="s">
        <v>14537</v>
      </c>
      <c r="B2856" s="39" t="s">
        <v>14538</v>
      </c>
      <c r="C2856" s="40" t="s">
        <v>95</v>
      </c>
      <c r="D2856" s="77">
        <v>483.91</v>
      </c>
      <c r="E2856" s="77">
        <v>70.59</v>
      </c>
      <c r="F2856" s="77">
        <v>554.5</v>
      </c>
      <c r="G2856" s="26">
        <v>15</v>
      </c>
    </row>
    <row r="2857" spans="1:7">
      <c r="A2857" s="38" t="s">
        <v>5734</v>
      </c>
      <c r="B2857" s="39" t="s">
        <v>5735</v>
      </c>
      <c r="C2857" s="40" t="s">
        <v>95</v>
      </c>
      <c r="D2857" s="77">
        <v>112.33</v>
      </c>
      <c r="E2857" s="77">
        <v>78.540000000000006</v>
      </c>
      <c r="F2857" s="77">
        <v>190.87</v>
      </c>
      <c r="G2857" s="26">
        <v>15</v>
      </c>
    </row>
    <row r="2858" spans="1:7">
      <c r="A2858" s="38" t="s">
        <v>5736</v>
      </c>
      <c r="B2858" s="39" t="s">
        <v>5737</v>
      </c>
      <c r="C2858" s="40" t="s">
        <v>95</v>
      </c>
      <c r="D2858" s="77">
        <v>464.69</v>
      </c>
      <c r="E2858" s="77">
        <v>78.540000000000006</v>
      </c>
      <c r="F2858" s="77">
        <v>543.23</v>
      </c>
      <c r="G2858" s="26">
        <v>15</v>
      </c>
    </row>
    <row r="2859" spans="1:7">
      <c r="A2859" s="38" t="s">
        <v>5738</v>
      </c>
      <c r="B2859" s="39" t="s">
        <v>5739</v>
      </c>
      <c r="C2859" s="40" t="s">
        <v>95</v>
      </c>
      <c r="D2859" s="77">
        <v>967.12</v>
      </c>
      <c r="E2859" s="77">
        <v>78.540000000000006</v>
      </c>
      <c r="F2859" s="77">
        <v>1045.6600000000001</v>
      </c>
      <c r="G2859" s="26">
        <v>15</v>
      </c>
    </row>
    <row r="2860" spans="1:7">
      <c r="A2860" s="38" t="s">
        <v>5740</v>
      </c>
      <c r="B2860" s="39" t="s">
        <v>5741</v>
      </c>
      <c r="C2860" s="40" t="s">
        <v>95</v>
      </c>
      <c r="D2860" s="77">
        <v>47.48</v>
      </c>
      <c r="E2860" s="77">
        <v>27.92</v>
      </c>
      <c r="F2860" s="77">
        <v>75.400000000000006</v>
      </c>
      <c r="G2860" s="26">
        <v>15</v>
      </c>
    </row>
    <row r="2861" spans="1:7">
      <c r="A2861" s="38" t="s">
        <v>5742</v>
      </c>
      <c r="B2861" s="39" t="s">
        <v>5743</v>
      </c>
      <c r="C2861" s="40" t="s">
        <v>95</v>
      </c>
      <c r="D2861" s="77">
        <v>414.4</v>
      </c>
      <c r="E2861" s="77">
        <v>78.540000000000006</v>
      </c>
      <c r="F2861" s="77">
        <v>492.94</v>
      </c>
      <c r="G2861" s="26">
        <v>15</v>
      </c>
    </row>
    <row r="2862" spans="1:7">
      <c r="A2862" s="38" t="s">
        <v>5744</v>
      </c>
      <c r="B2862" s="39" t="s">
        <v>5745</v>
      </c>
      <c r="C2862" s="40" t="s">
        <v>95</v>
      </c>
      <c r="D2862" s="77">
        <v>564.34</v>
      </c>
      <c r="E2862" s="77">
        <v>78.540000000000006</v>
      </c>
      <c r="F2862" s="77">
        <v>642.88</v>
      </c>
      <c r="G2862" s="26">
        <v>15</v>
      </c>
    </row>
    <row r="2863" spans="1:7">
      <c r="A2863" s="38" t="s">
        <v>5746</v>
      </c>
      <c r="B2863" s="39" t="s">
        <v>5747</v>
      </c>
      <c r="C2863" s="40" t="s">
        <v>95</v>
      </c>
      <c r="D2863" s="77">
        <v>115.72</v>
      </c>
      <c r="E2863" s="77">
        <v>27.92</v>
      </c>
      <c r="F2863" s="77">
        <v>143.63999999999999</v>
      </c>
      <c r="G2863" s="26">
        <v>15</v>
      </c>
    </row>
    <row r="2864" spans="1:7">
      <c r="A2864" s="38" t="s">
        <v>5748</v>
      </c>
      <c r="B2864" s="39" t="s">
        <v>5749</v>
      </c>
      <c r="C2864" s="40" t="s">
        <v>95</v>
      </c>
      <c r="D2864" s="77">
        <v>916.72</v>
      </c>
      <c r="E2864" s="77">
        <v>167.49</v>
      </c>
      <c r="F2864" s="77">
        <v>1084.21</v>
      </c>
      <c r="G2864" s="26">
        <v>15</v>
      </c>
    </row>
    <row r="2865" spans="1:7">
      <c r="A2865" s="38" t="s">
        <v>5750</v>
      </c>
      <c r="B2865" s="39" t="s">
        <v>5751</v>
      </c>
      <c r="C2865" s="40" t="s">
        <v>95</v>
      </c>
      <c r="D2865" s="77">
        <v>600.73</v>
      </c>
      <c r="E2865" s="77">
        <v>167.49</v>
      </c>
      <c r="F2865" s="77">
        <v>768.22</v>
      </c>
      <c r="G2865" s="26">
        <v>15</v>
      </c>
    </row>
    <row r="2866" spans="1:7">
      <c r="A2866" s="38" t="s">
        <v>5752</v>
      </c>
      <c r="B2866" s="39" t="s">
        <v>5753</v>
      </c>
      <c r="C2866" s="40" t="s">
        <v>95</v>
      </c>
      <c r="D2866" s="77">
        <v>204.43</v>
      </c>
      <c r="E2866" s="77">
        <v>55.83</v>
      </c>
      <c r="F2866" s="77">
        <v>260.26</v>
      </c>
      <c r="G2866" s="26">
        <v>15</v>
      </c>
    </row>
    <row r="2867" spans="1:7">
      <c r="A2867" s="38" t="s">
        <v>5754</v>
      </c>
      <c r="B2867" s="39" t="s">
        <v>5755</v>
      </c>
      <c r="C2867" s="40" t="s">
        <v>95</v>
      </c>
      <c r="D2867" s="77">
        <v>241.16</v>
      </c>
      <c r="E2867" s="77">
        <v>27.92</v>
      </c>
      <c r="F2867" s="77">
        <v>269.08</v>
      </c>
      <c r="G2867" s="26">
        <v>15</v>
      </c>
    </row>
    <row r="2868" spans="1:7">
      <c r="A2868" s="38" t="s">
        <v>5756</v>
      </c>
      <c r="B2868" s="39" t="s">
        <v>5757</v>
      </c>
      <c r="C2868" s="40" t="s">
        <v>95</v>
      </c>
      <c r="D2868" s="77">
        <v>82.82</v>
      </c>
      <c r="E2868" s="77">
        <v>18.420000000000002</v>
      </c>
      <c r="F2868" s="77">
        <v>101.24</v>
      </c>
      <c r="G2868" s="26">
        <v>15</v>
      </c>
    </row>
    <row r="2869" spans="1:7">
      <c r="A2869" s="38" t="s">
        <v>5758</v>
      </c>
      <c r="B2869" s="39" t="s">
        <v>5759</v>
      </c>
      <c r="C2869" s="40" t="s">
        <v>95</v>
      </c>
      <c r="D2869" s="77">
        <v>761.41</v>
      </c>
      <c r="E2869" s="77">
        <v>167.49</v>
      </c>
      <c r="F2869" s="77">
        <v>928.9</v>
      </c>
      <c r="G2869" s="26">
        <v>15</v>
      </c>
    </row>
    <row r="2870" spans="1:7">
      <c r="A2870" s="38" t="s">
        <v>5760</v>
      </c>
      <c r="B2870" s="39" t="s">
        <v>5761</v>
      </c>
      <c r="C2870" s="40" t="s">
        <v>95</v>
      </c>
      <c r="D2870" s="77">
        <v>1063.8</v>
      </c>
      <c r="E2870" s="77">
        <v>67.19</v>
      </c>
      <c r="F2870" s="77">
        <v>1130.99</v>
      </c>
      <c r="G2870" s="26">
        <v>15</v>
      </c>
    </row>
    <row r="2871" spans="1:7">
      <c r="A2871" s="38" t="s">
        <v>14539</v>
      </c>
      <c r="B2871" s="39" t="s">
        <v>14540</v>
      </c>
      <c r="C2871" s="40" t="s">
        <v>95</v>
      </c>
      <c r="D2871" s="77">
        <v>1100.1600000000001</v>
      </c>
      <c r="E2871" s="77">
        <v>70.59</v>
      </c>
      <c r="F2871" s="77">
        <v>1170.75</v>
      </c>
      <c r="G2871" s="26">
        <v>15</v>
      </c>
    </row>
    <row r="2872" spans="1:7">
      <c r="A2872" s="38" t="s">
        <v>5762</v>
      </c>
      <c r="B2872" s="39" t="s">
        <v>5763</v>
      </c>
      <c r="C2872" s="40" t="s">
        <v>95</v>
      </c>
      <c r="D2872" s="77">
        <v>101.23</v>
      </c>
      <c r="E2872" s="77">
        <v>27.92</v>
      </c>
      <c r="F2872" s="77">
        <v>129.15</v>
      </c>
      <c r="G2872" s="26">
        <v>15</v>
      </c>
    </row>
    <row r="2873" spans="1:7">
      <c r="A2873" s="38" t="s">
        <v>5764</v>
      </c>
      <c r="B2873" s="39" t="s">
        <v>5765</v>
      </c>
      <c r="C2873" s="40"/>
      <c r="D2873" s="77"/>
      <c r="E2873" s="77"/>
      <c r="F2873" s="77"/>
      <c r="G2873" s="26"/>
    </row>
    <row r="2874" spans="1:7">
      <c r="A2874" s="38" t="s">
        <v>5766</v>
      </c>
      <c r="B2874" s="39" t="s">
        <v>5767</v>
      </c>
      <c r="C2874" s="40" t="s">
        <v>147</v>
      </c>
      <c r="D2874" s="77">
        <v>944.36</v>
      </c>
      <c r="E2874" s="77">
        <v>92.27</v>
      </c>
      <c r="F2874" s="77">
        <v>1036.6300000000001</v>
      </c>
      <c r="G2874" s="26">
        <v>15</v>
      </c>
    </row>
    <row r="2875" spans="1:7">
      <c r="A2875" s="38" t="s">
        <v>5768</v>
      </c>
      <c r="B2875" s="39" t="s">
        <v>5769</v>
      </c>
      <c r="C2875" s="40" t="s">
        <v>147</v>
      </c>
      <c r="D2875" s="77">
        <v>1800.78</v>
      </c>
      <c r="E2875" s="77"/>
      <c r="F2875" s="77">
        <v>1800.78</v>
      </c>
      <c r="G2875" s="26">
        <v>15</v>
      </c>
    </row>
    <row r="2876" spans="1:7">
      <c r="A2876" s="38" t="s">
        <v>5770</v>
      </c>
      <c r="B2876" s="39" t="s">
        <v>5771</v>
      </c>
      <c r="C2876" s="40" t="s">
        <v>147</v>
      </c>
      <c r="D2876" s="77">
        <v>1377.5</v>
      </c>
      <c r="E2876" s="77">
        <v>203.97</v>
      </c>
      <c r="F2876" s="77">
        <v>1581.47</v>
      </c>
      <c r="G2876" s="26">
        <v>15</v>
      </c>
    </row>
    <row r="2877" spans="1:7">
      <c r="A2877" s="38" t="s">
        <v>5772</v>
      </c>
      <c r="B2877" s="39" t="s">
        <v>5773</v>
      </c>
      <c r="C2877" s="40" t="s">
        <v>147</v>
      </c>
      <c r="D2877" s="77">
        <v>2870.09</v>
      </c>
      <c r="E2877" s="77"/>
      <c r="F2877" s="77">
        <v>2870.09</v>
      </c>
      <c r="G2877" s="26">
        <v>15</v>
      </c>
    </row>
    <row r="2878" spans="1:7">
      <c r="A2878" s="38" t="s">
        <v>5774</v>
      </c>
      <c r="B2878" s="39" t="s">
        <v>5775</v>
      </c>
      <c r="C2878" s="40"/>
      <c r="D2878" s="77"/>
      <c r="E2878" s="77"/>
      <c r="F2878" s="77"/>
      <c r="G2878" s="26"/>
    </row>
    <row r="2879" spans="1:7">
      <c r="A2879" s="38" t="s">
        <v>5776</v>
      </c>
      <c r="B2879" s="39" t="s">
        <v>5777</v>
      </c>
      <c r="C2879" s="40" t="s">
        <v>95</v>
      </c>
      <c r="D2879" s="77">
        <v>246.86</v>
      </c>
      <c r="E2879" s="77">
        <v>6.91</v>
      </c>
      <c r="F2879" s="77">
        <v>253.77</v>
      </c>
      <c r="G2879" s="26">
        <v>15</v>
      </c>
    </row>
    <row r="2880" spans="1:7">
      <c r="A2880" s="38" t="s">
        <v>5778</v>
      </c>
      <c r="B2880" s="39" t="s">
        <v>5779</v>
      </c>
      <c r="C2880" s="40" t="s">
        <v>95</v>
      </c>
      <c r="D2880" s="77">
        <v>38.340000000000003</v>
      </c>
      <c r="E2880" s="77">
        <v>16.61</v>
      </c>
      <c r="F2880" s="77">
        <v>54.95</v>
      </c>
      <c r="G2880" s="26">
        <v>15</v>
      </c>
    </row>
    <row r="2881" spans="1:7">
      <c r="A2881" s="38" t="s">
        <v>5780</v>
      </c>
      <c r="B2881" s="39" t="s">
        <v>5781</v>
      </c>
      <c r="C2881" s="40" t="s">
        <v>95</v>
      </c>
      <c r="D2881" s="77">
        <v>93.43</v>
      </c>
      <c r="E2881" s="77">
        <v>6.91</v>
      </c>
      <c r="F2881" s="77">
        <v>100.34</v>
      </c>
      <c r="G2881" s="26">
        <v>15</v>
      </c>
    </row>
    <row r="2882" spans="1:7">
      <c r="A2882" s="38" t="s">
        <v>5782</v>
      </c>
      <c r="B2882" s="39" t="s">
        <v>5783</v>
      </c>
      <c r="C2882" s="40" t="s">
        <v>95</v>
      </c>
      <c r="D2882" s="77">
        <v>46.14</v>
      </c>
      <c r="E2882" s="77">
        <v>16.61</v>
      </c>
      <c r="F2882" s="77">
        <v>62.75</v>
      </c>
      <c r="G2882" s="26">
        <v>15</v>
      </c>
    </row>
    <row r="2883" spans="1:7">
      <c r="A2883" s="38" t="s">
        <v>5784</v>
      </c>
      <c r="B2883" s="39" t="s">
        <v>5785</v>
      </c>
      <c r="C2883" s="40" t="s">
        <v>95</v>
      </c>
      <c r="D2883" s="77">
        <v>69.31</v>
      </c>
      <c r="E2883" s="77">
        <v>6.91</v>
      </c>
      <c r="F2883" s="77">
        <v>76.22</v>
      </c>
      <c r="G2883" s="26">
        <v>15</v>
      </c>
    </row>
    <row r="2884" spans="1:7">
      <c r="A2884" s="38" t="s">
        <v>5786</v>
      </c>
      <c r="B2884" s="39" t="s">
        <v>5787</v>
      </c>
      <c r="C2884" s="40" t="s">
        <v>95</v>
      </c>
      <c r="D2884" s="77">
        <v>68.44</v>
      </c>
      <c r="E2884" s="77">
        <v>16.61</v>
      </c>
      <c r="F2884" s="77">
        <v>85.05</v>
      </c>
      <c r="G2884" s="26">
        <v>15</v>
      </c>
    </row>
    <row r="2885" spans="1:7">
      <c r="A2885" s="38" t="s">
        <v>5788</v>
      </c>
      <c r="B2885" s="39" t="s">
        <v>5789</v>
      </c>
      <c r="C2885" s="40" t="s">
        <v>95</v>
      </c>
      <c r="D2885" s="77">
        <v>25.34</v>
      </c>
      <c r="E2885" s="77">
        <v>6.91</v>
      </c>
      <c r="F2885" s="77">
        <v>32.25</v>
      </c>
      <c r="G2885" s="26">
        <v>15</v>
      </c>
    </row>
    <row r="2886" spans="1:7">
      <c r="A2886" s="38" t="s">
        <v>5790</v>
      </c>
      <c r="B2886" s="39" t="s">
        <v>5791</v>
      </c>
      <c r="C2886" s="40" t="s">
        <v>95</v>
      </c>
      <c r="D2886" s="77">
        <v>61.2</v>
      </c>
      <c r="E2886" s="77">
        <v>6.91</v>
      </c>
      <c r="F2886" s="77">
        <v>68.11</v>
      </c>
      <c r="G2886" s="26">
        <v>15</v>
      </c>
    </row>
    <row r="2887" spans="1:7">
      <c r="A2887" s="38" t="s">
        <v>5792</v>
      </c>
      <c r="B2887" s="39" t="s">
        <v>5793</v>
      </c>
      <c r="C2887" s="40" t="s">
        <v>95</v>
      </c>
      <c r="D2887" s="77">
        <v>61.14</v>
      </c>
      <c r="E2887" s="77">
        <v>6.91</v>
      </c>
      <c r="F2887" s="77">
        <v>68.05</v>
      </c>
      <c r="G2887" s="26">
        <v>15</v>
      </c>
    </row>
    <row r="2888" spans="1:7">
      <c r="A2888" s="38" t="s">
        <v>5794</v>
      </c>
      <c r="B2888" s="39" t="s">
        <v>5795</v>
      </c>
      <c r="C2888" s="40" t="s">
        <v>95</v>
      </c>
      <c r="D2888" s="77">
        <v>66.45</v>
      </c>
      <c r="E2888" s="77">
        <v>27.92</v>
      </c>
      <c r="F2888" s="77">
        <v>94.37</v>
      </c>
      <c r="G2888" s="26">
        <v>15</v>
      </c>
    </row>
    <row r="2889" spans="1:7">
      <c r="A2889" s="38" t="s">
        <v>5796</v>
      </c>
      <c r="B2889" s="39" t="s">
        <v>5797</v>
      </c>
      <c r="C2889" s="40" t="s">
        <v>95</v>
      </c>
      <c r="D2889" s="77">
        <v>102.71</v>
      </c>
      <c r="E2889" s="77">
        <v>50.35</v>
      </c>
      <c r="F2889" s="77">
        <v>153.06</v>
      </c>
      <c r="G2889" s="26">
        <v>15</v>
      </c>
    </row>
    <row r="2890" spans="1:7">
      <c r="A2890" s="38" t="s">
        <v>5798</v>
      </c>
      <c r="B2890" s="39" t="s">
        <v>5799</v>
      </c>
      <c r="C2890" s="40" t="s">
        <v>95</v>
      </c>
      <c r="D2890" s="77">
        <v>358.1</v>
      </c>
      <c r="E2890" s="77">
        <v>21.3</v>
      </c>
      <c r="F2890" s="77">
        <v>379.4</v>
      </c>
      <c r="G2890" s="26">
        <v>15</v>
      </c>
    </row>
    <row r="2891" spans="1:7">
      <c r="A2891" s="38" t="s">
        <v>5800</v>
      </c>
      <c r="B2891" s="39" t="s">
        <v>5801</v>
      </c>
      <c r="C2891" s="40" t="s">
        <v>95</v>
      </c>
      <c r="D2891" s="77">
        <v>82.27</v>
      </c>
      <c r="E2891" s="77">
        <v>21.3</v>
      </c>
      <c r="F2891" s="77">
        <v>103.57</v>
      </c>
      <c r="G2891" s="26">
        <v>15</v>
      </c>
    </row>
    <row r="2892" spans="1:7">
      <c r="A2892" s="38" t="s">
        <v>5802</v>
      </c>
      <c r="B2892" s="39" t="s">
        <v>5803</v>
      </c>
      <c r="C2892" s="40" t="s">
        <v>95</v>
      </c>
      <c r="D2892" s="77">
        <v>299.64999999999998</v>
      </c>
      <c r="E2892" s="77">
        <v>78.16</v>
      </c>
      <c r="F2892" s="77">
        <v>377.81</v>
      </c>
      <c r="G2892" s="26">
        <v>15</v>
      </c>
    </row>
    <row r="2893" spans="1:7">
      <c r="A2893" s="38" t="s">
        <v>5804</v>
      </c>
      <c r="B2893" s="39" t="s">
        <v>5805</v>
      </c>
      <c r="C2893" s="40" t="s">
        <v>95</v>
      </c>
      <c r="D2893" s="77">
        <v>544.45000000000005</v>
      </c>
      <c r="E2893" s="77">
        <v>27.92</v>
      </c>
      <c r="F2893" s="77">
        <v>572.37</v>
      </c>
      <c r="G2893" s="26">
        <v>15</v>
      </c>
    </row>
    <row r="2894" spans="1:7">
      <c r="A2894" s="38" t="s">
        <v>5806</v>
      </c>
      <c r="B2894" s="39" t="s">
        <v>5807</v>
      </c>
      <c r="C2894" s="40" t="s">
        <v>95</v>
      </c>
      <c r="D2894" s="77">
        <v>38.130000000000003</v>
      </c>
      <c r="E2894" s="77">
        <v>19.64</v>
      </c>
      <c r="F2894" s="77">
        <v>57.77</v>
      </c>
      <c r="G2894" s="26">
        <v>15</v>
      </c>
    </row>
    <row r="2895" spans="1:7">
      <c r="A2895" s="38" t="s">
        <v>5808</v>
      </c>
      <c r="B2895" s="39" t="s">
        <v>5809</v>
      </c>
      <c r="C2895" s="40" t="s">
        <v>95</v>
      </c>
      <c r="D2895" s="77">
        <v>46.02</v>
      </c>
      <c r="E2895" s="77">
        <v>19.64</v>
      </c>
      <c r="F2895" s="77">
        <v>65.66</v>
      </c>
      <c r="G2895" s="26">
        <v>15</v>
      </c>
    </row>
    <row r="2896" spans="1:7">
      <c r="A2896" s="38" t="s">
        <v>5810</v>
      </c>
      <c r="B2896" s="39" t="s">
        <v>5811</v>
      </c>
      <c r="C2896" s="40" t="s">
        <v>95</v>
      </c>
      <c r="D2896" s="77">
        <v>39.5</v>
      </c>
      <c r="E2896" s="77">
        <v>19.64</v>
      </c>
      <c r="F2896" s="77">
        <v>59.14</v>
      </c>
      <c r="G2896" s="26">
        <v>15</v>
      </c>
    </row>
    <row r="2897" spans="1:7">
      <c r="A2897" s="38" t="s">
        <v>5812</v>
      </c>
      <c r="B2897" s="39" t="s">
        <v>5813</v>
      </c>
      <c r="C2897" s="40" t="s">
        <v>95</v>
      </c>
      <c r="D2897" s="77">
        <v>32.44</v>
      </c>
      <c r="E2897" s="77">
        <v>19.64</v>
      </c>
      <c r="F2897" s="77">
        <v>52.08</v>
      </c>
      <c r="G2897" s="26">
        <v>15</v>
      </c>
    </row>
    <row r="2898" spans="1:7">
      <c r="A2898" s="38" t="s">
        <v>5814</v>
      </c>
      <c r="B2898" s="39" t="s">
        <v>5815</v>
      </c>
      <c r="C2898" s="40" t="s">
        <v>95</v>
      </c>
      <c r="D2898" s="77">
        <v>32.71</v>
      </c>
      <c r="E2898" s="77">
        <v>19.64</v>
      </c>
      <c r="F2898" s="77">
        <v>52.35</v>
      </c>
      <c r="G2898" s="26">
        <v>15</v>
      </c>
    </row>
    <row r="2899" spans="1:7">
      <c r="A2899" s="38" t="s">
        <v>5816</v>
      </c>
      <c r="B2899" s="39" t="s">
        <v>5817</v>
      </c>
      <c r="C2899" s="40" t="s">
        <v>95</v>
      </c>
      <c r="D2899" s="77">
        <v>34.549999999999997</v>
      </c>
      <c r="E2899" s="77">
        <v>19.64</v>
      </c>
      <c r="F2899" s="77">
        <v>54.19</v>
      </c>
      <c r="G2899" s="26">
        <v>15</v>
      </c>
    </row>
    <row r="2900" spans="1:7">
      <c r="A2900" s="38" t="s">
        <v>5818</v>
      </c>
      <c r="B2900" s="39" t="s">
        <v>5819</v>
      </c>
      <c r="C2900" s="40" t="s">
        <v>95</v>
      </c>
      <c r="D2900" s="77">
        <v>50.96</v>
      </c>
      <c r="E2900" s="77">
        <v>19.64</v>
      </c>
      <c r="F2900" s="77">
        <v>70.599999999999994</v>
      </c>
      <c r="G2900" s="26">
        <v>15</v>
      </c>
    </row>
    <row r="2901" spans="1:7">
      <c r="A2901" s="38" t="s">
        <v>5820</v>
      </c>
      <c r="B2901" s="39" t="s">
        <v>5821</v>
      </c>
      <c r="C2901" s="40" t="s">
        <v>95</v>
      </c>
      <c r="D2901" s="77">
        <v>64.400000000000006</v>
      </c>
      <c r="E2901" s="77">
        <v>19.64</v>
      </c>
      <c r="F2901" s="77">
        <v>84.04</v>
      </c>
      <c r="G2901" s="26">
        <v>15</v>
      </c>
    </row>
    <row r="2902" spans="1:7">
      <c r="A2902" s="38" t="s">
        <v>5822</v>
      </c>
      <c r="B2902" s="39" t="s">
        <v>5823</v>
      </c>
      <c r="C2902" s="40" t="s">
        <v>95</v>
      </c>
      <c r="D2902" s="77">
        <v>437.74</v>
      </c>
      <c r="E2902" s="77">
        <v>78.16</v>
      </c>
      <c r="F2902" s="77">
        <v>515.9</v>
      </c>
      <c r="G2902" s="26">
        <v>15</v>
      </c>
    </row>
    <row r="2903" spans="1:7">
      <c r="A2903" s="38" t="s">
        <v>5824</v>
      </c>
      <c r="B2903" s="39" t="s">
        <v>5825</v>
      </c>
      <c r="C2903" s="40" t="s">
        <v>95</v>
      </c>
      <c r="D2903" s="77">
        <v>627.61</v>
      </c>
      <c r="E2903" s="77">
        <v>44.75</v>
      </c>
      <c r="F2903" s="77">
        <v>672.36</v>
      </c>
      <c r="G2903" s="26">
        <v>15</v>
      </c>
    </row>
    <row r="2904" spans="1:7">
      <c r="A2904" s="38" t="s">
        <v>5826</v>
      </c>
      <c r="B2904" s="39" t="s">
        <v>5827</v>
      </c>
      <c r="C2904" s="40" t="s">
        <v>95</v>
      </c>
      <c r="D2904" s="77">
        <v>168.53</v>
      </c>
      <c r="E2904" s="77">
        <v>21.3</v>
      </c>
      <c r="F2904" s="77">
        <v>189.83</v>
      </c>
      <c r="G2904" s="26">
        <v>15</v>
      </c>
    </row>
    <row r="2905" spans="1:7">
      <c r="A2905" s="38" t="s">
        <v>5828</v>
      </c>
      <c r="B2905" s="39" t="s">
        <v>5829</v>
      </c>
      <c r="C2905" s="40" t="s">
        <v>95</v>
      </c>
      <c r="D2905" s="77">
        <v>86.25</v>
      </c>
      <c r="E2905" s="77">
        <v>19.64</v>
      </c>
      <c r="F2905" s="77">
        <v>105.89</v>
      </c>
      <c r="G2905" s="26">
        <v>15</v>
      </c>
    </row>
    <row r="2906" spans="1:7">
      <c r="A2906" s="38" t="s">
        <v>5830</v>
      </c>
      <c r="B2906" s="39" t="s">
        <v>5831</v>
      </c>
      <c r="C2906" s="40" t="s">
        <v>95</v>
      </c>
      <c r="D2906" s="77">
        <v>592.73</v>
      </c>
      <c r="E2906" s="77">
        <v>19.64</v>
      </c>
      <c r="F2906" s="77">
        <v>612.37</v>
      </c>
      <c r="G2906" s="26">
        <v>15</v>
      </c>
    </row>
    <row r="2907" spans="1:7">
      <c r="A2907" s="38" t="s">
        <v>5832</v>
      </c>
      <c r="B2907" s="39" t="s">
        <v>5833</v>
      </c>
      <c r="C2907" s="40" t="s">
        <v>95</v>
      </c>
      <c r="D2907" s="77">
        <v>132.52000000000001</v>
      </c>
      <c r="E2907" s="77">
        <v>21.3</v>
      </c>
      <c r="F2907" s="77">
        <v>153.82</v>
      </c>
      <c r="G2907" s="26">
        <v>15</v>
      </c>
    </row>
    <row r="2908" spans="1:7">
      <c r="A2908" s="38" t="s">
        <v>5834</v>
      </c>
      <c r="B2908" s="39" t="s">
        <v>5835</v>
      </c>
      <c r="C2908" s="40" t="s">
        <v>408</v>
      </c>
      <c r="D2908" s="77">
        <v>2115.66</v>
      </c>
      <c r="E2908" s="77">
        <v>78.27</v>
      </c>
      <c r="F2908" s="77">
        <v>2193.9299999999998</v>
      </c>
      <c r="G2908" s="26">
        <v>15</v>
      </c>
    </row>
    <row r="2909" spans="1:7">
      <c r="A2909" s="38" t="s">
        <v>5836</v>
      </c>
      <c r="B2909" s="39" t="s">
        <v>5837</v>
      </c>
      <c r="C2909" s="40" t="s">
        <v>95</v>
      </c>
      <c r="D2909" s="77">
        <v>2.42</v>
      </c>
      <c r="E2909" s="77">
        <v>19.64</v>
      </c>
      <c r="F2909" s="77">
        <v>22.06</v>
      </c>
      <c r="G2909" s="26">
        <v>15</v>
      </c>
    </row>
    <row r="2910" spans="1:7">
      <c r="A2910" s="38" t="s">
        <v>5838</v>
      </c>
      <c r="B2910" s="39" t="s">
        <v>5839</v>
      </c>
      <c r="C2910" s="40" t="s">
        <v>95</v>
      </c>
      <c r="D2910" s="77">
        <v>4</v>
      </c>
      <c r="E2910" s="77">
        <v>19.64</v>
      </c>
      <c r="F2910" s="77">
        <v>23.64</v>
      </c>
      <c r="G2910" s="26">
        <v>15</v>
      </c>
    </row>
    <row r="2911" spans="1:7" ht="30">
      <c r="A2911" s="38" t="s">
        <v>5840</v>
      </c>
      <c r="B2911" s="39" t="s">
        <v>5841</v>
      </c>
      <c r="C2911" s="40" t="s">
        <v>95</v>
      </c>
      <c r="D2911" s="77">
        <v>753.89</v>
      </c>
      <c r="E2911" s="77">
        <v>21.3</v>
      </c>
      <c r="F2911" s="77">
        <v>775.19</v>
      </c>
      <c r="G2911" s="26">
        <v>15</v>
      </c>
    </row>
    <row r="2912" spans="1:7">
      <c r="A2912" s="38" t="s">
        <v>5842</v>
      </c>
      <c r="B2912" s="39" t="s">
        <v>5843</v>
      </c>
      <c r="C2912" s="40" t="s">
        <v>95</v>
      </c>
      <c r="D2912" s="77">
        <v>986.97</v>
      </c>
      <c r="E2912" s="77">
        <v>78.16</v>
      </c>
      <c r="F2912" s="77">
        <v>1065.1300000000001</v>
      </c>
      <c r="G2912" s="26">
        <v>15</v>
      </c>
    </row>
    <row r="2913" spans="1:7">
      <c r="A2913" s="38" t="s">
        <v>5844</v>
      </c>
      <c r="B2913" s="39" t="s">
        <v>5845</v>
      </c>
      <c r="C2913" s="40" t="s">
        <v>95</v>
      </c>
      <c r="D2913" s="77">
        <v>3311.93</v>
      </c>
      <c r="E2913" s="77">
        <v>78.16</v>
      </c>
      <c r="F2913" s="77">
        <v>3390.09</v>
      </c>
      <c r="G2913" s="26">
        <v>15</v>
      </c>
    </row>
    <row r="2914" spans="1:7">
      <c r="A2914" s="38" t="s">
        <v>5846</v>
      </c>
      <c r="B2914" s="39" t="s">
        <v>5847</v>
      </c>
      <c r="C2914" s="40" t="s">
        <v>95</v>
      </c>
      <c r="D2914" s="77">
        <v>1246.3699999999999</v>
      </c>
      <c r="E2914" s="77">
        <v>6.91</v>
      </c>
      <c r="F2914" s="77">
        <v>1253.28</v>
      </c>
      <c r="G2914" s="26">
        <v>15</v>
      </c>
    </row>
    <row r="2915" spans="1:7">
      <c r="A2915" s="38" t="s">
        <v>5848</v>
      </c>
      <c r="B2915" s="39" t="s">
        <v>5849</v>
      </c>
      <c r="C2915" s="40" t="s">
        <v>95</v>
      </c>
      <c r="D2915" s="77">
        <v>222.9</v>
      </c>
      <c r="E2915" s="77">
        <v>27.92</v>
      </c>
      <c r="F2915" s="77">
        <v>250.82</v>
      </c>
      <c r="G2915" s="26">
        <v>15</v>
      </c>
    </row>
    <row r="2916" spans="1:7">
      <c r="A2916" s="38" t="s">
        <v>5850</v>
      </c>
      <c r="B2916" s="39" t="s">
        <v>5851</v>
      </c>
      <c r="C2916" s="40" t="s">
        <v>95</v>
      </c>
      <c r="D2916" s="77">
        <v>46.72</v>
      </c>
      <c r="E2916" s="77">
        <v>33.119999999999997</v>
      </c>
      <c r="F2916" s="77">
        <v>79.84</v>
      </c>
      <c r="G2916" s="26">
        <v>15</v>
      </c>
    </row>
    <row r="2917" spans="1:7">
      <c r="A2917" s="38" t="s">
        <v>5852</v>
      </c>
      <c r="B2917" s="39" t="s">
        <v>5853</v>
      </c>
      <c r="C2917" s="40" t="s">
        <v>95</v>
      </c>
      <c r="D2917" s="77">
        <v>306.77</v>
      </c>
      <c r="E2917" s="77">
        <v>27.92</v>
      </c>
      <c r="F2917" s="77">
        <v>334.69</v>
      </c>
      <c r="G2917" s="26">
        <v>15</v>
      </c>
    </row>
    <row r="2918" spans="1:7">
      <c r="A2918" s="38" t="s">
        <v>5854</v>
      </c>
      <c r="B2918" s="39" t="s">
        <v>5855</v>
      </c>
      <c r="C2918" s="40" t="s">
        <v>95</v>
      </c>
      <c r="D2918" s="77">
        <v>490.97</v>
      </c>
      <c r="E2918" s="77">
        <v>27.92</v>
      </c>
      <c r="F2918" s="77">
        <v>518.89</v>
      </c>
      <c r="G2918" s="26">
        <v>15</v>
      </c>
    </row>
    <row r="2919" spans="1:7">
      <c r="A2919" s="38" t="s">
        <v>5856</v>
      </c>
      <c r="B2919" s="39" t="s">
        <v>5857</v>
      </c>
      <c r="C2919" s="40"/>
      <c r="D2919" s="77"/>
      <c r="E2919" s="77"/>
      <c r="F2919" s="77"/>
      <c r="G2919" s="26"/>
    </row>
    <row r="2920" spans="1:7">
      <c r="A2920" s="38" t="s">
        <v>5858</v>
      </c>
      <c r="B2920" s="39" t="s">
        <v>5859</v>
      </c>
      <c r="C2920" s="40" t="s">
        <v>147</v>
      </c>
      <c r="D2920" s="77">
        <v>584.19000000000005</v>
      </c>
      <c r="E2920" s="77">
        <v>32.729999999999997</v>
      </c>
      <c r="F2920" s="77">
        <v>616.91999999999996</v>
      </c>
      <c r="G2920" s="26">
        <v>15</v>
      </c>
    </row>
    <row r="2921" spans="1:7">
      <c r="A2921" s="38" t="s">
        <v>5860</v>
      </c>
      <c r="B2921" s="39" t="s">
        <v>5861</v>
      </c>
      <c r="C2921" s="40" t="s">
        <v>147</v>
      </c>
      <c r="D2921" s="77">
        <v>290.37</v>
      </c>
      <c r="E2921" s="77">
        <v>100.7</v>
      </c>
      <c r="F2921" s="77">
        <v>391.07</v>
      </c>
      <c r="G2921" s="26">
        <v>15</v>
      </c>
    </row>
    <row r="2922" spans="1:7">
      <c r="A2922" s="38" t="s">
        <v>5862</v>
      </c>
      <c r="B2922" s="39" t="s">
        <v>5863</v>
      </c>
      <c r="C2922" s="40" t="s">
        <v>147</v>
      </c>
      <c r="D2922" s="77">
        <v>918.47</v>
      </c>
      <c r="E2922" s="77">
        <v>32.729999999999997</v>
      </c>
      <c r="F2922" s="77">
        <v>951.2</v>
      </c>
      <c r="G2922" s="26">
        <v>15</v>
      </c>
    </row>
    <row r="2923" spans="1:7">
      <c r="A2923" s="38" t="s">
        <v>5864</v>
      </c>
      <c r="B2923" s="39" t="s">
        <v>5865</v>
      </c>
      <c r="C2923" s="40"/>
      <c r="D2923" s="77"/>
      <c r="E2923" s="77"/>
      <c r="F2923" s="77"/>
      <c r="G2923" s="26"/>
    </row>
    <row r="2924" spans="1:7">
      <c r="A2924" s="38" t="s">
        <v>5866</v>
      </c>
      <c r="B2924" s="39" t="s">
        <v>5867</v>
      </c>
      <c r="C2924" s="40" t="s">
        <v>205</v>
      </c>
      <c r="D2924" s="77">
        <v>2060.2800000000002</v>
      </c>
      <c r="E2924" s="77">
        <v>78.540000000000006</v>
      </c>
      <c r="F2924" s="77">
        <v>2138.8200000000002</v>
      </c>
      <c r="G2924" s="26">
        <v>15</v>
      </c>
    </row>
    <row r="2925" spans="1:7">
      <c r="A2925" s="38" t="s">
        <v>5868</v>
      </c>
      <c r="B2925" s="39" t="s">
        <v>5869</v>
      </c>
      <c r="C2925" s="40" t="s">
        <v>205</v>
      </c>
      <c r="D2925" s="77">
        <v>742.29</v>
      </c>
      <c r="E2925" s="77">
        <v>78.540000000000006</v>
      </c>
      <c r="F2925" s="77">
        <v>820.83</v>
      </c>
      <c r="G2925" s="26">
        <v>15</v>
      </c>
    </row>
    <row r="2926" spans="1:7">
      <c r="A2926" s="38" t="s">
        <v>5870</v>
      </c>
      <c r="B2926" s="39" t="s">
        <v>5871</v>
      </c>
      <c r="C2926" s="40" t="s">
        <v>95</v>
      </c>
      <c r="D2926" s="77">
        <v>1207.9000000000001</v>
      </c>
      <c r="E2926" s="77">
        <v>167.49</v>
      </c>
      <c r="F2926" s="77">
        <v>1375.39</v>
      </c>
      <c r="G2926" s="26">
        <v>15</v>
      </c>
    </row>
    <row r="2927" spans="1:7">
      <c r="A2927" s="38" t="s">
        <v>5872</v>
      </c>
      <c r="B2927" s="39" t="s">
        <v>5873</v>
      </c>
      <c r="C2927" s="40" t="s">
        <v>95</v>
      </c>
      <c r="D2927" s="77">
        <v>227.89</v>
      </c>
      <c r="E2927" s="77">
        <v>27.92</v>
      </c>
      <c r="F2927" s="77">
        <v>255.81</v>
      </c>
      <c r="G2927" s="26">
        <v>15</v>
      </c>
    </row>
    <row r="2928" spans="1:7">
      <c r="A2928" s="38" t="s">
        <v>5874</v>
      </c>
      <c r="B2928" s="39" t="s">
        <v>5875</v>
      </c>
      <c r="C2928" s="40" t="s">
        <v>95</v>
      </c>
      <c r="D2928" s="77">
        <v>265.22000000000003</v>
      </c>
      <c r="E2928" s="77">
        <v>27.92</v>
      </c>
      <c r="F2928" s="77">
        <v>293.14</v>
      </c>
      <c r="G2928" s="26">
        <v>15</v>
      </c>
    </row>
    <row r="2929" spans="1:7">
      <c r="A2929" s="38" t="s">
        <v>5876</v>
      </c>
      <c r="B2929" s="39" t="s">
        <v>5877</v>
      </c>
      <c r="C2929" s="40" t="s">
        <v>95</v>
      </c>
      <c r="D2929" s="77">
        <v>271.3</v>
      </c>
      <c r="E2929" s="77">
        <v>27.92</v>
      </c>
      <c r="F2929" s="77">
        <v>299.22000000000003</v>
      </c>
      <c r="G2929" s="26">
        <v>15</v>
      </c>
    </row>
    <row r="2930" spans="1:7">
      <c r="A2930" s="38" t="s">
        <v>5878</v>
      </c>
      <c r="B2930" s="39" t="s">
        <v>5879</v>
      </c>
      <c r="C2930" s="40" t="s">
        <v>95</v>
      </c>
      <c r="D2930" s="77">
        <v>402.43</v>
      </c>
      <c r="E2930" s="77">
        <v>27.92</v>
      </c>
      <c r="F2930" s="77">
        <v>430.35</v>
      </c>
      <c r="G2930" s="26">
        <v>15</v>
      </c>
    </row>
    <row r="2931" spans="1:7">
      <c r="A2931" s="38" t="s">
        <v>5880</v>
      </c>
      <c r="B2931" s="39" t="s">
        <v>5881</v>
      </c>
      <c r="C2931" s="40" t="s">
        <v>95</v>
      </c>
      <c r="D2931" s="77">
        <v>954.43</v>
      </c>
      <c r="E2931" s="77">
        <v>27.92</v>
      </c>
      <c r="F2931" s="77">
        <v>982.35</v>
      </c>
      <c r="G2931" s="26">
        <v>15</v>
      </c>
    </row>
    <row r="2932" spans="1:7">
      <c r="A2932" s="38" t="s">
        <v>5882</v>
      </c>
      <c r="B2932" s="39" t="s">
        <v>5883</v>
      </c>
      <c r="C2932" s="40" t="s">
        <v>95</v>
      </c>
      <c r="D2932" s="77">
        <v>392.97</v>
      </c>
      <c r="E2932" s="77">
        <v>27.92</v>
      </c>
      <c r="F2932" s="77">
        <v>420.89</v>
      </c>
      <c r="G2932" s="26">
        <v>15</v>
      </c>
    </row>
    <row r="2933" spans="1:7">
      <c r="A2933" s="38" t="s">
        <v>5884</v>
      </c>
      <c r="B2933" s="39" t="s">
        <v>5885</v>
      </c>
      <c r="C2933" s="40" t="s">
        <v>95</v>
      </c>
      <c r="D2933" s="77">
        <v>438.11</v>
      </c>
      <c r="E2933" s="77">
        <v>27.92</v>
      </c>
      <c r="F2933" s="77">
        <v>466.03</v>
      </c>
      <c r="G2933" s="26">
        <v>15</v>
      </c>
    </row>
    <row r="2934" spans="1:7">
      <c r="A2934" s="38" t="s">
        <v>5886</v>
      </c>
      <c r="B2934" s="39" t="s">
        <v>5887</v>
      </c>
      <c r="C2934" s="40" t="s">
        <v>95</v>
      </c>
      <c r="D2934" s="77">
        <v>599.34</v>
      </c>
      <c r="E2934" s="77">
        <v>27.92</v>
      </c>
      <c r="F2934" s="77">
        <v>627.26</v>
      </c>
      <c r="G2934" s="26">
        <v>15</v>
      </c>
    </row>
    <row r="2935" spans="1:7">
      <c r="A2935" s="38" t="s">
        <v>5888</v>
      </c>
      <c r="B2935" s="39" t="s">
        <v>5889</v>
      </c>
      <c r="C2935" s="40" t="s">
        <v>95</v>
      </c>
      <c r="D2935" s="77">
        <v>805.79</v>
      </c>
      <c r="E2935" s="77">
        <v>27.92</v>
      </c>
      <c r="F2935" s="77">
        <v>833.71</v>
      </c>
      <c r="G2935" s="26">
        <v>15</v>
      </c>
    </row>
    <row r="2936" spans="1:7">
      <c r="A2936" s="38" t="s">
        <v>5890</v>
      </c>
      <c r="B2936" s="39" t="s">
        <v>5891</v>
      </c>
      <c r="C2936" s="40" t="s">
        <v>95</v>
      </c>
      <c r="D2936" s="77">
        <v>1324.13</v>
      </c>
      <c r="E2936" s="77">
        <v>27.92</v>
      </c>
      <c r="F2936" s="77">
        <v>1352.05</v>
      </c>
      <c r="G2936" s="26">
        <v>15</v>
      </c>
    </row>
    <row r="2937" spans="1:7">
      <c r="A2937" s="38" t="s">
        <v>5892</v>
      </c>
      <c r="B2937" s="39" t="s">
        <v>5893</v>
      </c>
      <c r="C2937" s="40" t="s">
        <v>95</v>
      </c>
      <c r="D2937" s="77">
        <v>1484.68</v>
      </c>
      <c r="E2937" s="77">
        <v>27.92</v>
      </c>
      <c r="F2937" s="77">
        <v>1512.6</v>
      </c>
      <c r="G2937" s="26">
        <v>15</v>
      </c>
    </row>
    <row r="2938" spans="1:7">
      <c r="A2938" s="38" t="s">
        <v>5894</v>
      </c>
      <c r="B2938" s="39" t="s">
        <v>5895</v>
      </c>
      <c r="C2938" s="40" t="s">
        <v>95</v>
      </c>
      <c r="D2938" s="77">
        <v>1582.29</v>
      </c>
      <c r="E2938" s="77">
        <v>27.92</v>
      </c>
      <c r="F2938" s="77">
        <v>1610.21</v>
      </c>
      <c r="G2938" s="26">
        <v>15</v>
      </c>
    </row>
    <row r="2939" spans="1:7">
      <c r="A2939" s="38" t="s">
        <v>5896</v>
      </c>
      <c r="B2939" s="39" t="s">
        <v>5897</v>
      </c>
      <c r="C2939" s="40" t="s">
        <v>95</v>
      </c>
      <c r="D2939" s="77">
        <v>5056.88</v>
      </c>
      <c r="E2939" s="77">
        <v>27.92</v>
      </c>
      <c r="F2939" s="77">
        <v>5084.8</v>
      </c>
      <c r="G2939" s="26">
        <v>15</v>
      </c>
    </row>
    <row r="2940" spans="1:7">
      <c r="A2940" s="38" t="s">
        <v>5898</v>
      </c>
      <c r="B2940" s="39" t="s">
        <v>5899</v>
      </c>
      <c r="C2940" s="40" t="s">
        <v>95</v>
      </c>
      <c r="D2940" s="77">
        <v>2136.08</v>
      </c>
      <c r="E2940" s="77">
        <v>27.92</v>
      </c>
      <c r="F2940" s="77">
        <v>2164</v>
      </c>
      <c r="G2940" s="26">
        <v>15</v>
      </c>
    </row>
    <row r="2941" spans="1:7">
      <c r="A2941" s="38" t="s">
        <v>5900</v>
      </c>
      <c r="B2941" s="39" t="s">
        <v>5901</v>
      </c>
      <c r="C2941" s="40" t="s">
        <v>95</v>
      </c>
      <c r="D2941" s="77">
        <v>751.51</v>
      </c>
      <c r="E2941" s="77">
        <v>27.92</v>
      </c>
      <c r="F2941" s="77">
        <v>779.43</v>
      </c>
      <c r="G2941" s="26">
        <v>15</v>
      </c>
    </row>
    <row r="2942" spans="1:7">
      <c r="A2942" s="38" t="s">
        <v>5902</v>
      </c>
      <c r="B2942" s="39" t="s">
        <v>5903</v>
      </c>
      <c r="C2942" s="40" t="s">
        <v>95</v>
      </c>
      <c r="D2942" s="77">
        <v>746.11</v>
      </c>
      <c r="E2942" s="77">
        <v>27.92</v>
      </c>
      <c r="F2942" s="77">
        <v>774.03</v>
      </c>
      <c r="G2942" s="26">
        <v>15</v>
      </c>
    </row>
    <row r="2943" spans="1:7">
      <c r="A2943" s="38" t="s">
        <v>5904</v>
      </c>
      <c r="B2943" s="39" t="s">
        <v>5905</v>
      </c>
      <c r="C2943" s="40" t="s">
        <v>95</v>
      </c>
      <c r="D2943" s="77">
        <v>945.02</v>
      </c>
      <c r="E2943" s="77">
        <v>27.92</v>
      </c>
      <c r="F2943" s="77">
        <v>972.94</v>
      </c>
      <c r="G2943" s="26">
        <v>15</v>
      </c>
    </row>
    <row r="2944" spans="1:7">
      <c r="A2944" s="38" t="s">
        <v>5906</v>
      </c>
      <c r="B2944" s="39" t="s">
        <v>5907</v>
      </c>
      <c r="C2944" s="40"/>
      <c r="D2944" s="77"/>
      <c r="E2944" s="77"/>
      <c r="F2944" s="77"/>
      <c r="G2944" s="26"/>
    </row>
    <row r="2945" spans="1:7">
      <c r="A2945" s="38" t="s">
        <v>5908</v>
      </c>
      <c r="B2945" s="39" t="s">
        <v>5909</v>
      </c>
      <c r="C2945" s="40" t="s">
        <v>95</v>
      </c>
      <c r="D2945" s="77">
        <v>9.82</v>
      </c>
      <c r="E2945" s="77">
        <v>22.33</v>
      </c>
      <c r="F2945" s="77">
        <v>32.15</v>
      </c>
      <c r="G2945" s="26">
        <v>15</v>
      </c>
    </row>
    <row r="2946" spans="1:7">
      <c r="A2946" s="38" t="s">
        <v>5910</v>
      </c>
      <c r="B2946" s="39" t="s">
        <v>5911</v>
      </c>
      <c r="C2946" s="40" t="s">
        <v>95</v>
      </c>
      <c r="D2946" s="77">
        <v>0.05</v>
      </c>
      <c r="E2946" s="77">
        <v>27.92</v>
      </c>
      <c r="F2946" s="77">
        <v>27.97</v>
      </c>
      <c r="G2946" s="26">
        <v>15</v>
      </c>
    </row>
    <row r="2947" spans="1:7">
      <c r="A2947" s="38" t="s">
        <v>5912</v>
      </c>
      <c r="B2947" s="39" t="s">
        <v>5913</v>
      </c>
      <c r="C2947" s="40" t="s">
        <v>95</v>
      </c>
      <c r="D2947" s="77">
        <v>0.05</v>
      </c>
      <c r="E2947" s="77">
        <v>27.92</v>
      </c>
      <c r="F2947" s="77">
        <v>27.97</v>
      </c>
      <c r="G2947" s="26">
        <v>15</v>
      </c>
    </row>
    <row r="2948" spans="1:7">
      <c r="A2948" s="38" t="s">
        <v>5914</v>
      </c>
      <c r="B2948" s="39" t="s">
        <v>5915</v>
      </c>
      <c r="C2948" s="40" t="s">
        <v>95</v>
      </c>
      <c r="D2948" s="77">
        <v>1.72</v>
      </c>
      <c r="E2948" s="77">
        <v>78.540000000000006</v>
      </c>
      <c r="F2948" s="77">
        <v>80.260000000000005</v>
      </c>
      <c r="G2948" s="26">
        <v>15</v>
      </c>
    </row>
    <row r="2949" spans="1:7">
      <c r="A2949" s="38" t="s">
        <v>5916</v>
      </c>
      <c r="B2949" s="39" t="s">
        <v>5917</v>
      </c>
      <c r="C2949" s="40" t="s">
        <v>95</v>
      </c>
      <c r="D2949" s="77"/>
      <c r="E2949" s="77">
        <v>139.58000000000001</v>
      </c>
      <c r="F2949" s="77">
        <v>139.58000000000001</v>
      </c>
      <c r="G2949" s="26">
        <v>15</v>
      </c>
    </row>
    <row r="2950" spans="1:7">
      <c r="A2950" s="38" t="s">
        <v>5918</v>
      </c>
      <c r="B2950" s="39" t="s">
        <v>5919</v>
      </c>
      <c r="C2950" s="40" t="s">
        <v>95</v>
      </c>
      <c r="D2950" s="77">
        <v>24.31</v>
      </c>
      <c r="E2950" s="77">
        <v>6.81</v>
      </c>
      <c r="F2950" s="77">
        <v>31.12</v>
      </c>
      <c r="G2950" s="26">
        <v>15</v>
      </c>
    </row>
    <row r="2951" spans="1:7">
      <c r="A2951" s="38" t="s">
        <v>5920</v>
      </c>
      <c r="B2951" s="39" t="s">
        <v>5921</v>
      </c>
      <c r="C2951" s="40" t="s">
        <v>95</v>
      </c>
      <c r="D2951" s="77">
        <v>7.03</v>
      </c>
      <c r="E2951" s="77">
        <v>6.81</v>
      </c>
      <c r="F2951" s="77">
        <v>13.84</v>
      </c>
      <c r="G2951" s="26">
        <v>15</v>
      </c>
    </row>
    <row r="2952" spans="1:7">
      <c r="A2952" s="38" t="s">
        <v>5922</v>
      </c>
      <c r="B2952" s="39" t="s">
        <v>5923</v>
      </c>
      <c r="C2952" s="40" t="s">
        <v>95</v>
      </c>
      <c r="D2952" s="77">
        <v>128.81</v>
      </c>
      <c r="E2952" s="77">
        <v>3.86</v>
      </c>
      <c r="F2952" s="77">
        <v>132.66999999999999</v>
      </c>
      <c r="G2952" s="26">
        <v>15</v>
      </c>
    </row>
    <row r="2953" spans="1:7">
      <c r="A2953" s="38" t="s">
        <v>5924</v>
      </c>
      <c r="B2953" s="39" t="s">
        <v>5925</v>
      </c>
      <c r="C2953" s="40" t="s">
        <v>95</v>
      </c>
      <c r="D2953" s="77">
        <v>47.78</v>
      </c>
      <c r="E2953" s="77">
        <v>2.27</v>
      </c>
      <c r="F2953" s="77">
        <v>50.05</v>
      </c>
      <c r="G2953" s="26">
        <v>15</v>
      </c>
    </row>
    <row r="2954" spans="1:7">
      <c r="A2954" s="38" t="s">
        <v>5926</v>
      </c>
      <c r="B2954" s="39" t="s">
        <v>5927</v>
      </c>
      <c r="C2954" s="40" t="s">
        <v>95</v>
      </c>
      <c r="D2954" s="77">
        <v>67.77</v>
      </c>
      <c r="E2954" s="77">
        <v>6.81</v>
      </c>
      <c r="F2954" s="77">
        <v>74.58</v>
      </c>
      <c r="G2954" s="26">
        <v>15</v>
      </c>
    </row>
    <row r="2955" spans="1:7">
      <c r="A2955" s="38" t="s">
        <v>5928</v>
      </c>
      <c r="B2955" s="39" t="s">
        <v>5929</v>
      </c>
      <c r="C2955" s="40" t="s">
        <v>95</v>
      </c>
      <c r="D2955" s="77">
        <v>61</v>
      </c>
      <c r="E2955" s="77">
        <v>3.86</v>
      </c>
      <c r="F2955" s="77">
        <v>64.86</v>
      </c>
      <c r="G2955" s="26">
        <v>15</v>
      </c>
    </row>
    <row r="2956" spans="1:7">
      <c r="A2956" s="38" t="s">
        <v>5930</v>
      </c>
      <c r="B2956" s="39" t="s">
        <v>5931</v>
      </c>
      <c r="C2956" s="40" t="s">
        <v>95</v>
      </c>
      <c r="D2956" s="77">
        <v>47.17</v>
      </c>
      <c r="E2956" s="77">
        <v>3.86</v>
      </c>
      <c r="F2956" s="77">
        <v>51.03</v>
      </c>
      <c r="G2956" s="26">
        <v>15</v>
      </c>
    </row>
    <row r="2957" spans="1:7">
      <c r="A2957" s="38" t="s">
        <v>5932</v>
      </c>
      <c r="B2957" s="39" t="s">
        <v>5933</v>
      </c>
      <c r="C2957" s="40" t="s">
        <v>95</v>
      </c>
      <c r="D2957" s="77">
        <v>73.25</v>
      </c>
      <c r="E2957" s="77">
        <v>50.25</v>
      </c>
      <c r="F2957" s="77">
        <v>123.5</v>
      </c>
      <c r="G2957" s="26">
        <v>15</v>
      </c>
    </row>
    <row r="2958" spans="1:7">
      <c r="A2958" s="38" t="s">
        <v>5934</v>
      </c>
      <c r="B2958" s="39" t="s">
        <v>5935</v>
      </c>
      <c r="C2958" s="40" t="s">
        <v>95</v>
      </c>
      <c r="D2958" s="77">
        <v>151.03</v>
      </c>
      <c r="E2958" s="77">
        <v>27.92</v>
      </c>
      <c r="F2958" s="77">
        <v>178.95</v>
      </c>
      <c r="G2958" s="26">
        <v>15</v>
      </c>
    </row>
    <row r="2959" spans="1:7">
      <c r="A2959" s="38" t="s">
        <v>5936</v>
      </c>
      <c r="B2959" s="39" t="s">
        <v>5937</v>
      </c>
      <c r="C2959" s="40" t="s">
        <v>95</v>
      </c>
      <c r="D2959" s="77">
        <v>169.97</v>
      </c>
      <c r="E2959" s="77">
        <v>27.92</v>
      </c>
      <c r="F2959" s="77">
        <v>197.89</v>
      </c>
      <c r="G2959" s="26">
        <v>15</v>
      </c>
    </row>
    <row r="2960" spans="1:7">
      <c r="A2960" s="38" t="s">
        <v>5938</v>
      </c>
      <c r="B2960" s="39" t="s">
        <v>5939</v>
      </c>
      <c r="C2960" s="40" t="s">
        <v>95</v>
      </c>
      <c r="D2960" s="77">
        <v>35.42</v>
      </c>
      <c r="E2960" s="77">
        <v>6.81</v>
      </c>
      <c r="F2960" s="77">
        <v>42.23</v>
      </c>
      <c r="G2960" s="26">
        <v>15</v>
      </c>
    </row>
    <row r="2961" spans="1:7">
      <c r="A2961" s="38" t="s">
        <v>5940</v>
      </c>
      <c r="B2961" s="39" t="s">
        <v>5941</v>
      </c>
      <c r="C2961" s="40" t="s">
        <v>95</v>
      </c>
      <c r="D2961" s="77">
        <v>8.3000000000000007</v>
      </c>
      <c r="E2961" s="77">
        <v>22.33</v>
      </c>
      <c r="F2961" s="77">
        <v>30.63</v>
      </c>
      <c r="G2961" s="26">
        <v>15</v>
      </c>
    </row>
    <row r="2962" spans="1:7">
      <c r="A2962" s="38" t="s">
        <v>5942</v>
      </c>
      <c r="B2962" s="39" t="s">
        <v>5943</v>
      </c>
      <c r="C2962" s="40" t="s">
        <v>95</v>
      </c>
      <c r="D2962" s="77">
        <v>14.45</v>
      </c>
      <c r="E2962" s="77">
        <v>22.33</v>
      </c>
      <c r="F2962" s="77">
        <v>36.78</v>
      </c>
      <c r="G2962" s="26">
        <v>15</v>
      </c>
    </row>
    <row r="2963" spans="1:7">
      <c r="A2963" s="38" t="s">
        <v>5944</v>
      </c>
      <c r="B2963" s="39" t="s">
        <v>5945</v>
      </c>
      <c r="C2963" s="40" t="s">
        <v>95</v>
      </c>
      <c r="D2963" s="77">
        <v>36.36</v>
      </c>
      <c r="E2963" s="77">
        <v>3.41</v>
      </c>
      <c r="F2963" s="77">
        <v>39.770000000000003</v>
      </c>
      <c r="G2963" s="26">
        <v>15</v>
      </c>
    </row>
    <row r="2964" spans="1:7">
      <c r="A2964" s="38" t="s">
        <v>5946</v>
      </c>
      <c r="B2964" s="39" t="s">
        <v>5947</v>
      </c>
      <c r="C2964" s="40" t="s">
        <v>95</v>
      </c>
      <c r="D2964" s="77">
        <v>9.15</v>
      </c>
      <c r="E2964" s="77">
        <v>9.49</v>
      </c>
      <c r="F2964" s="77">
        <v>18.64</v>
      </c>
      <c r="G2964" s="26">
        <v>15</v>
      </c>
    </row>
    <row r="2965" spans="1:7">
      <c r="A2965" s="38" t="s">
        <v>5948</v>
      </c>
      <c r="B2965" s="39" t="s">
        <v>5949</v>
      </c>
      <c r="C2965" s="40" t="s">
        <v>95</v>
      </c>
      <c r="D2965" s="77">
        <v>399.35</v>
      </c>
      <c r="E2965" s="77">
        <v>39.270000000000003</v>
      </c>
      <c r="F2965" s="77">
        <v>438.62</v>
      </c>
      <c r="G2965" s="26">
        <v>15</v>
      </c>
    </row>
    <row r="2966" spans="1:7">
      <c r="A2966" s="38" t="s">
        <v>5950</v>
      </c>
      <c r="B2966" s="39" t="s">
        <v>5951</v>
      </c>
      <c r="C2966" s="40" t="s">
        <v>95</v>
      </c>
      <c r="D2966" s="77">
        <v>7.09</v>
      </c>
      <c r="E2966" s="77">
        <v>2.27</v>
      </c>
      <c r="F2966" s="77">
        <v>9.36</v>
      </c>
      <c r="G2966" s="26">
        <v>15</v>
      </c>
    </row>
    <row r="2967" spans="1:7">
      <c r="A2967" s="38" t="s">
        <v>5952</v>
      </c>
      <c r="B2967" s="39" t="s">
        <v>5953</v>
      </c>
      <c r="C2967" s="40" t="s">
        <v>95</v>
      </c>
      <c r="D2967" s="77">
        <v>63.02</v>
      </c>
      <c r="E2967" s="77">
        <v>2.27</v>
      </c>
      <c r="F2967" s="77">
        <v>65.290000000000006</v>
      </c>
      <c r="G2967" s="26">
        <v>15</v>
      </c>
    </row>
    <row r="2968" spans="1:7">
      <c r="A2968" s="38" t="s">
        <v>5954</v>
      </c>
      <c r="B2968" s="39" t="s">
        <v>5955</v>
      </c>
      <c r="C2968" s="40" t="s">
        <v>95</v>
      </c>
      <c r="D2968" s="77">
        <v>78.12</v>
      </c>
      <c r="E2968" s="77">
        <v>11.16</v>
      </c>
      <c r="F2968" s="77">
        <v>89.28</v>
      </c>
      <c r="G2968" s="26">
        <v>15</v>
      </c>
    </row>
    <row r="2969" spans="1:7">
      <c r="A2969" s="38" t="s">
        <v>5956</v>
      </c>
      <c r="B2969" s="39" t="s">
        <v>5957</v>
      </c>
      <c r="C2969" s="40" t="s">
        <v>95</v>
      </c>
      <c r="D2969" s="77">
        <v>31.02</v>
      </c>
      <c r="E2969" s="77">
        <v>11.16</v>
      </c>
      <c r="F2969" s="77">
        <v>42.18</v>
      </c>
      <c r="G2969" s="26">
        <v>15</v>
      </c>
    </row>
    <row r="2970" spans="1:7">
      <c r="A2970" s="38" t="s">
        <v>5958</v>
      </c>
      <c r="B2970" s="39" t="s">
        <v>5959</v>
      </c>
      <c r="C2970" s="40"/>
      <c r="D2970" s="77"/>
      <c r="E2970" s="77"/>
      <c r="F2970" s="77"/>
      <c r="G2970" s="26"/>
    </row>
    <row r="2971" spans="1:7" s="46" customFormat="1">
      <c r="A2971" s="38" t="s">
        <v>5960</v>
      </c>
      <c r="B2971" s="39" t="s">
        <v>5961</v>
      </c>
      <c r="C2971" s="40"/>
      <c r="D2971" s="77"/>
      <c r="E2971" s="77"/>
      <c r="F2971" s="77"/>
      <c r="G2971" s="26"/>
    </row>
    <row r="2972" spans="1:7">
      <c r="A2972" s="38" t="s">
        <v>5962</v>
      </c>
      <c r="B2972" s="39" t="s">
        <v>5963</v>
      </c>
      <c r="C2972" s="40" t="s">
        <v>95</v>
      </c>
      <c r="D2972" s="77">
        <v>852.73</v>
      </c>
      <c r="E2972" s="77">
        <v>686.98</v>
      </c>
      <c r="F2972" s="77">
        <v>1539.71</v>
      </c>
      <c r="G2972" s="26">
        <v>15</v>
      </c>
    </row>
    <row r="2973" spans="1:7">
      <c r="A2973" s="38" t="s">
        <v>5964</v>
      </c>
      <c r="B2973" s="39" t="s">
        <v>5965</v>
      </c>
      <c r="C2973" s="40" t="s">
        <v>95</v>
      </c>
      <c r="D2973" s="77">
        <v>883.23</v>
      </c>
      <c r="E2973" s="77">
        <v>686.98</v>
      </c>
      <c r="F2973" s="77">
        <v>1570.21</v>
      </c>
      <c r="G2973" s="26">
        <v>15</v>
      </c>
    </row>
    <row r="2974" spans="1:7">
      <c r="A2974" s="38" t="s">
        <v>5966</v>
      </c>
      <c r="B2974" s="39" t="s">
        <v>5967</v>
      </c>
      <c r="C2974" s="40" t="s">
        <v>95</v>
      </c>
      <c r="D2974" s="77">
        <v>2533.63</v>
      </c>
      <c r="E2974" s="77">
        <v>1211.45</v>
      </c>
      <c r="F2974" s="77">
        <v>3745.08</v>
      </c>
      <c r="G2974" s="26">
        <v>15</v>
      </c>
    </row>
    <row r="2975" spans="1:7">
      <c r="A2975" s="38" t="s">
        <v>5968</v>
      </c>
      <c r="B2975" s="39" t="s">
        <v>5969</v>
      </c>
      <c r="C2975" s="40" t="s">
        <v>95</v>
      </c>
      <c r="D2975" s="77">
        <v>2668.38</v>
      </c>
      <c r="E2975" s="77">
        <v>1211.45</v>
      </c>
      <c r="F2975" s="77">
        <v>3879.83</v>
      </c>
      <c r="G2975" s="26">
        <v>15</v>
      </c>
    </row>
    <row r="2976" spans="1:7">
      <c r="A2976" s="38" t="s">
        <v>5970</v>
      </c>
      <c r="B2976" s="39" t="s">
        <v>5971</v>
      </c>
      <c r="C2976" s="40" t="s">
        <v>95</v>
      </c>
      <c r="D2976" s="77">
        <v>2965.98</v>
      </c>
      <c r="E2976" s="77">
        <v>1211.45</v>
      </c>
      <c r="F2976" s="77">
        <v>4177.43</v>
      </c>
      <c r="G2976" s="26">
        <v>15</v>
      </c>
    </row>
    <row r="2977" spans="1:7">
      <c r="A2977" s="38" t="s">
        <v>5972</v>
      </c>
      <c r="B2977" s="39" t="s">
        <v>5973</v>
      </c>
      <c r="C2977" s="40" t="s">
        <v>95</v>
      </c>
      <c r="D2977" s="77">
        <v>3319.18</v>
      </c>
      <c r="E2977" s="77">
        <v>1211.45</v>
      </c>
      <c r="F2977" s="77">
        <v>4530.63</v>
      </c>
      <c r="G2977" s="26">
        <v>15</v>
      </c>
    </row>
    <row r="2978" spans="1:7">
      <c r="A2978" s="38" t="s">
        <v>5974</v>
      </c>
      <c r="B2978" s="39" t="s">
        <v>5975</v>
      </c>
      <c r="C2978" s="40"/>
      <c r="D2978" s="77"/>
      <c r="E2978" s="77"/>
      <c r="F2978" s="77"/>
      <c r="G2978" s="26"/>
    </row>
    <row r="2979" spans="1:7">
      <c r="A2979" s="38" t="s">
        <v>5976</v>
      </c>
      <c r="B2979" s="39" t="s">
        <v>14541</v>
      </c>
      <c r="C2979" s="40" t="s">
        <v>95</v>
      </c>
      <c r="D2979" s="77">
        <v>2452.0500000000002</v>
      </c>
      <c r="E2979" s="77">
        <v>875.72</v>
      </c>
      <c r="F2979" s="77">
        <v>3327.77</v>
      </c>
      <c r="G2979" s="26">
        <v>15</v>
      </c>
    </row>
    <row r="2980" spans="1:7">
      <c r="A2980" s="38" t="s">
        <v>5977</v>
      </c>
      <c r="B2980" s="39" t="s">
        <v>5978</v>
      </c>
      <c r="C2980" s="40" t="s">
        <v>95</v>
      </c>
      <c r="D2980" s="77">
        <v>5797.27</v>
      </c>
      <c r="E2980" s="77">
        <v>1870.68</v>
      </c>
      <c r="F2980" s="77">
        <v>7667.95</v>
      </c>
      <c r="G2980" s="26">
        <v>15</v>
      </c>
    </row>
    <row r="2981" spans="1:7">
      <c r="A2981" s="38" t="s">
        <v>5979</v>
      </c>
      <c r="B2981" s="39" t="s">
        <v>5980</v>
      </c>
      <c r="C2981" s="40" t="s">
        <v>95</v>
      </c>
      <c r="D2981" s="77">
        <v>9617.7199999999993</v>
      </c>
      <c r="E2981" s="77">
        <v>2465.84</v>
      </c>
      <c r="F2981" s="77">
        <v>12083.56</v>
      </c>
      <c r="G2981" s="26">
        <v>15</v>
      </c>
    </row>
    <row r="2982" spans="1:7">
      <c r="A2982" s="38" t="s">
        <v>5981</v>
      </c>
      <c r="B2982" s="39" t="s">
        <v>5982</v>
      </c>
      <c r="C2982" s="40" t="s">
        <v>95</v>
      </c>
      <c r="D2982" s="77">
        <v>13419.97</v>
      </c>
      <c r="E2982" s="77">
        <v>2989.58</v>
      </c>
      <c r="F2982" s="77">
        <v>16409.55</v>
      </c>
      <c r="G2982" s="26">
        <v>15</v>
      </c>
    </row>
    <row r="2983" spans="1:7">
      <c r="A2983" s="38" t="s">
        <v>5983</v>
      </c>
      <c r="B2983" s="39" t="s">
        <v>5984</v>
      </c>
      <c r="C2983" s="40" t="s">
        <v>95</v>
      </c>
      <c r="D2983" s="77">
        <v>589.84</v>
      </c>
      <c r="E2983" s="77">
        <v>595.04999999999995</v>
      </c>
      <c r="F2983" s="77">
        <v>1184.8900000000001</v>
      </c>
      <c r="G2983" s="26">
        <v>15</v>
      </c>
    </row>
    <row r="2984" spans="1:7">
      <c r="A2984" s="38" t="s">
        <v>5985</v>
      </c>
      <c r="B2984" s="39" t="s">
        <v>5986</v>
      </c>
      <c r="C2984" s="40"/>
      <c r="D2984" s="77"/>
      <c r="E2984" s="77"/>
      <c r="F2984" s="77"/>
      <c r="G2984" s="26"/>
    </row>
    <row r="2985" spans="1:7">
      <c r="A2985" s="38" t="s">
        <v>5987</v>
      </c>
      <c r="B2985" s="39" t="s">
        <v>5988</v>
      </c>
      <c r="C2985" s="40" t="s">
        <v>95</v>
      </c>
      <c r="D2985" s="77">
        <v>1901.22</v>
      </c>
      <c r="E2985" s="77">
        <v>41.87</v>
      </c>
      <c r="F2985" s="77">
        <v>1943.09</v>
      </c>
      <c r="G2985" s="26">
        <v>15</v>
      </c>
    </row>
    <row r="2986" spans="1:7">
      <c r="A2986" s="38" t="s">
        <v>5989</v>
      </c>
      <c r="B2986" s="39" t="s">
        <v>5990</v>
      </c>
      <c r="C2986" s="40" t="s">
        <v>95</v>
      </c>
      <c r="D2986" s="77">
        <v>3324.85</v>
      </c>
      <c r="E2986" s="77">
        <v>41.87</v>
      </c>
      <c r="F2986" s="77">
        <v>3366.72</v>
      </c>
      <c r="G2986" s="26">
        <v>15</v>
      </c>
    </row>
    <row r="2987" spans="1:7">
      <c r="A2987" s="38" t="s">
        <v>5991</v>
      </c>
      <c r="B2987" s="39" t="s">
        <v>5992</v>
      </c>
      <c r="C2987" s="40" t="s">
        <v>95</v>
      </c>
      <c r="D2987" s="77">
        <v>618.59</v>
      </c>
      <c r="E2987" s="77">
        <v>66.989999999999995</v>
      </c>
      <c r="F2987" s="77">
        <v>685.58</v>
      </c>
      <c r="G2987" s="26">
        <v>15</v>
      </c>
    </row>
    <row r="2988" spans="1:7">
      <c r="A2988" s="38" t="s">
        <v>5993</v>
      </c>
      <c r="B2988" s="39" t="s">
        <v>5994</v>
      </c>
      <c r="C2988" s="40" t="s">
        <v>95</v>
      </c>
      <c r="D2988" s="77">
        <v>1028.46</v>
      </c>
      <c r="E2988" s="77">
        <v>66.989999999999995</v>
      </c>
      <c r="F2988" s="77">
        <v>1095.45</v>
      </c>
      <c r="G2988" s="26">
        <v>15</v>
      </c>
    </row>
    <row r="2989" spans="1:7">
      <c r="A2989" s="38" t="s">
        <v>5995</v>
      </c>
      <c r="B2989" s="39" t="s">
        <v>5996</v>
      </c>
      <c r="C2989" s="40" t="s">
        <v>95</v>
      </c>
      <c r="D2989" s="77">
        <v>2478.19</v>
      </c>
      <c r="E2989" s="77">
        <v>41.87</v>
      </c>
      <c r="F2989" s="77">
        <v>2520.06</v>
      </c>
      <c r="G2989" s="26">
        <v>15</v>
      </c>
    </row>
    <row r="2990" spans="1:7">
      <c r="A2990" s="38" t="s">
        <v>5997</v>
      </c>
      <c r="B2990" s="39" t="s">
        <v>5998</v>
      </c>
      <c r="C2990" s="40"/>
      <c r="D2990" s="77"/>
      <c r="E2990" s="77"/>
      <c r="F2990" s="77"/>
      <c r="G2990" s="26"/>
    </row>
    <row r="2991" spans="1:7">
      <c r="A2991" s="38" t="s">
        <v>5999</v>
      </c>
      <c r="B2991" s="39" t="s">
        <v>6000</v>
      </c>
      <c r="C2991" s="40" t="s">
        <v>95</v>
      </c>
      <c r="D2991" s="77">
        <v>1066.6300000000001</v>
      </c>
      <c r="E2991" s="77"/>
      <c r="F2991" s="77">
        <v>1066.6300000000001</v>
      </c>
      <c r="G2991" s="26">
        <v>15</v>
      </c>
    </row>
    <row r="2992" spans="1:7">
      <c r="A2992" s="38" t="s">
        <v>6001</v>
      </c>
      <c r="B2992" s="39" t="s">
        <v>6002</v>
      </c>
      <c r="C2992" s="40"/>
      <c r="D2992" s="77"/>
      <c r="E2992" s="77"/>
      <c r="F2992" s="77"/>
      <c r="G2992" s="26"/>
    </row>
    <row r="2993" spans="1:7" s="46" customFormat="1">
      <c r="A2993" s="38" t="s">
        <v>6003</v>
      </c>
      <c r="B2993" s="39" t="s">
        <v>6004</v>
      </c>
      <c r="C2993" s="40"/>
      <c r="D2993" s="77"/>
      <c r="E2993" s="77"/>
      <c r="F2993" s="77"/>
      <c r="G2993" s="26"/>
    </row>
    <row r="2994" spans="1:7">
      <c r="A2994" s="38" t="s">
        <v>6005</v>
      </c>
      <c r="B2994" s="39" t="s">
        <v>6006</v>
      </c>
      <c r="C2994" s="40" t="s">
        <v>205</v>
      </c>
      <c r="D2994" s="77">
        <v>5.88</v>
      </c>
      <c r="E2994" s="77">
        <v>27.92</v>
      </c>
      <c r="F2994" s="77">
        <v>33.799999999999997</v>
      </c>
      <c r="G2994" s="26">
        <v>15</v>
      </c>
    </row>
    <row r="2995" spans="1:7">
      <c r="A2995" s="38" t="s">
        <v>6007</v>
      </c>
      <c r="B2995" s="39" t="s">
        <v>6008</v>
      </c>
      <c r="C2995" s="40" t="s">
        <v>205</v>
      </c>
      <c r="D2995" s="77">
        <v>6.11</v>
      </c>
      <c r="E2995" s="77">
        <v>27.92</v>
      </c>
      <c r="F2995" s="77">
        <v>34.03</v>
      </c>
      <c r="G2995" s="26">
        <v>15</v>
      </c>
    </row>
    <row r="2996" spans="1:7">
      <c r="A2996" s="38" t="s">
        <v>6009</v>
      </c>
      <c r="B2996" s="39" t="s">
        <v>6010</v>
      </c>
      <c r="C2996" s="40" t="s">
        <v>205</v>
      </c>
      <c r="D2996" s="77">
        <v>12.82</v>
      </c>
      <c r="E2996" s="77">
        <v>27.92</v>
      </c>
      <c r="F2996" s="77">
        <v>40.74</v>
      </c>
      <c r="G2996" s="26">
        <v>15</v>
      </c>
    </row>
    <row r="2997" spans="1:7">
      <c r="A2997" s="38" t="s">
        <v>6011</v>
      </c>
      <c r="B2997" s="39" t="s">
        <v>6012</v>
      </c>
      <c r="C2997" s="40" t="s">
        <v>205</v>
      </c>
      <c r="D2997" s="77">
        <v>22.86</v>
      </c>
      <c r="E2997" s="77">
        <v>27.92</v>
      </c>
      <c r="F2997" s="77">
        <v>50.78</v>
      </c>
      <c r="G2997" s="26">
        <v>15</v>
      </c>
    </row>
    <row r="2998" spans="1:7">
      <c r="A2998" s="38" t="s">
        <v>6013</v>
      </c>
      <c r="B2998" s="39" t="s">
        <v>6014</v>
      </c>
      <c r="C2998" s="40" t="s">
        <v>205</v>
      </c>
      <c r="D2998" s="77">
        <v>20.170000000000002</v>
      </c>
      <c r="E2998" s="77">
        <v>33.5</v>
      </c>
      <c r="F2998" s="77">
        <v>53.67</v>
      </c>
      <c r="G2998" s="26">
        <v>15</v>
      </c>
    </row>
    <row r="2999" spans="1:7">
      <c r="A2999" s="38" t="s">
        <v>6015</v>
      </c>
      <c r="B2999" s="39" t="s">
        <v>6016</v>
      </c>
      <c r="C2999" s="40" t="s">
        <v>205</v>
      </c>
      <c r="D2999" s="77">
        <v>41.66</v>
      </c>
      <c r="E2999" s="77">
        <v>39.08</v>
      </c>
      <c r="F2999" s="77">
        <v>80.739999999999995</v>
      </c>
      <c r="G2999" s="26">
        <v>15</v>
      </c>
    </row>
    <row r="3000" spans="1:7">
      <c r="A3000" s="38" t="s">
        <v>6017</v>
      </c>
      <c r="B3000" s="39" t="s">
        <v>6018</v>
      </c>
      <c r="C3000" s="40" t="s">
        <v>205</v>
      </c>
      <c r="D3000" s="77">
        <v>61.66</v>
      </c>
      <c r="E3000" s="77">
        <v>50.25</v>
      </c>
      <c r="F3000" s="77">
        <v>111.91</v>
      </c>
      <c r="G3000" s="26">
        <v>15</v>
      </c>
    </row>
    <row r="3001" spans="1:7">
      <c r="A3001" s="38" t="s">
        <v>6019</v>
      </c>
      <c r="B3001" s="39" t="s">
        <v>6020</v>
      </c>
      <c r="C3001" s="40" t="s">
        <v>205</v>
      </c>
      <c r="D3001" s="77">
        <v>74.680000000000007</v>
      </c>
      <c r="E3001" s="77">
        <v>55.83</v>
      </c>
      <c r="F3001" s="77">
        <v>130.51</v>
      </c>
      <c r="G3001" s="26">
        <v>15</v>
      </c>
    </row>
    <row r="3002" spans="1:7">
      <c r="A3002" s="38" t="s">
        <v>6021</v>
      </c>
      <c r="B3002" s="39" t="s">
        <v>6022</v>
      </c>
      <c r="C3002" s="40" t="s">
        <v>205</v>
      </c>
      <c r="D3002" s="77">
        <v>142.66</v>
      </c>
      <c r="E3002" s="77">
        <v>61.41</v>
      </c>
      <c r="F3002" s="77">
        <v>204.07</v>
      </c>
      <c r="G3002" s="26">
        <v>15</v>
      </c>
    </row>
    <row r="3003" spans="1:7">
      <c r="A3003" s="38" t="s">
        <v>6023</v>
      </c>
      <c r="B3003" s="39" t="s">
        <v>6024</v>
      </c>
      <c r="C3003" s="40"/>
      <c r="D3003" s="77"/>
      <c r="E3003" s="77"/>
      <c r="F3003" s="77"/>
      <c r="G3003" s="26"/>
    </row>
    <row r="3004" spans="1:7">
      <c r="A3004" s="38" t="s">
        <v>6025</v>
      </c>
      <c r="B3004" s="39" t="s">
        <v>6026</v>
      </c>
      <c r="C3004" s="40" t="s">
        <v>205</v>
      </c>
      <c r="D3004" s="77">
        <v>11.97</v>
      </c>
      <c r="E3004" s="77">
        <v>27.92</v>
      </c>
      <c r="F3004" s="77">
        <v>39.89</v>
      </c>
      <c r="G3004" s="26">
        <v>15</v>
      </c>
    </row>
    <row r="3005" spans="1:7" ht="30">
      <c r="A3005" s="38" t="s">
        <v>6027</v>
      </c>
      <c r="B3005" s="39" t="s">
        <v>6028</v>
      </c>
      <c r="C3005" s="40" t="s">
        <v>205</v>
      </c>
      <c r="D3005" s="77">
        <v>15.11</v>
      </c>
      <c r="E3005" s="77">
        <v>33.5</v>
      </c>
      <c r="F3005" s="77">
        <v>48.61</v>
      </c>
      <c r="G3005" s="26">
        <v>15</v>
      </c>
    </row>
    <row r="3006" spans="1:7" ht="30">
      <c r="A3006" s="38" t="s">
        <v>6029</v>
      </c>
      <c r="B3006" s="39" t="s">
        <v>6030</v>
      </c>
      <c r="C3006" s="40" t="s">
        <v>205</v>
      </c>
      <c r="D3006" s="77">
        <v>26.74</v>
      </c>
      <c r="E3006" s="77">
        <v>50.25</v>
      </c>
      <c r="F3006" s="77">
        <v>76.989999999999995</v>
      </c>
      <c r="G3006" s="26">
        <v>15</v>
      </c>
    </row>
    <row r="3007" spans="1:7" ht="30">
      <c r="A3007" s="38" t="s">
        <v>6031</v>
      </c>
      <c r="B3007" s="39" t="s">
        <v>6032</v>
      </c>
      <c r="C3007" s="40" t="s">
        <v>205</v>
      </c>
      <c r="D3007" s="77">
        <v>22.74</v>
      </c>
      <c r="E3007" s="77">
        <v>61.41</v>
      </c>
      <c r="F3007" s="77">
        <v>84.15</v>
      </c>
      <c r="G3007" s="26">
        <v>15</v>
      </c>
    </row>
    <row r="3008" spans="1:7">
      <c r="A3008" s="38" t="s">
        <v>6033</v>
      </c>
      <c r="B3008" s="39" t="s">
        <v>6034</v>
      </c>
      <c r="C3008" s="40"/>
      <c r="D3008" s="77"/>
      <c r="E3008" s="77"/>
      <c r="F3008" s="77"/>
      <c r="G3008" s="26"/>
    </row>
    <row r="3009" spans="1:7" ht="30">
      <c r="A3009" s="38" t="s">
        <v>6035</v>
      </c>
      <c r="B3009" s="39" t="s">
        <v>6036</v>
      </c>
      <c r="C3009" s="40" t="s">
        <v>205</v>
      </c>
      <c r="D3009" s="77">
        <v>22.75</v>
      </c>
      <c r="E3009" s="77">
        <v>33.5</v>
      </c>
      <c r="F3009" s="77">
        <v>56.25</v>
      </c>
      <c r="G3009" s="26">
        <v>15</v>
      </c>
    </row>
    <row r="3010" spans="1:7" ht="30">
      <c r="A3010" s="38" t="s">
        <v>6037</v>
      </c>
      <c r="B3010" s="39" t="s">
        <v>6038</v>
      </c>
      <c r="C3010" s="40" t="s">
        <v>205</v>
      </c>
      <c r="D3010" s="77">
        <v>41.96</v>
      </c>
      <c r="E3010" s="77">
        <v>50.25</v>
      </c>
      <c r="F3010" s="77">
        <v>92.21</v>
      </c>
      <c r="G3010" s="26">
        <v>15</v>
      </c>
    </row>
    <row r="3011" spans="1:7" ht="30">
      <c r="A3011" s="38" t="s">
        <v>6039</v>
      </c>
      <c r="B3011" s="39" t="s">
        <v>6040</v>
      </c>
      <c r="C3011" s="40" t="s">
        <v>205</v>
      </c>
      <c r="D3011" s="77">
        <v>54.72</v>
      </c>
      <c r="E3011" s="77">
        <v>61.41</v>
      </c>
      <c r="F3011" s="77">
        <v>116.13</v>
      </c>
      <c r="G3011" s="26">
        <v>15</v>
      </c>
    </row>
    <row r="3012" spans="1:7" ht="30">
      <c r="A3012" s="38" t="s">
        <v>6041</v>
      </c>
      <c r="B3012" s="39" t="s">
        <v>6042</v>
      </c>
      <c r="C3012" s="40" t="s">
        <v>205</v>
      </c>
      <c r="D3012" s="77">
        <v>102.4</v>
      </c>
      <c r="E3012" s="77">
        <v>61.41</v>
      </c>
      <c r="F3012" s="77">
        <v>163.81</v>
      </c>
      <c r="G3012" s="26">
        <v>15</v>
      </c>
    </row>
    <row r="3013" spans="1:7">
      <c r="A3013" s="38" t="s">
        <v>6043</v>
      </c>
      <c r="B3013" s="39" t="s">
        <v>6044</v>
      </c>
      <c r="C3013" s="40" t="s">
        <v>205</v>
      </c>
      <c r="D3013" s="77">
        <v>19.88</v>
      </c>
      <c r="E3013" s="77">
        <v>27.92</v>
      </c>
      <c r="F3013" s="77">
        <v>47.8</v>
      </c>
      <c r="G3013" s="26">
        <v>15</v>
      </c>
    </row>
    <row r="3014" spans="1:7">
      <c r="A3014" s="38" t="s">
        <v>6045</v>
      </c>
      <c r="B3014" s="39" t="s">
        <v>6046</v>
      </c>
      <c r="C3014" s="40"/>
      <c r="D3014" s="77"/>
      <c r="E3014" s="77"/>
      <c r="F3014" s="77"/>
      <c r="G3014" s="26"/>
    </row>
    <row r="3015" spans="1:7">
      <c r="A3015" s="38" t="s">
        <v>6047</v>
      </c>
      <c r="B3015" s="39" t="s">
        <v>6048</v>
      </c>
      <c r="C3015" s="40" t="s">
        <v>205</v>
      </c>
      <c r="D3015" s="77">
        <v>26.06</v>
      </c>
      <c r="E3015" s="77">
        <v>19.64</v>
      </c>
      <c r="F3015" s="77">
        <v>45.7</v>
      </c>
      <c r="G3015" s="26">
        <v>15</v>
      </c>
    </row>
    <row r="3016" spans="1:7">
      <c r="A3016" s="38" t="s">
        <v>6049</v>
      </c>
      <c r="B3016" s="39" t="s">
        <v>6050</v>
      </c>
      <c r="C3016" s="40" t="s">
        <v>205</v>
      </c>
      <c r="D3016" s="77">
        <v>48.53</v>
      </c>
      <c r="E3016" s="77">
        <v>19.64</v>
      </c>
      <c r="F3016" s="77">
        <v>68.17</v>
      </c>
      <c r="G3016" s="26">
        <v>15</v>
      </c>
    </row>
    <row r="3017" spans="1:7">
      <c r="A3017" s="38" t="s">
        <v>6051</v>
      </c>
      <c r="B3017" s="39" t="s">
        <v>6052</v>
      </c>
      <c r="C3017" s="40" t="s">
        <v>205</v>
      </c>
      <c r="D3017" s="77">
        <v>93.43</v>
      </c>
      <c r="E3017" s="77">
        <v>19.64</v>
      </c>
      <c r="F3017" s="77">
        <v>113.07</v>
      </c>
      <c r="G3017" s="26">
        <v>15</v>
      </c>
    </row>
    <row r="3018" spans="1:7">
      <c r="A3018" s="38" t="s">
        <v>6053</v>
      </c>
      <c r="B3018" s="39" t="s">
        <v>6054</v>
      </c>
      <c r="C3018" s="40" t="s">
        <v>205</v>
      </c>
      <c r="D3018" s="77">
        <v>76.27</v>
      </c>
      <c r="E3018" s="77">
        <v>19.64</v>
      </c>
      <c r="F3018" s="77">
        <v>95.91</v>
      </c>
      <c r="G3018" s="26">
        <v>15</v>
      </c>
    </row>
    <row r="3019" spans="1:7">
      <c r="A3019" s="38" t="s">
        <v>6055</v>
      </c>
      <c r="B3019" s="39" t="s">
        <v>6056</v>
      </c>
      <c r="C3019" s="40" t="s">
        <v>205</v>
      </c>
      <c r="D3019" s="77">
        <v>140.11000000000001</v>
      </c>
      <c r="E3019" s="77">
        <v>19.64</v>
      </c>
      <c r="F3019" s="77">
        <v>159.75</v>
      </c>
      <c r="G3019" s="26">
        <v>15</v>
      </c>
    </row>
    <row r="3020" spans="1:7">
      <c r="A3020" s="38" t="s">
        <v>6057</v>
      </c>
      <c r="B3020" s="39" t="s">
        <v>6058</v>
      </c>
      <c r="C3020" s="40" t="s">
        <v>205</v>
      </c>
      <c r="D3020" s="77">
        <v>204.67</v>
      </c>
      <c r="E3020" s="77">
        <v>39.270000000000003</v>
      </c>
      <c r="F3020" s="77">
        <v>243.94</v>
      </c>
      <c r="G3020" s="26">
        <v>15</v>
      </c>
    </row>
    <row r="3021" spans="1:7">
      <c r="A3021" s="38" t="s">
        <v>6059</v>
      </c>
      <c r="B3021" s="39" t="s">
        <v>6060</v>
      </c>
      <c r="C3021" s="40" t="s">
        <v>205</v>
      </c>
      <c r="D3021" s="77">
        <v>369.05</v>
      </c>
      <c r="E3021" s="77">
        <v>39.270000000000003</v>
      </c>
      <c r="F3021" s="77">
        <v>408.32</v>
      </c>
      <c r="G3021" s="26">
        <v>15</v>
      </c>
    </row>
    <row r="3022" spans="1:7">
      <c r="A3022" s="38" t="s">
        <v>6061</v>
      </c>
      <c r="B3022" s="39" t="s">
        <v>6062</v>
      </c>
      <c r="C3022" s="40" t="s">
        <v>205</v>
      </c>
      <c r="D3022" s="77">
        <v>498.98</v>
      </c>
      <c r="E3022" s="77">
        <v>39.270000000000003</v>
      </c>
      <c r="F3022" s="77">
        <v>538.25</v>
      </c>
      <c r="G3022" s="26">
        <v>15</v>
      </c>
    </row>
    <row r="3023" spans="1:7">
      <c r="A3023" s="38" t="s">
        <v>6063</v>
      </c>
      <c r="B3023" s="39" t="s">
        <v>6064</v>
      </c>
      <c r="C3023" s="40"/>
      <c r="D3023" s="77"/>
      <c r="E3023" s="77"/>
      <c r="F3023" s="77"/>
      <c r="G3023" s="26"/>
    </row>
    <row r="3024" spans="1:7">
      <c r="A3024" s="38" t="s">
        <v>6065</v>
      </c>
      <c r="B3024" s="39" t="s">
        <v>6066</v>
      </c>
      <c r="C3024" s="40" t="s">
        <v>205</v>
      </c>
      <c r="D3024" s="77">
        <v>26.1</v>
      </c>
      <c r="E3024" s="77">
        <v>19.64</v>
      </c>
      <c r="F3024" s="77">
        <v>45.74</v>
      </c>
      <c r="G3024" s="26">
        <v>15</v>
      </c>
    </row>
    <row r="3025" spans="1:7">
      <c r="A3025" s="38" t="s">
        <v>6067</v>
      </c>
      <c r="B3025" s="39" t="s">
        <v>6068</v>
      </c>
      <c r="C3025" s="40" t="s">
        <v>205</v>
      </c>
      <c r="D3025" s="77">
        <v>50.63</v>
      </c>
      <c r="E3025" s="77">
        <v>19.64</v>
      </c>
      <c r="F3025" s="77">
        <v>70.27</v>
      </c>
      <c r="G3025" s="26">
        <v>15</v>
      </c>
    </row>
    <row r="3026" spans="1:7">
      <c r="A3026" s="38" t="s">
        <v>6069</v>
      </c>
      <c r="B3026" s="39" t="s">
        <v>6070</v>
      </c>
      <c r="C3026" s="40" t="s">
        <v>205</v>
      </c>
      <c r="D3026" s="77">
        <v>83.43</v>
      </c>
      <c r="E3026" s="77">
        <v>39.270000000000003</v>
      </c>
      <c r="F3026" s="77">
        <v>122.7</v>
      </c>
      <c r="G3026" s="26">
        <v>15</v>
      </c>
    </row>
    <row r="3027" spans="1:7">
      <c r="A3027" s="38" t="s">
        <v>6071</v>
      </c>
      <c r="B3027" s="39" t="s">
        <v>6072</v>
      </c>
      <c r="C3027" s="40" t="s">
        <v>205</v>
      </c>
      <c r="D3027" s="77">
        <v>134.16</v>
      </c>
      <c r="E3027" s="77">
        <v>39.270000000000003</v>
      </c>
      <c r="F3027" s="77">
        <v>173.43</v>
      </c>
      <c r="G3027" s="26">
        <v>15</v>
      </c>
    </row>
    <row r="3028" spans="1:7">
      <c r="A3028" s="38" t="s">
        <v>6073</v>
      </c>
      <c r="B3028" s="39" t="s">
        <v>6074</v>
      </c>
      <c r="C3028" s="40" t="s">
        <v>205</v>
      </c>
      <c r="D3028" s="77">
        <v>220.43</v>
      </c>
      <c r="E3028" s="77">
        <v>39.270000000000003</v>
      </c>
      <c r="F3028" s="77">
        <v>259.7</v>
      </c>
      <c r="G3028" s="26">
        <v>15</v>
      </c>
    </row>
    <row r="3029" spans="1:7">
      <c r="A3029" s="38" t="s">
        <v>6075</v>
      </c>
      <c r="B3029" s="39" t="s">
        <v>6076</v>
      </c>
      <c r="C3029" s="40" t="s">
        <v>205</v>
      </c>
      <c r="D3029" s="77">
        <v>389.82</v>
      </c>
      <c r="E3029" s="77">
        <v>39.270000000000003</v>
      </c>
      <c r="F3029" s="77">
        <v>429.09</v>
      </c>
      <c r="G3029" s="26">
        <v>15</v>
      </c>
    </row>
    <row r="3030" spans="1:7">
      <c r="A3030" s="38" t="s">
        <v>6077</v>
      </c>
      <c r="B3030" s="39" t="s">
        <v>6078</v>
      </c>
      <c r="C3030" s="40"/>
      <c r="D3030" s="77"/>
      <c r="E3030" s="77"/>
      <c r="F3030" s="77"/>
      <c r="G3030" s="26"/>
    </row>
    <row r="3031" spans="1:7">
      <c r="A3031" s="38" t="s">
        <v>6079</v>
      </c>
      <c r="B3031" s="39" t="s">
        <v>6080</v>
      </c>
      <c r="C3031" s="40" t="s">
        <v>205</v>
      </c>
      <c r="D3031" s="77">
        <v>35.32</v>
      </c>
      <c r="E3031" s="77">
        <v>55.83</v>
      </c>
      <c r="F3031" s="77">
        <v>91.15</v>
      </c>
      <c r="G3031" s="26">
        <v>15</v>
      </c>
    </row>
    <row r="3032" spans="1:7">
      <c r="A3032" s="38" t="s">
        <v>6081</v>
      </c>
      <c r="B3032" s="39" t="s">
        <v>6082</v>
      </c>
      <c r="C3032" s="40" t="s">
        <v>205</v>
      </c>
      <c r="D3032" s="77">
        <v>40.89</v>
      </c>
      <c r="E3032" s="77">
        <v>61.41</v>
      </c>
      <c r="F3032" s="77">
        <v>102.3</v>
      </c>
      <c r="G3032" s="26">
        <v>15</v>
      </c>
    </row>
    <row r="3033" spans="1:7">
      <c r="A3033" s="38" t="s">
        <v>6083</v>
      </c>
      <c r="B3033" s="39" t="s">
        <v>6084</v>
      </c>
      <c r="C3033" s="40" t="s">
        <v>205</v>
      </c>
      <c r="D3033" s="77">
        <v>53</v>
      </c>
      <c r="E3033" s="77">
        <v>72.58</v>
      </c>
      <c r="F3033" s="77">
        <v>125.58</v>
      </c>
      <c r="G3033" s="26">
        <v>15</v>
      </c>
    </row>
    <row r="3034" spans="1:7">
      <c r="A3034" s="38" t="s">
        <v>6085</v>
      </c>
      <c r="B3034" s="39" t="s">
        <v>6086</v>
      </c>
      <c r="C3034" s="40" t="s">
        <v>205</v>
      </c>
      <c r="D3034" s="77">
        <v>70.94</v>
      </c>
      <c r="E3034" s="77">
        <v>78.16</v>
      </c>
      <c r="F3034" s="77">
        <v>149.1</v>
      </c>
      <c r="G3034" s="26">
        <v>15</v>
      </c>
    </row>
    <row r="3035" spans="1:7">
      <c r="A3035" s="38" t="s">
        <v>6087</v>
      </c>
      <c r="B3035" s="39" t="s">
        <v>6088</v>
      </c>
      <c r="C3035" s="40" t="s">
        <v>205</v>
      </c>
      <c r="D3035" s="77">
        <v>80.89</v>
      </c>
      <c r="E3035" s="77">
        <v>89.33</v>
      </c>
      <c r="F3035" s="77">
        <v>170.22</v>
      </c>
      <c r="G3035" s="26">
        <v>15</v>
      </c>
    </row>
    <row r="3036" spans="1:7">
      <c r="A3036" s="38" t="s">
        <v>6089</v>
      </c>
      <c r="B3036" s="39" t="s">
        <v>6090</v>
      </c>
      <c r="C3036" s="40" t="s">
        <v>205</v>
      </c>
      <c r="D3036" s="77">
        <v>106.63</v>
      </c>
      <c r="E3036" s="77">
        <v>100.5</v>
      </c>
      <c r="F3036" s="77">
        <v>207.13</v>
      </c>
      <c r="G3036" s="26">
        <v>15</v>
      </c>
    </row>
    <row r="3037" spans="1:7">
      <c r="A3037" s="38" t="s">
        <v>6091</v>
      </c>
      <c r="B3037" s="39" t="s">
        <v>6092</v>
      </c>
      <c r="C3037" s="40" t="s">
        <v>205</v>
      </c>
      <c r="D3037" s="77">
        <v>136.26</v>
      </c>
      <c r="E3037" s="77">
        <v>111.66</v>
      </c>
      <c r="F3037" s="77">
        <v>247.92</v>
      </c>
      <c r="G3037" s="26">
        <v>15</v>
      </c>
    </row>
    <row r="3038" spans="1:7">
      <c r="A3038" s="38" t="s">
        <v>6093</v>
      </c>
      <c r="B3038" s="39" t="s">
        <v>6094</v>
      </c>
      <c r="C3038" s="40" t="s">
        <v>205</v>
      </c>
      <c r="D3038" s="77">
        <v>157.44</v>
      </c>
      <c r="E3038" s="77">
        <v>125.62</v>
      </c>
      <c r="F3038" s="77">
        <v>283.06</v>
      </c>
      <c r="G3038" s="26">
        <v>15</v>
      </c>
    </row>
    <row r="3039" spans="1:7">
      <c r="A3039" s="38" t="s">
        <v>6095</v>
      </c>
      <c r="B3039" s="39" t="s">
        <v>6096</v>
      </c>
      <c r="C3039" s="40" t="s">
        <v>205</v>
      </c>
      <c r="D3039" s="77">
        <v>223.69</v>
      </c>
      <c r="E3039" s="77">
        <v>139.58000000000001</v>
      </c>
      <c r="F3039" s="77">
        <v>363.27</v>
      </c>
      <c r="G3039" s="26">
        <v>15</v>
      </c>
    </row>
    <row r="3040" spans="1:7">
      <c r="A3040" s="38" t="s">
        <v>6097</v>
      </c>
      <c r="B3040" s="39" t="s">
        <v>6098</v>
      </c>
      <c r="C3040" s="40" t="s">
        <v>205</v>
      </c>
      <c r="D3040" s="77">
        <v>376.98</v>
      </c>
      <c r="E3040" s="77">
        <v>153.53</v>
      </c>
      <c r="F3040" s="77">
        <v>530.51</v>
      </c>
      <c r="G3040" s="26">
        <v>15</v>
      </c>
    </row>
    <row r="3041" spans="1:7">
      <c r="A3041" s="38" t="s">
        <v>6099</v>
      </c>
      <c r="B3041" s="39" t="s">
        <v>6100</v>
      </c>
      <c r="C3041" s="40"/>
      <c r="D3041" s="77"/>
      <c r="E3041" s="77"/>
      <c r="F3041" s="77"/>
      <c r="G3041" s="26"/>
    </row>
    <row r="3042" spans="1:7">
      <c r="A3042" s="38" t="s">
        <v>6101</v>
      </c>
      <c r="B3042" s="39" t="s">
        <v>6102</v>
      </c>
      <c r="C3042" s="40" t="s">
        <v>205</v>
      </c>
      <c r="D3042" s="77">
        <v>65.05</v>
      </c>
      <c r="E3042" s="77">
        <v>55.83</v>
      </c>
      <c r="F3042" s="77">
        <v>120.88</v>
      </c>
      <c r="G3042" s="26">
        <v>15</v>
      </c>
    </row>
    <row r="3043" spans="1:7">
      <c r="A3043" s="38" t="s">
        <v>6103</v>
      </c>
      <c r="B3043" s="39" t="s">
        <v>6104</v>
      </c>
      <c r="C3043" s="40" t="s">
        <v>205</v>
      </c>
      <c r="D3043" s="77">
        <v>89.23</v>
      </c>
      <c r="E3043" s="77">
        <v>61.41</v>
      </c>
      <c r="F3043" s="77">
        <v>150.63999999999999</v>
      </c>
      <c r="G3043" s="26">
        <v>15</v>
      </c>
    </row>
    <row r="3044" spans="1:7">
      <c r="A3044" s="38" t="s">
        <v>6105</v>
      </c>
      <c r="B3044" s="39" t="s">
        <v>6106</v>
      </c>
      <c r="C3044" s="40" t="s">
        <v>205</v>
      </c>
      <c r="D3044" s="77">
        <v>93.14</v>
      </c>
      <c r="E3044" s="77">
        <v>72.58</v>
      </c>
      <c r="F3044" s="77">
        <v>165.72</v>
      </c>
      <c r="G3044" s="26">
        <v>15</v>
      </c>
    </row>
    <row r="3045" spans="1:7">
      <c r="A3045" s="38" t="s">
        <v>6107</v>
      </c>
      <c r="B3045" s="39" t="s">
        <v>6108</v>
      </c>
      <c r="C3045" s="40" t="s">
        <v>205</v>
      </c>
      <c r="D3045" s="77">
        <v>128.84</v>
      </c>
      <c r="E3045" s="77">
        <v>78.16</v>
      </c>
      <c r="F3045" s="77">
        <v>207</v>
      </c>
      <c r="G3045" s="26">
        <v>15</v>
      </c>
    </row>
    <row r="3046" spans="1:7">
      <c r="A3046" s="38" t="s">
        <v>6109</v>
      </c>
      <c r="B3046" s="39" t="s">
        <v>6110</v>
      </c>
      <c r="C3046" s="40" t="s">
        <v>205</v>
      </c>
      <c r="D3046" s="77">
        <v>128.78</v>
      </c>
      <c r="E3046" s="77">
        <v>89.33</v>
      </c>
      <c r="F3046" s="77">
        <v>218.11</v>
      </c>
      <c r="G3046" s="26">
        <v>15</v>
      </c>
    </row>
    <row r="3047" spans="1:7">
      <c r="A3047" s="38" t="s">
        <v>6111</v>
      </c>
      <c r="B3047" s="39" t="s">
        <v>6112</v>
      </c>
      <c r="C3047" s="40" t="s">
        <v>205</v>
      </c>
      <c r="D3047" s="77">
        <v>155.44</v>
      </c>
      <c r="E3047" s="77">
        <v>100.5</v>
      </c>
      <c r="F3047" s="77">
        <v>255.94</v>
      </c>
      <c r="G3047" s="26">
        <v>15</v>
      </c>
    </row>
    <row r="3048" spans="1:7">
      <c r="A3048" s="38" t="s">
        <v>6113</v>
      </c>
      <c r="B3048" s="39" t="s">
        <v>6114</v>
      </c>
      <c r="C3048" s="40" t="s">
        <v>205</v>
      </c>
      <c r="D3048" s="77">
        <v>243.99</v>
      </c>
      <c r="E3048" s="77">
        <v>111.66</v>
      </c>
      <c r="F3048" s="77">
        <v>355.65</v>
      </c>
      <c r="G3048" s="26">
        <v>15</v>
      </c>
    </row>
    <row r="3049" spans="1:7">
      <c r="A3049" s="38" t="s">
        <v>6115</v>
      </c>
      <c r="B3049" s="39" t="s">
        <v>6116</v>
      </c>
      <c r="C3049" s="40" t="s">
        <v>205</v>
      </c>
      <c r="D3049" s="77">
        <v>283.95</v>
      </c>
      <c r="E3049" s="77">
        <v>125.62</v>
      </c>
      <c r="F3049" s="77">
        <v>409.57</v>
      </c>
      <c r="G3049" s="26">
        <v>15</v>
      </c>
    </row>
    <row r="3050" spans="1:7">
      <c r="A3050" s="38" t="s">
        <v>6117</v>
      </c>
      <c r="B3050" s="39" t="s">
        <v>6118</v>
      </c>
      <c r="C3050" s="40" t="s">
        <v>205</v>
      </c>
      <c r="D3050" s="77">
        <v>402.27</v>
      </c>
      <c r="E3050" s="77">
        <v>139.58000000000001</v>
      </c>
      <c r="F3050" s="77">
        <v>541.85</v>
      </c>
      <c r="G3050" s="26">
        <v>15</v>
      </c>
    </row>
    <row r="3051" spans="1:7">
      <c r="A3051" s="38" t="s">
        <v>6119</v>
      </c>
      <c r="B3051" s="39" t="s">
        <v>6120</v>
      </c>
      <c r="C3051" s="40" t="s">
        <v>205</v>
      </c>
      <c r="D3051" s="77">
        <v>680.2</v>
      </c>
      <c r="E3051" s="77">
        <v>153.53</v>
      </c>
      <c r="F3051" s="77">
        <v>833.73</v>
      </c>
      <c r="G3051" s="26">
        <v>15</v>
      </c>
    </row>
    <row r="3052" spans="1:7">
      <c r="A3052" s="38" t="s">
        <v>6121</v>
      </c>
      <c r="B3052" s="39" t="s">
        <v>6122</v>
      </c>
      <c r="C3052" s="40"/>
      <c r="D3052" s="77"/>
      <c r="E3052" s="77"/>
      <c r="F3052" s="77"/>
      <c r="G3052" s="26"/>
    </row>
    <row r="3053" spans="1:7">
      <c r="A3053" s="38" t="s">
        <v>6123</v>
      </c>
      <c r="B3053" s="39" t="s">
        <v>6124</v>
      </c>
      <c r="C3053" s="40" t="s">
        <v>95</v>
      </c>
      <c r="D3053" s="77">
        <v>89.15</v>
      </c>
      <c r="E3053" s="77">
        <v>16.75</v>
      </c>
      <c r="F3053" s="77">
        <v>105.9</v>
      </c>
      <c r="G3053" s="26">
        <v>15</v>
      </c>
    </row>
    <row r="3054" spans="1:7">
      <c r="A3054" s="38" t="s">
        <v>6125</v>
      </c>
      <c r="B3054" s="39" t="s">
        <v>6126</v>
      </c>
      <c r="C3054" s="40" t="s">
        <v>95</v>
      </c>
      <c r="D3054" s="77">
        <v>127.83</v>
      </c>
      <c r="E3054" s="77">
        <v>16.75</v>
      </c>
      <c r="F3054" s="77">
        <v>144.58000000000001</v>
      </c>
      <c r="G3054" s="26">
        <v>15</v>
      </c>
    </row>
    <row r="3055" spans="1:7">
      <c r="A3055" s="38" t="s">
        <v>6127</v>
      </c>
      <c r="B3055" s="39" t="s">
        <v>6128</v>
      </c>
      <c r="C3055" s="40" t="s">
        <v>95</v>
      </c>
      <c r="D3055" s="77">
        <v>136.69</v>
      </c>
      <c r="E3055" s="77">
        <v>22.33</v>
      </c>
      <c r="F3055" s="77">
        <v>159.02000000000001</v>
      </c>
      <c r="G3055" s="26">
        <v>15</v>
      </c>
    </row>
    <row r="3056" spans="1:7">
      <c r="A3056" s="38" t="s">
        <v>6129</v>
      </c>
      <c r="B3056" s="39" t="s">
        <v>6130</v>
      </c>
      <c r="C3056" s="40" t="s">
        <v>95</v>
      </c>
      <c r="D3056" s="77">
        <v>250.35</v>
      </c>
      <c r="E3056" s="77">
        <v>22.33</v>
      </c>
      <c r="F3056" s="77">
        <v>272.68</v>
      </c>
      <c r="G3056" s="26">
        <v>15</v>
      </c>
    </row>
    <row r="3057" spans="1:7">
      <c r="A3057" s="38" t="s">
        <v>6131</v>
      </c>
      <c r="B3057" s="39" t="s">
        <v>6132</v>
      </c>
      <c r="C3057" s="40" t="s">
        <v>95</v>
      </c>
      <c r="D3057" s="77">
        <v>122.08</v>
      </c>
      <c r="E3057" s="77">
        <v>16.75</v>
      </c>
      <c r="F3057" s="77">
        <v>138.83000000000001</v>
      </c>
      <c r="G3057" s="26">
        <v>15</v>
      </c>
    </row>
    <row r="3058" spans="1:7">
      <c r="A3058" s="38" t="s">
        <v>6133</v>
      </c>
      <c r="B3058" s="39" t="s">
        <v>6134</v>
      </c>
      <c r="C3058" s="40" t="s">
        <v>95</v>
      </c>
      <c r="D3058" s="77">
        <v>169.99</v>
      </c>
      <c r="E3058" s="77">
        <v>16.75</v>
      </c>
      <c r="F3058" s="77">
        <v>186.74</v>
      </c>
      <c r="G3058" s="26">
        <v>15</v>
      </c>
    </row>
    <row r="3059" spans="1:7">
      <c r="A3059" s="38" t="s">
        <v>6135</v>
      </c>
      <c r="B3059" s="39" t="s">
        <v>6136</v>
      </c>
      <c r="C3059" s="40" t="s">
        <v>95</v>
      </c>
      <c r="D3059" s="77">
        <v>223.74</v>
      </c>
      <c r="E3059" s="77">
        <v>22.33</v>
      </c>
      <c r="F3059" s="77">
        <v>246.07</v>
      </c>
      <c r="G3059" s="26">
        <v>15</v>
      </c>
    </row>
    <row r="3060" spans="1:7">
      <c r="A3060" s="38" t="s">
        <v>6137</v>
      </c>
      <c r="B3060" s="39" t="s">
        <v>6138</v>
      </c>
      <c r="C3060" s="40" t="s">
        <v>95</v>
      </c>
      <c r="D3060" s="77">
        <v>381.43</v>
      </c>
      <c r="E3060" s="77">
        <v>22.33</v>
      </c>
      <c r="F3060" s="77">
        <v>403.76</v>
      </c>
      <c r="G3060" s="26">
        <v>15</v>
      </c>
    </row>
    <row r="3061" spans="1:7">
      <c r="A3061" s="38" t="s">
        <v>6139</v>
      </c>
      <c r="B3061" s="39" t="s">
        <v>6140</v>
      </c>
      <c r="C3061" s="40" t="s">
        <v>95</v>
      </c>
      <c r="D3061" s="77">
        <v>80.510000000000005</v>
      </c>
      <c r="E3061" s="77">
        <v>16.75</v>
      </c>
      <c r="F3061" s="77">
        <v>97.26</v>
      </c>
      <c r="G3061" s="26">
        <v>15</v>
      </c>
    </row>
    <row r="3062" spans="1:7">
      <c r="A3062" s="38" t="s">
        <v>6141</v>
      </c>
      <c r="B3062" s="39" t="s">
        <v>6142</v>
      </c>
      <c r="C3062" s="40" t="s">
        <v>95</v>
      </c>
      <c r="D3062" s="77">
        <v>88.6</v>
      </c>
      <c r="E3062" s="77">
        <v>16.75</v>
      </c>
      <c r="F3062" s="77">
        <v>105.35</v>
      </c>
      <c r="G3062" s="26">
        <v>15</v>
      </c>
    </row>
    <row r="3063" spans="1:7">
      <c r="A3063" s="38" t="s">
        <v>6143</v>
      </c>
      <c r="B3063" s="39" t="s">
        <v>6144</v>
      </c>
      <c r="C3063" s="40" t="s">
        <v>95</v>
      </c>
      <c r="D3063" s="77">
        <v>116.63</v>
      </c>
      <c r="E3063" s="77">
        <v>22.33</v>
      </c>
      <c r="F3063" s="77">
        <v>138.96</v>
      </c>
      <c r="G3063" s="26">
        <v>15</v>
      </c>
    </row>
    <row r="3064" spans="1:7">
      <c r="A3064" s="38" t="s">
        <v>6145</v>
      </c>
      <c r="B3064" s="39" t="s">
        <v>6146</v>
      </c>
      <c r="C3064" s="40" t="s">
        <v>95</v>
      </c>
      <c r="D3064" s="77">
        <v>164.14</v>
      </c>
      <c r="E3064" s="77">
        <v>22.33</v>
      </c>
      <c r="F3064" s="77">
        <v>186.47</v>
      </c>
      <c r="G3064" s="26">
        <v>15</v>
      </c>
    </row>
    <row r="3065" spans="1:7">
      <c r="A3065" s="38" t="s">
        <v>6147</v>
      </c>
      <c r="B3065" s="39" t="s">
        <v>6148</v>
      </c>
      <c r="C3065" s="40" t="s">
        <v>95</v>
      </c>
      <c r="D3065" s="77">
        <v>62.34</v>
      </c>
      <c r="E3065" s="77">
        <v>16.75</v>
      </c>
      <c r="F3065" s="77">
        <v>79.09</v>
      </c>
      <c r="G3065" s="26">
        <v>15</v>
      </c>
    </row>
    <row r="3066" spans="1:7">
      <c r="A3066" s="38" t="s">
        <v>6149</v>
      </c>
      <c r="B3066" s="39" t="s">
        <v>6150</v>
      </c>
      <c r="C3066" s="40" t="s">
        <v>95</v>
      </c>
      <c r="D3066" s="77">
        <v>83.5</v>
      </c>
      <c r="E3066" s="77">
        <v>22.33</v>
      </c>
      <c r="F3066" s="77">
        <v>105.83</v>
      </c>
      <c r="G3066" s="26">
        <v>15</v>
      </c>
    </row>
    <row r="3067" spans="1:7">
      <c r="A3067" s="38" t="s">
        <v>6151</v>
      </c>
      <c r="B3067" s="39" t="s">
        <v>6152</v>
      </c>
      <c r="C3067" s="40" t="s">
        <v>95</v>
      </c>
      <c r="D3067" s="77">
        <v>149.84</v>
      </c>
      <c r="E3067" s="77">
        <v>16.75</v>
      </c>
      <c r="F3067" s="77">
        <v>166.59</v>
      </c>
      <c r="G3067" s="26">
        <v>15</v>
      </c>
    </row>
    <row r="3068" spans="1:7">
      <c r="A3068" s="38" t="s">
        <v>6153</v>
      </c>
      <c r="B3068" s="39" t="s">
        <v>6154</v>
      </c>
      <c r="C3068" s="40" t="s">
        <v>95</v>
      </c>
      <c r="D3068" s="77">
        <v>186.99</v>
      </c>
      <c r="E3068" s="77">
        <v>22.33</v>
      </c>
      <c r="F3068" s="77">
        <v>209.32</v>
      </c>
      <c r="G3068" s="26">
        <v>15</v>
      </c>
    </row>
    <row r="3069" spans="1:7">
      <c r="A3069" s="38" t="s">
        <v>6155</v>
      </c>
      <c r="B3069" s="39" t="s">
        <v>6156</v>
      </c>
      <c r="C3069" s="40" t="s">
        <v>95</v>
      </c>
      <c r="D3069" s="77">
        <v>203.3</v>
      </c>
      <c r="E3069" s="77">
        <v>22.33</v>
      </c>
      <c r="F3069" s="77">
        <v>225.63</v>
      </c>
      <c r="G3069" s="26">
        <v>15</v>
      </c>
    </row>
    <row r="3070" spans="1:7">
      <c r="A3070" s="38" t="s">
        <v>6157</v>
      </c>
      <c r="B3070" s="39" t="s">
        <v>6158</v>
      </c>
      <c r="C3070" s="40" t="s">
        <v>95</v>
      </c>
      <c r="D3070" s="77">
        <v>221.1</v>
      </c>
      <c r="E3070" s="77">
        <v>22.33</v>
      </c>
      <c r="F3070" s="77">
        <v>243.43</v>
      </c>
      <c r="G3070" s="26">
        <v>15</v>
      </c>
    </row>
    <row r="3071" spans="1:7">
      <c r="A3071" s="38" t="s">
        <v>6159</v>
      </c>
      <c r="B3071" s="39" t="s">
        <v>6160</v>
      </c>
      <c r="C3071" s="40" t="s">
        <v>95</v>
      </c>
      <c r="D3071" s="77">
        <v>253.15</v>
      </c>
      <c r="E3071" s="77">
        <v>22.33</v>
      </c>
      <c r="F3071" s="77">
        <v>275.48</v>
      </c>
      <c r="G3071" s="26">
        <v>15</v>
      </c>
    </row>
    <row r="3072" spans="1:7">
      <c r="A3072" s="38" t="s">
        <v>6161</v>
      </c>
      <c r="B3072" s="39" t="s">
        <v>6162</v>
      </c>
      <c r="C3072" s="40" t="s">
        <v>95</v>
      </c>
      <c r="D3072" s="77">
        <v>265.39</v>
      </c>
      <c r="E3072" s="77">
        <v>22.33</v>
      </c>
      <c r="F3072" s="77">
        <v>287.72000000000003</v>
      </c>
      <c r="G3072" s="26">
        <v>15</v>
      </c>
    </row>
    <row r="3073" spans="1:7">
      <c r="A3073" s="38" t="s">
        <v>6163</v>
      </c>
      <c r="B3073" s="39" t="s">
        <v>6164</v>
      </c>
      <c r="C3073" s="40" t="s">
        <v>95</v>
      </c>
      <c r="D3073" s="77">
        <v>363.02</v>
      </c>
      <c r="E3073" s="77">
        <v>27.92</v>
      </c>
      <c r="F3073" s="77">
        <v>390.94</v>
      </c>
      <c r="G3073" s="26">
        <v>15</v>
      </c>
    </row>
    <row r="3074" spans="1:7">
      <c r="A3074" s="38" t="s">
        <v>6165</v>
      </c>
      <c r="B3074" s="39" t="s">
        <v>6166</v>
      </c>
      <c r="C3074" s="40" t="s">
        <v>95</v>
      </c>
      <c r="D3074" s="77">
        <v>300.57</v>
      </c>
      <c r="E3074" s="77">
        <v>22.33</v>
      </c>
      <c r="F3074" s="77">
        <v>322.89999999999998</v>
      </c>
      <c r="G3074" s="26">
        <v>15</v>
      </c>
    </row>
    <row r="3075" spans="1:7">
      <c r="A3075" s="38" t="s">
        <v>6167</v>
      </c>
      <c r="B3075" s="39" t="s">
        <v>6168</v>
      </c>
      <c r="C3075" s="40" t="s">
        <v>95</v>
      </c>
      <c r="D3075" s="77">
        <v>143.43</v>
      </c>
      <c r="E3075" s="77">
        <v>16.75</v>
      </c>
      <c r="F3075" s="77">
        <v>160.18</v>
      </c>
      <c r="G3075" s="26">
        <v>15</v>
      </c>
    </row>
    <row r="3076" spans="1:7">
      <c r="A3076" s="38" t="s">
        <v>6169</v>
      </c>
      <c r="B3076" s="39" t="s">
        <v>6170</v>
      </c>
      <c r="C3076" s="40" t="s">
        <v>95</v>
      </c>
      <c r="D3076" s="77">
        <v>177.48</v>
      </c>
      <c r="E3076" s="77">
        <v>22.33</v>
      </c>
      <c r="F3076" s="77">
        <v>199.81</v>
      </c>
      <c r="G3076" s="26">
        <v>15</v>
      </c>
    </row>
    <row r="3077" spans="1:7">
      <c r="A3077" s="38" t="s">
        <v>6171</v>
      </c>
      <c r="B3077" s="39" t="s">
        <v>6172</v>
      </c>
      <c r="C3077" s="40" t="s">
        <v>95</v>
      </c>
      <c r="D3077" s="77">
        <v>211.43</v>
      </c>
      <c r="E3077" s="77">
        <v>22.33</v>
      </c>
      <c r="F3077" s="77">
        <v>233.76</v>
      </c>
      <c r="G3077" s="26">
        <v>15</v>
      </c>
    </row>
    <row r="3078" spans="1:7">
      <c r="A3078" s="38" t="s">
        <v>6173</v>
      </c>
      <c r="B3078" s="39" t="s">
        <v>6174</v>
      </c>
      <c r="C3078" s="40" t="s">
        <v>95</v>
      </c>
      <c r="D3078" s="77">
        <v>218.51</v>
      </c>
      <c r="E3078" s="77">
        <v>22.33</v>
      </c>
      <c r="F3078" s="77">
        <v>240.84</v>
      </c>
      <c r="G3078" s="26">
        <v>15</v>
      </c>
    </row>
    <row r="3079" spans="1:7">
      <c r="A3079" s="38" t="s">
        <v>6175</v>
      </c>
      <c r="B3079" s="39" t="s">
        <v>6176</v>
      </c>
      <c r="C3079" s="40" t="s">
        <v>95</v>
      </c>
      <c r="D3079" s="77">
        <v>225.96</v>
      </c>
      <c r="E3079" s="77">
        <v>22.33</v>
      </c>
      <c r="F3079" s="77">
        <v>248.29</v>
      </c>
      <c r="G3079" s="26">
        <v>15</v>
      </c>
    </row>
    <row r="3080" spans="1:7">
      <c r="A3080" s="38" t="s">
        <v>6177</v>
      </c>
      <c r="B3080" s="39" t="s">
        <v>6178</v>
      </c>
      <c r="C3080" s="40" t="s">
        <v>95</v>
      </c>
      <c r="D3080" s="77">
        <v>281.97000000000003</v>
      </c>
      <c r="E3080" s="77">
        <v>22.33</v>
      </c>
      <c r="F3080" s="77">
        <v>304.3</v>
      </c>
      <c r="G3080" s="26">
        <v>15</v>
      </c>
    </row>
    <row r="3081" spans="1:7">
      <c r="A3081" s="38" t="s">
        <v>6179</v>
      </c>
      <c r="B3081" s="39" t="s">
        <v>6180</v>
      </c>
      <c r="C3081" s="40" t="s">
        <v>95</v>
      </c>
      <c r="D3081" s="77">
        <v>55.47</v>
      </c>
      <c r="E3081" s="77">
        <v>22.33</v>
      </c>
      <c r="F3081" s="77">
        <v>77.8</v>
      </c>
      <c r="G3081" s="26">
        <v>15</v>
      </c>
    </row>
    <row r="3082" spans="1:7">
      <c r="A3082" s="38" t="s">
        <v>6181</v>
      </c>
      <c r="B3082" s="39" t="s">
        <v>6182</v>
      </c>
      <c r="C3082" s="40" t="s">
        <v>95</v>
      </c>
      <c r="D3082" s="77">
        <v>63.93</v>
      </c>
      <c r="E3082" s="77">
        <v>22.33</v>
      </c>
      <c r="F3082" s="77">
        <v>86.26</v>
      </c>
      <c r="G3082" s="26">
        <v>15</v>
      </c>
    </row>
    <row r="3083" spans="1:7">
      <c r="A3083" s="38" t="s">
        <v>6183</v>
      </c>
      <c r="B3083" s="39" t="s">
        <v>6184</v>
      </c>
      <c r="C3083" s="40" t="s">
        <v>95</v>
      </c>
      <c r="D3083" s="77">
        <v>157.15</v>
      </c>
      <c r="E3083" s="77">
        <v>27.92</v>
      </c>
      <c r="F3083" s="77">
        <v>185.07</v>
      </c>
      <c r="G3083" s="26">
        <v>15</v>
      </c>
    </row>
    <row r="3084" spans="1:7">
      <c r="A3084" s="38" t="s">
        <v>6185</v>
      </c>
      <c r="B3084" s="39" t="s">
        <v>6186</v>
      </c>
      <c r="C3084" s="40"/>
      <c r="D3084" s="77"/>
      <c r="E3084" s="77"/>
      <c r="F3084" s="77"/>
      <c r="G3084" s="26"/>
    </row>
    <row r="3085" spans="1:7">
      <c r="A3085" s="38" t="s">
        <v>6187</v>
      </c>
      <c r="B3085" s="39" t="s">
        <v>6188</v>
      </c>
      <c r="C3085" s="40" t="s">
        <v>205</v>
      </c>
      <c r="D3085" s="77">
        <v>76.959999999999994</v>
      </c>
      <c r="E3085" s="77">
        <v>18.420000000000002</v>
      </c>
      <c r="F3085" s="77">
        <v>95.38</v>
      </c>
      <c r="G3085" s="26">
        <v>15</v>
      </c>
    </row>
    <row r="3086" spans="1:7">
      <c r="A3086" s="38" t="s">
        <v>6189</v>
      </c>
      <c r="B3086" s="39" t="s">
        <v>6190</v>
      </c>
      <c r="C3086" s="40" t="s">
        <v>205</v>
      </c>
      <c r="D3086" s="77">
        <v>115.87</v>
      </c>
      <c r="E3086" s="77">
        <v>20.100000000000001</v>
      </c>
      <c r="F3086" s="77">
        <v>135.97</v>
      </c>
      <c r="G3086" s="26">
        <v>15</v>
      </c>
    </row>
    <row r="3087" spans="1:7">
      <c r="A3087" s="38" t="s">
        <v>6191</v>
      </c>
      <c r="B3087" s="39" t="s">
        <v>6192</v>
      </c>
      <c r="C3087" s="40" t="s">
        <v>205</v>
      </c>
      <c r="D3087" s="77">
        <v>140.94999999999999</v>
      </c>
      <c r="E3087" s="77">
        <v>25.12</v>
      </c>
      <c r="F3087" s="77">
        <v>166.07</v>
      </c>
      <c r="G3087" s="26">
        <v>15</v>
      </c>
    </row>
    <row r="3088" spans="1:7">
      <c r="A3088" s="38" t="s">
        <v>6193</v>
      </c>
      <c r="B3088" s="39" t="s">
        <v>6194</v>
      </c>
      <c r="C3088" s="40" t="s">
        <v>205</v>
      </c>
      <c r="D3088" s="77">
        <v>238</v>
      </c>
      <c r="E3088" s="77">
        <v>28.47</v>
      </c>
      <c r="F3088" s="77">
        <v>266.47000000000003</v>
      </c>
      <c r="G3088" s="26">
        <v>15</v>
      </c>
    </row>
    <row r="3089" spans="1:7">
      <c r="A3089" s="38" t="s">
        <v>6195</v>
      </c>
      <c r="B3089" s="39" t="s">
        <v>6196</v>
      </c>
      <c r="C3089" s="40" t="s">
        <v>205</v>
      </c>
      <c r="D3089" s="77">
        <v>268.56</v>
      </c>
      <c r="E3089" s="77">
        <v>28.47</v>
      </c>
      <c r="F3089" s="77">
        <v>297.02999999999997</v>
      </c>
      <c r="G3089" s="26">
        <v>15</v>
      </c>
    </row>
    <row r="3090" spans="1:7">
      <c r="A3090" s="38" t="s">
        <v>6197</v>
      </c>
      <c r="B3090" s="39" t="s">
        <v>6198</v>
      </c>
      <c r="C3090" s="40" t="s">
        <v>205</v>
      </c>
      <c r="D3090" s="77">
        <v>366.21</v>
      </c>
      <c r="E3090" s="77">
        <v>38.520000000000003</v>
      </c>
      <c r="F3090" s="77">
        <v>404.73</v>
      </c>
      <c r="G3090" s="26">
        <v>15</v>
      </c>
    </row>
    <row r="3091" spans="1:7">
      <c r="A3091" s="38" t="s">
        <v>6199</v>
      </c>
      <c r="B3091" s="39" t="s">
        <v>6200</v>
      </c>
      <c r="C3091" s="40" t="s">
        <v>205</v>
      </c>
      <c r="D3091" s="77">
        <v>482.05</v>
      </c>
      <c r="E3091" s="77">
        <v>45.23</v>
      </c>
      <c r="F3091" s="77">
        <v>527.28</v>
      </c>
      <c r="G3091" s="26">
        <v>15</v>
      </c>
    </row>
    <row r="3092" spans="1:7">
      <c r="A3092" s="38" t="s">
        <v>6201</v>
      </c>
      <c r="B3092" s="39" t="s">
        <v>6202</v>
      </c>
      <c r="C3092" s="40" t="s">
        <v>205</v>
      </c>
      <c r="D3092" s="77">
        <v>644</v>
      </c>
      <c r="E3092" s="77">
        <v>48.57</v>
      </c>
      <c r="F3092" s="77">
        <v>692.57</v>
      </c>
      <c r="G3092" s="26">
        <v>15</v>
      </c>
    </row>
    <row r="3093" spans="1:7">
      <c r="A3093" s="38" t="s">
        <v>6203</v>
      </c>
      <c r="B3093" s="39" t="s">
        <v>6204</v>
      </c>
      <c r="C3093" s="40" t="s">
        <v>205</v>
      </c>
      <c r="D3093" s="77">
        <v>820.94</v>
      </c>
      <c r="E3093" s="77">
        <v>55.27</v>
      </c>
      <c r="F3093" s="77">
        <v>876.21</v>
      </c>
      <c r="G3093" s="26">
        <v>15</v>
      </c>
    </row>
    <row r="3094" spans="1:7">
      <c r="A3094" s="38" t="s">
        <v>6205</v>
      </c>
      <c r="B3094" s="39" t="s">
        <v>6206</v>
      </c>
      <c r="C3094" s="40" t="s">
        <v>205</v>
      </c>
      <c r="D3094" s="77">
        <v>80.05</v>
      </c>
      <c r="E3094" s="77">
        <v>20.100000000000001</v>
      </c>
      <c r="F3094" s="77">
        <v>100.15</v>
      </c>
      <c r="G3094" s="26">
        <v>15</v>
      </c>
    </row>
    <row r="3095" spans="1:7">
      <c r="A3095" s="38" t="s">
        <v>6207</v>
      </c>
      <c r="B3095" s="39" t="s">
        <v>6208</v>
      </c>
      <c r="C3095" s="40" t="s">
        <v>205</v>
      </c>
      <c r="D3095" s="77">
        <v>97.8</v>
      </c>
      <c r="E3095" s="77">
        <v>25.12</v>
      </c>
      <c r="F3095" s="77">
        <v>122.92</v>
      </c>
      <c r="G3095" s="26">
        <v>15</v>
      </c>
    </row>
    <row r="3096" spans="1:7">
      <c r="A3096" s="38" t="s">
        <v>6209</v>
      </c>
      <c r="B3096" s="39" t="s">
        <v>6210</v>
      </c>
      <c r="C3096" s="40" t="s">
        <v>205</v>
      </c>
      <c r="D3096" s="77">
        <v>183.55</v>
      </c>
      <c r="E3096" s="77">
        <v>28.47</v>
      </c>
      <c r="F3096" s="77">
        <v>212.02</v>
      </c>
      <c r="G3096" s="26">
        <v>15</v>
      </c>
    </row>
    <row r="3097" spans="1:7">
      <c r="A3097" s="38" t="s">
        <v>6211</v>
      </c>
      <c r="B3097" s="39" t="s">
        <v>6212</v>
      </c>
      <c r="C3097" s="40" t="s">
        <v>205</v>
      </c>
      <c r="D3097" s="77">
        <v>248.85</v>
      </c>
      <c r="E3097" s="77">
        <v>28.47</v>
      </c>
      <c r="F3097" s="77">
        <v>277.32</v>
      </c>
      <c r="G3097" s="26">
        <v>15</v>
      </c>
    </row>
    <row r="3098" spans="1:7">
      <c r="A3098" s="38" t="s">
        <v>6213</v>
      </c>
      <c r="B3098" s="39" t="s">
        <v>6214</v>
      </c>
      <c r="C3098" s="40" t="s">
        <v>205</v>
      </c>
      <c r="D3098" s="77">
        <v>258.22000000000003</v>
      </c>
      <c r="E3098" s="77">
        <v>38.520000000000003</v>
      </c>
      <c r="F3098" s="77">
        <v>296.74</v>
      </c>
      <c r="G3098" s="26">
        <v>15</v>
      </c>
    </row>
    <row r="3099" spans="1:7">
      <c r="A3099" s="38" t="s">
        <v>6215</v>
      </c>
      <c r="B3099" s="39" t="s">
        <v>6216</v>
      </c>
      <c r="C3099" s="40" t="s">
        <v>205</v>
      </c>
      <c r="D3099" s="77">
        <v>395.06</v>
      </c>
      <c r="E3099" s="77">
        <v>45.23</v>
      </c>
      <c r="F3099" s="77">
        <v>440.29</v>
      </c>
      <c r="G3099" s="26">
        <v>15</v>
      </c>
    </row>
    <row r="3100" spans="1:7">
      <c r="A3100" s="38" t="s">
        <v>6217</v>
      </c>
      <c r="B3100" s="39" t="s">
        <v>6218</v>
      </c>
      <c r="C3100" s="40"/>
      <c r="D3100" s="77"/>
      <c r="E3100" s="77"/>
      <c r="F3100" s="77"/>
      <c r="G3100" s="26"/>
    </row>
    <row r="3101" spans="1:7">
      <c r="A3101" s="38" t="s">
        <v>6219</v>
      </c>
      <c r="B3101" s="39" t="s">
        <v>6220</v>
      </c>
      <c r="C3101" s="40" t="s">
        <v>205</v>
      </c>
      <c r="D3101" s="77">
        <v>72.37</v>
      </c>
      <c r="E3101" s="77">
        <v>36.92</v>
      </c>
      <c r="F3101" s="77">
        <v>109.29</v>
      </c>
      <c r="G3101" s="26">
        <v>15</v>
      </c>
    </row>
    <row r="3102" spans="1:7">
      <c r="A3102" s="38" t="s">
        <v>6221</v>
      </c>
      <c r="B3102" s="39" t="s">
        <v>6222</v>
      </c>
      <c r="C3102" s="40" t="s">
        <v>205</v>
      </c>
      <c r="D3102" s="77">
        <v>90.58</v>
      </c>
      <c r="E3102" s="77">
        <v>42.85</v>
      </c>
      <c r="F3102" s="77">
        <v>133.43</v>
      </c>
      <c r="G3102" s="26">
        <v>15</v>
      </c>
    </row>
    <row r="3103" spans="1:7">
      <c r="A3103" s="38" t="s">
        <v>6223</v>
      </c>
      <c r="B3103" s="39" t="s">
        <v>6224</v>
      </c>
      <c r="C3103" s="40" t="s">
        <v>205</v>
      </c>
      <c r="D3103" s="77">
        <v>76.39</v>
      </c>
      <c r="E3103" s="77">
        <v>36.92</v>
      </c>
      <c r="F3103" s="77">
        <v>113.31</v>
      </c>
      <c r="G3103" s="26">
        <v>15</v>
      </c>
    </row>
    <row r="3104" spans="1:7">
      <c r="A3104" s="38" t="s">
        <v>6225</v>
      </c>
      <c r="B3104" s="39" t="s">
        <v>6226</v>
      </c>
      <c r="C3104" s="40" t="s">
        <v>205</v>
      </c>
      <c r="D3104" s="77">
        <v>94.15</v>
      </c>
      <c r="E3104" s="77">
        <v>42.85</v>
      </c>
      <c r="F3104" s="77">
        <v>137</v>
      </c>
      <c r="G3104" s="26">
        <v>15</v>
      </c>
    </row>
    <row r="3105" spans="1:7">
      <c r="A3105" s="38" t="s">
        <v>6227</v>
      </c>
      <c r="B3105" s="39" t="s">
        <v>6228</v>
      </c>
      <c r="C3105" s="40" t="s">
        <v>205</v>
      </c>
      <c r="D3105" s="77">
        <v>130.97999999999999</v>
      </c>
      <c r="E3105" s="77">
        <v>52.92</v>
      </c>
      <c r="F3105" s="77">
        <v>183.9</v>
      </c>
      <c r="G3105" s="26">
        <v>15</v>
      </c>
    </row>
    <row r="3106" spans="1:7">
      <c r="A3106" s="38" t="s">
        <v>6229</v>
      </c>
      <c r="B3106" s="39" t="s">
        <v>6230</v>
      </c>
      <c r="C3106" s="40" t="s">
        <v>205</v>
      </c>
      <c r="D3106" s="77">
        <v>262.41000000000003</v>
      </c>
      <c r="E3106" s="77">
        <v>60.23</v>
      </c>
      <c r="F3106" s="77">
        <v>322.64</v>
      </c>
      <c r="G3106" s="26">
        <v>15</v>
      </c>
    </row>
    <row r="3107" spans="1:7">
      <c r="A3107" s="38" t="s">
        <v>6231</v>
      </c>
      <c r="B3107" s="39" t="s">
        <v>6232</v>
      </c>
      <c r="C3107" s="40" t="s">
        <v>205</v>
      </c>
      <c r="D3107" s="77">
        <v>404.24</v>
      </c>
      <c r="E3107" s="77">
        <v>77.599999999999994</v>
      </c>
      <c r="F3107" s="77">
        <v>481.84</v>
      </c>
      <c r="G3107" s="26">
        <v>15</v>
      </c>
    </row>
    <row r="3108" spans="1:7">
      <c r="A3108" s="38" t="s">
        <v>6233</v>
      </c>
      <c r="B3108" s="39" t="s">
        <v>6234</v>
      </c>
      <c r="C3108" s="40" t="s">
        <v>205</v>
      </c>
      <c r="D3108" s="77">
        <v>538.69000000000005</v>
      </c>
      <c r="E3108" s="77">
        <v>97.75</v>
      </c>
      <c r="F3108" s="77">
        <v>636.44000000000005</v>
      </c>
      <c r="G3108" s="26">
        <v>15</v>
      </c>
    </row>
    <row r="3109" spans="1:7">
      <c r="A3109" s="38" t="s">
        <v>6235</v>
      </c>
      <c r="B3109" s="39" t="s">
        <v>6236</v>
      </c>
      <c r="C3109" s="40" t="s">
        <v>205</v>
      </c>
      <c r="D3109" s="77">
        <v>808.1</v>
      </c>
      <c r="E3109" s="77">
        <v>146.12</v>
      </c>
      <c r="F3109" s="77">
        <v>954.22</v>
      </c>
      <c r="G3109" s="26">
        <v>15</v>
      </c>
    </row>
    <row r="3110" spans="1:7">
      <c r="A3110" s="38" t="s">
        <v>6237</v>
      </c>
      <c r="B3110" s="39" t="s">
        <v>6238</v>
      </c>
      <c r="C3110" s="40" t="s">
        <v>205</v>
      </c>
      <c r="D3110" s="77">
        <v>193.91</v>
      </c>
      <c r="E3110" s="77">
        <v>60.23</v>
      </c>
      <c r="F3110" s="77">
        <v>254.14</v>
      </c>
      <c r="G3110" s="26">
        <v>15</v>
      </c>
    </row>
    <row r="3111" spans="1:7">
      <c r="A3111" s="38" t="s">
        <v>6239</v>
      </c>
      <c r="B3111" s="39" t="s">
        <v>6240</v>
      </c>
      <c r="C3111" s="40" t="s">
        <v>205</v>
      </c>
      <c r="D3111" s="77">
        <v>400.25</v>
      </c>
      <c r="E3111" s="77">
        <v>77.599999999999994</v>
      </c>
      <c r="F3111" s="77">
        <v>477.85</v>
      </c>
      <c r="G3111" s="26">
        <v>15</v>
      </c>
    </row>
    <row r="3112" spans="1:7">
      <c r="A3112" s="38" t="s">
        <v>6241</v>
      </c>
      <c r="B3112" s="39" t="s">
        <v>6242</v>
      </c>
      <c r="C3112" s="40" t="s">
        <v>205</v>
      </c>
      <c r="D3112" s="77">
        <v>559.15</v>
      </c>
      <c r="E3112" s="77">
        <v>97.75</v>
      </c>
      <c r="F3112" s="77">
        <v>656.9</v>
      </c>
      <c r="G3112" s="26">
        <v>15</v>
      </c>
    </row>
    <row r="3113" spans="1:7">
      <c r="A3113" s="38" t="s">
        <v>6243</v>
      </c>
      <c r="B3113" s="39" t="s">
        <v>6244</v>
      </c>
      <c r="C3113" s="40" t="s">
        <v>205</v>
      </c>
      <c r="D3113" s="77">
        <v>306.57</v>
      </c>
      <c r="E3113" s="77">
        <v>60.23</v>
      </c>
      <c r="F3113" s="77">
        <v>366.8</v>
      </c>
      <c r="G3113" s="26">
        <v>15</v>
      </c>
    </row>
    <row r="3114" spans="1:7">
      <c r="A3114" s="38" t="s">
        <v>6245</v>
      </c>
      <c r="B3114" s="39" t="s">
        <v>6246</v>
      </c>
      <c r="C3114" s="40" t="s">
        <v>205</v>
      </c>
      <c r="D3114" s="77">
        <v>490.26</v>
      </c>
      <c r="E3114" s="77">
        <v>77.599999999999994</v>
      </c>
      <c r="F3114" s="77">
        <v>567.86</v>
      </c>
      <c r="G3114" s="26">
        <v>15</v>
      </c>
    </row>
    <row r="3115" spans="1:7">
      <c r="A3115" s="38" t="s">
        <v>6247</v>
      </c>
      <c r="B3115" s="39" t="s">
        <v>6248</v>
      </c>
      <c r="C3115" s="40" t="s">
        <v>205</v>
      </c>
      <c r="D3115" s="77">
        <v>716.84</v>
      </c>
      <c r="E3115" s="77">
        <v>97.75</v>
      </c>
      <c r="F3115" s="77">
        <v>814.59</v>
      </c>
      <c r="G3115" s="26">
        <v>15</v>
      </c>
    </row>
    <row r="3116" spans="1:7">
      <c r="A3116" s="38" t="s">
        <v>6249</v>
      </c>
      <c r="B3116" s="39" t="s">
        <v>6250</v>
      </c>
      <c r="C3116" s="40" t="s">
        <v>205</v>
      </c>
      <c r="D3116" s="77">
        <v>36.24</v>
      </c>
      <c r="E3116" s="77">
        <v>35.770000000000003</v>
      </c>
      <c r="F3116" s="77">
        <v>72.010000000000005</v>
      </c>
      <c r="G3116" s="26">
        <v>15</v>
      </c>
    </row>
    <row r="3117" spans="1:7">
      <c r="A3117" s="38" t="s">
        <v>6251</v>
      </c>
      <c r="B3117" s="39" t="s">
        <v>6252</v>
      </c>
      <c r="C3117" s="40" t="s">
        <v>205</v>
      </c>
      <c r="D3117" s="77">
        <v>47.2</v>
      </c>
      <c r="E3117" s="77">
        <v>45.58</v>
      </c>
      <c r="F3117" s="77">
        <v>92.78</v>
      </c>
      <c r="G3117" s="26">
        <v>15</v>
      </c>
    </row>
    <row r="3118" spans="1:7">
      <c r="A3118" s="38" t="s">
        <v>6253</v>
      </c>
      <c r="B3118" s="39" t="s">
        <v>6254</v>
      </c>
      <c r="C3118" s="40" t="s">
        <v>205</v>
      </c>
      <c r="D3118" s="77">
        <v>84.24</v>
      </c>
      <c r="E3118" s="77">
        <v>77.03</v>
      </c>
      <c r="F3118" s="77">
        <v>161.27000000000001</v>
      </c>
      <c r="G3118" s="26">
        <v>15</v>
      </c>
    </row>
    <row r="3119" spans="1:7">
      <c r="A3119" s="38" t="s">
        <v>6255</v>
      </c>
      <c r="B3119" s="39" t="s">
        <v>6256</v>
      </c>
      <c r="C3119" s="40" t="s">
        <v>205</v>
      </c>
      <c r="D3119" s="77">
        <v>1194.1099999999999</v>
      </c>
      <c r="E3119" s="77">
        <v>219.18</v>
      </c>
      <c r="F3119" s="77">
        <v>1413.29</v>
      </c>
      <c r="G3119" s="26">
        <v>15</v>
      </c>
    </row>
    <row r="3120" spans="1:7">
      <c r="A3120" s="38" t="s">
        <v>6257</v>
      </c>
      <c r="B3120" s="39" t="s">
        <v>6258</v>
      </c>
      <c r="C3120" s="40" t="s">
        <v>205</v>
      </c>
      <c r="D3120" s="77">
        <v>142.51</v>
      </c>
      <c r="E3120" s="77">
        <v>42.85</v>
      </c>
      <c r="F3120" s="77">
        <v>185.36</v>
      </c>
      <c r="G3120" s="26">
        <v>15</v>
      </c>
    </row>
    <row r="3121" spans="1:7">
      <c r="A3121" s="38" t="s">
        <v>6259</v>
      </c>
      <c r="B3121" s="39" t="s">
        <v>6260</v>
      </c>
      <c r="C3121" s="40" t="s">
        <v>205</v>
      </c>
      <c r="D3121" s="77">
        <v>110.62</v>
      </c>
      <c r="E3121" s="77">
        <v>42.85</v>
      </c>
      <c r="F3121" s="77">
        <v>153.47</v>
      </c>
      <c r="G3121" s="26">
        <v>15</v>
      </c>
    </row>
    <row r="3122" spans="1:7">
      <c r="A3122" s="38" t="s">
        <v>6261</v>
      </c>
      <c r="B3122" s="39" t="s">
        <v>6262</v>
      </c>
      <c r="C3122" s="40" t="s">
        <v>205</v>
      </c>
      <c r="D3122" s="77">
        <v>154.77000000000001</v>
      </c>
      <c r="E3122" s="77">
        <v>42.85</v>
      </c>
      <c r="F3122" s="77">
        <v>197.62</v>
      </c>
      <c r="G3122" s="26">
        <v>15</v>
      </c>
    </row>
    <row r="3123" spans="1:7">
      <c r="A3123" s="38" t="s">
        <v>6263</v>
      </c>
      <c r="B3123" s="39" t="s">
        <v>6264</v>
      </c>
      <c r="C3123" s="40" t="s">
        <v>205</v>
      </c>
      <c r="D3123" s="77">
        <v>265.02999999999997</v>
      </c>
      <c r="E3123" s="77">
        <v>67.53</v>
      </c>
      <c r="F3123" s="77">
        <v>332.56</v>
      </c>
      <c r="G3123" s="26">
        <v>15</v>
      </c>
    </row>
    <row r="3124" spans="1:7">
      <c r="A3124" s="38" t="s">
        <v>6265</v>
      </c>
      <c r="B3124" s="39" t="s">
        <v>6266</v>
      </c>
      <c r="C3124" s="40" t="s">
        <v>205</v>
      </c>
      <c r="D3124" s="77">
        <v>151.29</v>
      </c>
      <c r="E3124" s="77">
        <v>52.92</v>
      </c>
      <c r="F3124" s="77">
        <v>204.21</v>
      </c>
      <c r="G3124" s="26">
        <v>15</v>
      </c>
    </row>
    <row r="3125" spans="1:7">
      <c r="A3125" s="38" t="s">
        <v>6267</v>
      </c>
      <c r="B3125" s="39" t="s">
        <v>6268</v>
      </c>
      <c r="C3125" s="40" t="s">
        <v>205</v>
      </c>
      <c r="D3125" s="77">
        <v>476.4</v>
      </c>
      <c r="E3125" s="77">
        <v>87.67</v>
      </c>
      <c r="F3125" s="77">
        <v>564.07000000000005</v>
      </c>
      <c r="G3125" s="26">
        <v>15</v>
      </c>
    </row>
    <row r="3126" spans="1:7">
      <c r="A3126" s="38" t="s">
        <v>6269</v>
      </c>
      <c r="B3126" s="39" t="s">
        <v>6270</v>
      </c>
      <c r="C3126" s="40" t="s">
        <v>205</v>
      </c>
      <c r="D3126" s="77">
        <v>116.06</v>
      </c>
      <c r="E3126" s="77">
        <v>36.92</v>
      </c>
      <c r="F3126" s="77">
        <v>152.97999999999999</v>
      </c>
      <c r="G3126" s="26">
        <v>15</v>
      </c>
    </row>
    <row r="3127" spans="1:7">
      <c r="A3127" s="38" t="s">
        <v>6271</v>
      </c>
      <c r="B3127" s="39" t="s">
        <v>6272</v>
      </c>
      <c r="C3127" s="40" t="s">
        <v>205</v>
      </c>
      <c r="D3127" s="77">
        <v>104.92</v>
      </c>
      <c r="E3127" s="77">
        <v>36.92</v>
      </c>
      <c r="F3127" s="77">
        <v>141.84</v>
      </c>
      <c r="G3127" s="26">
        <v>15</v>
      </c>
    </row>
    <row r="3128" spans="1:7">
      <c r="A3128" s="38" t="s">
        <v>6273</v>
      </c>
      <c r="B3128" s="39" t="s">
        <v>6274</v>
      </c>
      <c r="C3128" s="40" t="s">
        <v>205</v>
      </c>
      <c r="D3128" s="77">
        <v>25.3</v>
      </c>
      <c r="E3128" s="77">
        <v>13.02</v>
      </c>
      <c r="F3128" s="77">
        <v>38.32</v>
      </c>
      <c r="G3128" s="26">
        <v>15</v>
      </c>
    </row>
    <row r="3129" spans="1:7">
      <c r="A3129" s="38" t="s">
        <v>6275</v>
      </c>
      <c r="B3129" s="39" t="s">
        <v>6276</v>
      </c>
      <c r="C3129" s="40"/>
      <c r="D3129" s="77"/>
      <c r="E3129" s="77"/>
      <c r="F3129" s="77"/>
      <c r="G3129" s="26"/>
    </row>
    <row r="3130" spans="1:7">
      <c r="A3130" s="38" t="s">
        <v>6277</v>
      </c>
      <c r="B3130" s="39" t="s">
        <v>6278</v>
      </c>
      <c r="C3130" s="40" t="s">
        <v>205</v>
      </c>
      <c r="D3130" s="77">
        <v>7.62</v>
      </c>
      <c r="E3130" s="77">
        <v>1.87</v>
      </c>
      <c r="F3130" s="77">
        <v>9.49</v>
      </c>
      <c r="G3130" s="26">
        <v>15</v>
      </c>
    </row>
    <row r="3131" spans="1:7">
      <c r="A3131" s="38" t="s">
        <v>6279</v>
      </c>
      <c r="B3131" s="39" t="s">
        <v>6280</v>
      </c>
      <c r="C3131" s="40" t="s">
        <v>205</v>
      </c>
      <c r="D3131" s="77">
        <v>8.42</v>
      </c>
      <c r="E3131" s="77">
        <v>1.87</v>
      </c>
      <c r="F3131" s="77">
        <v>10.29</v>
      </c>
      <c r="G3131" s="26">
        <v>15</v>
      </c>
    </row>
    <row r="3132" spans="1:7">
      <c r="A3132" s="38" t="s">
        <v>6281</v>
      </c>
      <c r="B3132" s="39" t="s">
        <v>6282</v>
      </c>
      <c r="C3132" s="40" t="s">
        <v>205</v>
      </c>
      <c r="D3132" s="77">
        <v>11.37</v>
      </c>
      <c r="E3132" s="77">
        <v>1.87</v>
      </c>
      <c r="F3132" s="77">
        <v>13.24</v>
      </c>
      <c r="G3132" s="26">
        <v>15</v>
      </c>
    </row>
    <row r="3133" spans="1:7">
      <c r="A3133" s="38" t="s">
        <v>6283</v>
      </c>
      <c r="B3133" s="39" t="s">
        <v>6284</v>
      </c>
      <c r="C3133" s="40" t="s">
        <v>205</v>
      </c>
      <c r="D3133" s="77">
        <v>22.69</v>
      </c>
      <c r="E3133" s="77">
        <v>1.87</v>
      </c>
      <c r="F3133" s="77">
        <v>24.56</v>
      </c>
      <c r="G3133" s="26">
        <v>15</v>
      </c>
    </row>
    <row r="3134" spans="1:7">
      <c r="A3134" s="38" t="s">
        <v>6285</v>
      </c>
      <c r="B3134" s="39" t="s">
        <v>6286</v>
      </c>
      <c r="C3134" s="40" t="s">
        <v>205</v>
      </c>
      <c r="D3134" s="77">
        <v>33.49</v>
      </c>
      <c r="E3134" s="77">
        <v>1.87</v>
      </c>
      <c r="F3134" s="77">
        <v>35.36</v>
      </c>
      <c r="G3134" s="26">
        <v>15</v>
      </c>
    </row>
    <row r="3135" spans="1:7">
      <c r="A3135" s="38" t="s">
        <v>6287</v>
      </c>
      <c r="B3135" s="39" t="s">
        <v>6288</v>
      </c>
      <c r="C3135" s="40" t="s">
        <v>205</v>
      </c>
      <c r="D3135" s="77">
        <v>79.88</v>
      </c>
      <c r="E3135" s="77">
        <v>2.8</v>
      </c>
      <c r="F3135" s="77">
        <v>82.68</v>
      </c>
      <c r="G3135" s="26">
        <v>15</v>
      </c>
    </row>
    <row r="3136" spans="1:7">
      <c r="A3136" s="38" t="s">
        <v>6289</v>
      </c>
      <c r="B3136" s="39" t="s">
        <v>6290</v>
      </c>
      <c r="C3136" s="40" t="s">
        <v>205</v>
      </c>
      <c r="D3136" s="77">
        <v>106.32</v>
      </c>
      <c r="E3136" s="77">
        <v>2.8</v>
      </c>
      <c r="F3136" s="77">
        <v>109.12</v>
      </c>
      <c r="G3136" s="26">
        <v>15</v>
      </c>
    </row>
    <row r="3137" spans="1:7">
      <c r="A3137" s="38" t="s">
        <v>6291</v>
      </c>
      <c r="B3137" s="39" t="s">
        <v>6292</v>
      </c>
      <c r="C3137" s="40" t="s">
        <v>205</v>
      </c>
      <c r="D3137" s="77">
        <v>158.55000000000001</v>
      </c>
      <c r="E3137" s="77">
        <v>2.8</v>
      </c>
      <c r="F3137" s="77">
        <v>161.35</v>
      </c>
      <c r="G3137" s="26">
        <v>15</v>
      </c>
    </row>
    <row r="3138" spans="1:7">
      <c r="A3138" s="38" t="s">
        <v>6293</v>
      </c>
      <c r="B3138" s="39" t="s">
        <v>6294</v>
      </c>
      <c r="C3138" s="40" t="s">
        <v>205</v>
      </c>
      <c r="D3138" s="77">
        <v>313.37</v>
      </c>
      <c r="E3138" s="77">
        <v>2.8</v>
      </c>
      <c r="F3138" s="77">
        <v>316.17</v>
      </c>
      <c r="G3138" s="26">
        <v>15</v>
      </c>
    </row>
    <row r="3139" spans="1:7">
      <c r="A3139" s="38" t="s">
        <v>6295</v>
      </c>
      <c r="B3139" s="39" t="s">
        <v>6296</v>
      </c>
      <c r="C3139" s="40" t="s">
        <v>205</v>
      </c>
      <c r="D3139" s="77">
        <v>401.39</v>
      </c>
      <c r="E3139" s="77">
        <v>2.8</v>
      </c>
      <c r="F3139" s="77">
        <v>404.19</v>
      </c>
      <c r="G3139" s="26">
        <v>15</v>
      </c>
    </row>
    <row r="3140" spans="1:7">
      <c r="A3140" s="38" t="s">
        <v>6297</v>
      </c>
      <c r="B3140" s="39" t="s">
        <v>6298</v>
      </c>
      <c r="C3140" s="40" t="s">
        <v>205</v>
      </c>
      <c r="D3140" s="77">
        <v>552.17999999999995</v>
      </c>
      <c r="E3140" s="77">
        <v>2.8</v>
      </c>
      <c r="F3140" s="77">
        <v>554.98</v>
      </c>
      <c r="G3140" s="26">
        <v>15</v>
      </c>
    </row>
    <row r="3141" spans="1:7">
      <c r="A3141" s="38" t="s">
        <v>6299</v>
      </c>
      <c r="B3141" s="39" t="s">
        <v>6300</v>
      </c>
      <c r="C3141" s="40" t="s">
        <v>205</v>
      </c>
      <c r="D3141" s="77">
        <v>927.68</v>
      </c>
      <c r="E3141" s="77">
        <v>2.8</v>
      </c>
      <c r="F3141" s="77">
        <v>930.48</v>
      </c>
      <c r="G3141" s="26">
        <v>15</v>
      </c>
    </row>
    <row r="3142" spans="1:7">
      <c r="A3142" s="38" t="s">
        <v>6301</v>
      </c>
      <c r="B3142" s="39" t="s">
        <v>6302</v>
      </c>
      <c r="C3142" s="40" t="s">
        <v>205</v>
      </c>
      <c r="D3142" s="77">
        <v>1283.0999999999999</v>
      </c>
      <c r="E3142" s="77">
        <v>2.8</v>
      </c>
      <c r="F3142" s="77">
        <v>1285.9000000000001</v>
      </c>
      <c r="G3142" s="26">
        <v>15</v>
      </c>
    </row>
    <row r="3143" spans="1:7">
      <c r="A3143" s="38" t="s">
        <v>6303</v>
      </c>
      <c r="B3143" s="39" t="s">
        <v>6304</v>
      </c>
      <c r="C3143" s="40"/>
      <c r="D3143" s="77"/>
      <c r="E3143" s="77"/>
      <c r="F3143" s="77"/>
      <c r="G3143" s="26"/>
    </row>
    <row r="3144" spans="1:7">
      <c r="A3144" s="38" t="s">
        <v>6305</v>
      </c>
      <c r="B3144" s="39" t="s">
        <v>6306</v>
      </c>
      <c r="C3144" s="40" t="s">
        <v>205</v>
      </c>
      <c r="D3144" s="77">
        <v>602.11</v>
      </c>
      <c r="E3144" s="77">
        <v>39.270000000000003</v>
      </c>
      <c r="F3144" s="77">
        <v>641.38</v>
      </c>
      <c r="G3144" s="26">
        <v>15</v>
      </c>
    </row>
    <row r="3145" spans="1:7">
      <c r="A3145" s="38" t="s">
        <v>6307</v>
      </c>
      <c r="B3145" s="39" t="s">
        <v>6308</v>
      </c>
      <c r="C3145" s="40" t="s">
        <v>205</v>
      </c>
      <c r="D3145" s="77">
        <v>694.37</v>
      </c>
      <c r="E3145" s="77">
        <v>39.270000000000003</v>
      </c>
      <c r="F3145" s="77">
        <v>733.64</v>
      </c>
      <c r="G3145" s="26">
        <v>15</v>
      </c>
    </row>
    <row r="3146" spans="1:7">
      <c r="A3146" s="38" t="s">
        <v>6309</v>
      </c>
      <c r="B3146" s="39" t="s">
        <v>6310</v>
      </c>
      <c r="C3146" s="40" t="s">
        <v>205</v>
      </c>
      <c r="D3146" s="77">
        <v>880.59</v>
      </c>
      <c r="E3146" s="77">
        <v>39.270000000000003</v>
      </c>
      <c r="F3146" s="77">
        <v>919.86</v>
      </c>
      <c r="G3146" s="26">
        <v>15</v>
      </c>
    </row>
    <row r="3147" spans="1:7">
      <c r="A3147" s="38" t="s">
        <v>6311</v>
      </c>
      <c r="B3147" s="39" t="s">
        <v>6312</v>
      </c>
      <c r="C3147" s="40" t="s">
        <v>205</v>
      </c>
      <c r="D3147" s="77">
        <v>1326.35</v>
      </c>
      <c r="E3147" s="77">
        <v>39.270000000000003</v>
      </c>
      <c r="F3147" s="77">
        <v>1365.62</v>
      </c>
      <c r="G3147" s="26">
        <v>15</v>
      </c>
    </row>
    <row r="3148" spans="1:7">
      <c r="A3148" s="38" t="s">
        <v>6313</v>
      </c>
      <c r="B3148" s="39" t="s">
        <v>6314</v>
      </c>
      <c r="C3148" s="40" t="s">
        <v>205</v>
      </c>
      <c r="D3148" s="77">
        <v>1061.49</v>
      </c>
      <c r="E3148" s="77">
        <v>39.270000000000003</v>
      </c>
      <c r="F3148" s="77">
        <v>1100.76</v>
      </c>
      <c r="G3148" s="26">
        <v>15</v>
      </c>
    </row>
    <row r="3149" spans="1:7">
      <c r="A3149" s="38" t="s">
        <v>6315</v>
      </c>
      <c r="B3149" s="39" t="s">
        <v>6316</v>
      </c>
      <c r="C3149" s="40" t="s">
        <v>205</v>
      </c>
      <c r="D3149" s="77">
        <v>541.21</v>
      </c>
      <c r="E3149" s="77">
        <v>39.270000000000003</v>
      </c>
      <c r="F3149" s="77">
        <v>580.48</v>
      </c>
      <c r="G3149" s="26">
        <v>15</v>
      </c>
    </row>
    <row r="3150" spans="1:7">
      <c r="A3150" s="38" t="s">
        <v>6317</v>
      </c>
      <c r="B3150" s="39" t="s">
        <v>6318</v>
      </c>
      <c r="C3150" s="40" t="s">
        <v>205</v>
      </c>
      <c r="D3150" s="77">
        <v>556.39</v>
      </c>
      <c r="E3150" s="77">
        <v>39.270000000000003</v>
      </c>
      <c r="F3150" s="77">
        <v>595.66</v>
      </c>
      <c r="G3150" s="26">
        <v>15</v>
      </c>
    </row>
    <row r="3151" spans="1:7">
      <c r="A3151" s="38" t="s">
        <v>6319</v>
      </c>
      <c r="B3151" s="39" t="s">
        <v>6320</v>
      </c>
      <c r="C3151" s="40" t="s">
        <v>205</v>
      </c>
      <c r="D3151" s="77">
        <v>644.88</v>
      </c>
      <c r="E3151" s="77">
        <v>39.270000000000003</v>
      </c>
      <c r="F3151" s="77">
        <v>684.15</v>
      </c>
      <c r="G3151" s="26">
        <v>15</v>
      </c>
    </row>
    <row r="3152" spans="1:7">
      <c r="A3152" s="38" t="s">
        <v>6321</v>
      </c>
      <c r="B3152" s="39" t="s">
        <v>6322</v>
      </c>
      <c r="C3152" s="40" t="s">
        <v>205</v>
      </c>
      <c r="D3152" s="77">
        <v>772.98</v>
      </c>
      <c r="E3152" s="77">
        <v>39.270000000000003</v>
      </c>
      <c r="F3152" s="77">
        <v>812.25</v>
      </c>
      <c r="G3152" s="26">
        <v>15</v>
      </c>
    </row>
    <row r="3153" spans="1:7">
      <c r="A3153" s="38" t="s">
        <v>6323</v>
      </c>
      <c r="B3153" s="39" t="s">
        <v>6324</v>
      </c>
      <c r="C3153" s="40" t="s">
        <v>205</v>
      </c>
      <c r="D3153" s="77">
        <v>969.79</v>
      </c>
      <c r="E3153" s="77">
        <v>39.270000000000003</v>
      </c>
      <c r="F3153" s="77">
        <v>1009.06</v>
      </c>
      <c r="G3153" s="26">
        <v>15</v>
      </c>
    </row>
    <row r="3154" spans="1:7">
      <c r="A3154" s="38" t="s">
        <v>6325</v>
      </c>
      <c r="B3154" s="39" t="s">
        <v>6326</v>
      </c>
      <c r="C3154" s="40" t="s">
        <v>205</v>
      </c>
      <c r="D3154" s="77">
        <v>1165.2</v>
      </c>
      <c r="E3154" s="77">
        <v>39.270000000000003</v>
      </c>
      <c r="F3154" s="77">
        <v>1204.47</v>
      </c>
      <c r="G3154" s="26">
        <v>15</v>
      </c>
    </row>
    <row r="3155" spans="1:7">
      <c r="A3155" s="38" t="s">
        <v>6327</v>
      </c>
      <c r="B3155" s="39" t="s">
        <v>6328</v>
      </c>
      <c r="C3155" s="40" t="s">
        <v>205</v>
      </c>
      <c r="D3155" s="77">
        <v>1486.05</v>
      </c>
      <c r="E3155" s="77">
        <v>39.270000000000003</v>
      </c>
      <c r="F3155" s="77">
        <v>1525.32</v>
      </c>
      <c r="G3155" s="26">
        <v>15</v>
      </c>
    </row>
    <row r="3156" spans="1:7">
      <c r="A3156" s="38" t="s">
        <v>6329</v>
      </c>
      <c r="B3156" s="39" t="s">
        <v>6330</v>
      </c>
      <c r="C3156" s="40"/>
      <c r="D3156" s="77"/>
      <c r="E3156" s="77"/>
      <c r="F3156" s="77"/>
      <c r="G3156" s="26"/>
    </row>
    <row r="3157" spans="1:7">
      <c r="A3157" s="38" t="s">
        <v>6331</v>
      </c>
      <c r="B3157" s="39" t="s">
        <v>6332</v>
      </c>
      <c r="C3157" s="40" t="s">
        <v>205</v>
      </c>
      <c r="D3157" s="77">
        <v>119.65</v>
      </c>
      <c r="E3157" s="77">
        <v>23.57</v>
      </c>
      <c r="F3157" s="77">
        <v>143.22</v>
      </c>
      <c r="G3157" s="26">
        <v>15</v>
      </c>
    </row>
    <row r="3158" spans="1:7">
      <c r="A3158" s="38" t="s">
        <v>6333</v>
      </c>
      <c r="B3158" s="39" t="s">
        <v>6334</v>
      </c>
      <c r="C3158" s="40" t="s">
        <v>205</v>
      </c>
      <c r="D3158" s="77">
        <v>184.67</v>
      </c>
      <c r="E3158" s="77">
        <v>31.42</v>
      </c>
      <c r="F3158" s="77">
        <v>216.09</v>
      </c>
      <c r="G3158" s="26">
        <v>15</v>
      </c>
    </row>
    <row r="3159" spans="1:7">
      <c r="A3159" s="38" t="s">
        <v>6335</v>
      </c>
      <c r="B3159" s="39" t="s">
        <v>6336</v>
      </c>
      <c r="C3159" s="40" t="s">
        <v>205</v>
      </c>
      <c r="D3159" s="77">
        <v>225.1</v>
      </c>
      <c r="E3159" s="77">
        <v>31.42</v>
      </c>
      <c r="F3159" s="77">
        <v>256.52</v>
      </c>
      <c r="G3159" s="26">
        <v>15</v>
      </c>
    </row>
    <row r="3160" spans="1:7">
      <c r="A3160" s="38" t="s">
        <v>6337</v>
      </c>
      <c r="B3160" s="39" t="s">
        <v>6338</v>
      </c>
      <c r="C3160" s="40"/>
      <c r="D3160" s="77"/>
      <c r="E3160" s="77"/>
      <c r="F3160" s="77"/>
      <c r="G3160" s="26"/>
    </row>
    <row r="3161" spans="1:7">
      <c r="A3161" s="38" t="s">
        <v>6339</v>
      </c>
      <c r="B3161" s="39" t="s">
        <v>6340</v>
      </c>
      <c r="C3161" s="40" t="s">
        <v>205</v>
      </c>
      <c r="D3161" s="77">
        <v>715.41</v>
      </c>
      <c r="E3161" s="77">
        <v>44.85</v>
      </c>
      <c r="F3161" s="77">
        <v>760.26</v>
      </c>
      <c r="G3161" s="26">
        <v>15</v>
      </c>
    </row>
    <row r="3162" spans="1:7">
      <c r="A3162" s="38" t="s">
        <v>6341</v>
      </c>
      <c r="B3162" s="39" t="s">
        <v>6342</v>
      </c>
      <c r="C3162" s="40" t="s">
        <v>205</v>
      </c>
      <c r="D3162" s="77">
        <v>708.96</v>
      </c>
      <c r="E3162" s="77">
        <v>44.85</v>
      </c>
      <c r="F3162" s="77">
        <v>753.81</v>
      </c>
      <c r="G3162" s="26">
        <v>15</v>
      </c>
    </row>
    <row r="3163" spans="1:7">
      <c r="A3163" s="38" t="s">
        <v>6343</v>
      </c>
      <c r="B3163" s="39" t="s">
        <v>6344</v>
      </c>
      <c r="C3163" s="40" t="s">
        <v>205</v>
      </c>
      <c r="D3163" s="77">
        <v>693</v>
      </c>
      <c r="E3163" s="77">
        <v>44.85</v>
      </c>
      <c r="F3163" s="77">
        <v>737.85</v>
      </c>
      <c r="G3163" s="26">
        <v>15</v>
      </c>
    </row>
    <row r="3164" spans="1:7">
      <c r="A3164" s="38" t="s">
        <v>6345</v>
      </c>
      <c r="B3164" s="39" t="s">
        <v>6346</v>
      </c>
      <c r="C3164" s="40" t="s">
        <v>205</v>
      </c>
      <c r="D3164" s="77">
        <v>825.02</v>
      </c>
      <c r="E3164" s="77">
        <v>44.85</v>
      </c>
      <c r="F3164" s="77">
        <v>869.87</v>
      </c>
      <c r="G3164" s="26">
        <v>15</v>
      </c>
    </row>
    <row r="3165" spans="1:7">
      <c r="A3165" s="38" t="s">
        <v>6347</v>
      </c>
      <c r="B3165" s="39" t="s">
        <v>6348</v>
      </c>
      <c r="C3165" s="40" t="s">
        <v>205</v>
      </c>
      <c r="D3165" s="77">
        <v>1103.3800000000001</v>
      </c>
      <c r="E3165" s="77">
        <v>48.2</v>
      </c>
      <c r="F3165" s="77">
        <v>1151.58</v>
      </c>
      <c r="G3165" s="26">
        <v>15</v>
      </c>
    </row>
    <row r="3166" spans="1:7">
      <c r="A3166" s="38" t="s">
        <v>6349</v>
      </c>
      <c r="B3166" s="39" t="s">
        <v>6350</v>
      </c>
      <c r="C3166" s="40" t="s">
        <v>205</v>
      </c>
      <c r="D3166" s="77">
        <v>1244.17</v>
      </c>
      <c r="E3166" s="77">
        <v>48.2</v>
      </c>
      <c r="F3166" s="77">
        <v>1292.3699999999999</v>
      </c>
      <c r="G3166" s="26">
        <v>15</v>
      </c>
    </row>
    <row r="3167" spans="1:7">
      <c r="A3167" s="38" t="s">
        <v>6351</v>
      </c>
      <c r="B3167" s="39" t="s">
        <v>6352</v>
      </c>
      <c r="C3167" s="40" t="s">
        <v>95</v>
      </c>
      <c r="D3167" s="77">
        <v>137.68</v>
      </c>
      <c r="E3167" s="77">
        <v>24.56</v>
      </c>
      <c r="F3167" s="77">
        <v>162.24</v>
      </c>
      <c r="G3167" s="26">
        <v>15</v>
      </c>
    </row>
    <row r="3168" spans="1:7">
      <c r="A3168" s="38" t="s">
        <v>6353</v>
      </c>
      <c r="B3168" s="39" t="s">
        <v>6354</v>
      </c>
      <c r="C3168" s="40" t="s">
        <v>95</v>
      </c>
      <c r="D3168" s="77">
        <v>170.56</v>
      </c>
      <c r="E3168" s="77">
        <v>24.56</v>
      </c>
      <c r="F3168" s="77">
        <v>195.12</v>
      </c>
      <c r="G3168" s="26">
        <v>15</v>
      </c>
    </row>
    <row r="3169" spans="1:7">
      <c r="A3169" s="38" t="s">
        <v>6355</v>
      </c>
      <c r="B3169" s="39" t="s">
        <v>6356</v>
      </c>
      <c r="C3169" s="40" t="s">
        <v>95</v>
      </c>
      <c r="D3169" s="77">
        <v>216.77</v>
      </c>
      <c r="E3169" s="77">
        <v>26.8</v>
      </c>
      <c r="F3169" s="77">
        <v>243.57</v>
      </c>
      <c r="G3169" s="26">
        <v>15</v>
      </c>
    </row>
    <row r="3170" spans="1:7">
      <c r="A3170" s="38" t="s">
        <v>6357</v>
      </c>
      <c r="B3170" s="39" t="s">
        <v>6358</v>
      </c>
      <c r="C3170" s="40" t="s">
        <v>95</v>
      </c>
      <c r="D3170" s="77">
        <v>327.73</v>
      </c>
      <c r="E3170" s="77">
        <v>29.03</v>
      </c>
      <c r="F3170" s="77">
        <v>356.76</v>
      </c>
      <c r="G3170" s="26">
        <v>15</v>
      </c>
    </row>
    <row r="3171" spans="1:7">
      <c r="A3171" s="38" t="s">
        <v>6359</v>
      </c>
      <c r="B3171" s="39" t="s">
        <v>6360</v>
      </c>
      <c r="C3171" s="40" t="s">
        <v>95</v>
      </c>
      <c r="D3171" s="77">
        <v>409.28</v>
      </c>
      <c r="E3171" s="77">
        <v>31.27</v>
      </c>
      <c r="F3171" s="77">
        <v>440.55</v>
      </c>
      <c r="G3171" s="26">
        <v>15</v>
      </c>
    </row>
    <row r="3172" spans="1:7">
      <c r="A3172" s="38" t="s">
        <v>6361</v>
      </c>
      <c r="B3172" s="39" t="s">
        <v>6362</v>
      </c>
      <c r="C3172" s="40" t="s">
        <v>95</v>
      </c>
      <c r="D3172" s="77">
        <v>587.63</v>
      </c>
      <c r="E3172" s="77">
        <v>33.5</v>
      </c>
      <c r="F3172" s="77">
        <v>621.13</v>
      </c>
      <c r="G3172" s="26">
        <v>15</v>
      </c>
    </row>
    <row r="3173" spans="1:7">
      <c r="A3173" s="38" t="s">
        <v>6363</v>
      </c>
      <c r="B3173" s="39" t="s">
        <v>6364</v>
      </c>
      <c r="C3173" s="40" t="s">
        <v>95</v>
      </c>
      <c r="D3173" s="77">
        <v>756.43</v>
      </c>
      <c r="E3173" s="77">
        <v>35.729999999999997</v>
      </c>
      <c r="F3173" s="77">
        <v>792.16</v>
      </c>
      <c r="G3173" s="26">
        <v>15</v>
      </c>
    </row>
    <row r="3174" spans="1:7">
      <c r="A3174" s="38" t="s">
        <v>6365</v>
      </c>
      <c r="B3174" s="39" t="s">
        <v>6366</v>
      </c>
      <c r="C3174" s="40" t="s">
        <v>95</v>
      </c>
      <c r="D3174" s="77">
        <v>292.77999999999997</v>
      </c>
      <c r="E3174" s="77">
        <v>31.27</v>
      </c>
      <c r="F3174" s="77">
        <v>324.05</v>
      </c>
      <c r="G3174" s="26">
        <v>15</v>
      </c>
    </row>
    <row r="3175" spans="1:7">
      <c r="A3175" s="38" t="s">
        <v>6367</v>
      </c>
      <c r="B3175" s="39" t="s">
        <v>6368</v>
      </c>
      <c r="C3175" s="40" t="s">
        <v>95</v>
      </c>
      <c r="D3175" s="77">
        <v>307.99</v>
      </c>
      <c r="E3175" s="77">
        <v>24.56</v>
      </c>
      <c r="F3175" s="77">
        <v>332.55</v>
      </c>
      <c r="G3175" s="26">
        <v>15</v>
      </c>
    </row>
    <row r="3176" spans="1:7">
      <c r="A3176" s="38" t="s">
        <v>6369</v>
      </c>
      <c r="B3176" s="39" t="s">
        <v>6370</v>
      </c>
      <c r="C3176" s="40" t="s">
        <v>95</v>
      </c>
      <c r="D3176" s="77">
        <v>419.31</v>
      </c>
      <c r="E3176" s="77">
        <v>31.27</v>
      </c>
      <c r="F3176" s="77">
        <v>450.58</v>
      </c>
      <c r="G3176" s="26">
        <v>15</v>
      </c>
    </row>
    <row r="3177" spans="1:7">
      <c r="A3177" s="38" t="s">
        <v>6371</v>
      </c>
      <c r="B3177" s="39" t="s">
        <v>6372</v>
      </c>
      <c r="C3177" s="40" t="s">
        <v>95</v>
      </c>
      <c r="D3177" s="77">
        <v>739</v>
      </c>
      <c r="E3177" s="77">
        <v>35.729999999999997</v>
      </c>
      <c r="F3177" s="77">
        <v>774.73</v>
      </c>
      <c r="G3177" s="26">
        <v>15</v>
      </c>
    </row>
    <row r="3178" spans="1:7">
      <c r="A3178" s="38" t="s">
        <v>6373</v>
      </c>
      <c r="B3178" s="39" t="s">
        <v>6374</v>
      </c>
      <c r="C3178" s="40" t="s">
        <v>95</v>
      </c>
      <c r="D3178" s="77">
        <v>551.89</v>
      </c>
      <c r="E3178" s="77">
        <v>26.8</v>
      </c>
      <c r="F3178" s="77">
        <v>578.69000000000005</v>
      </c>
      <c r="G3178" s="26">
        <v>15</v>
      </c>
    </row>
    <row r="3179" spans="1:7">
      <c r="A3179" s="38" t="s">
        <v>6375</v>
      </c>
      <c r="B3179" s="39" t="s">
        <v>6376</v>
      </c>
      <c r="C3179" s="40" t="s">
        <v>95</v>
      </c>
      <c r="D3179" s="77">
        <v>655.7</v>
      </c>
      <c r="E3179" s="77">
        <v>31.27</v>
      </c>
      <c r="F3179" s="77">
        <v>686.97</v>
      </c>
      <c r="G3179" s="26">
        <v>15</v>
      </c>
    </row>
    <row r="3180" spans="1:7">
      <c r="A3180" s="38" t="s">
        <v>6377</v>
      </c>
      <c r="B3180" s="39" t="s">
        <v>6378</v>
      </c>
      <c r="C3180" s="40" t="s">
        <v>95</v>
      </c>
      <c r="D3180" s="77">
        <v>1121.53</v>
      </c>
      <c r="E3180" s="77">
        <v>35.729999999999997</v>
      </c>
      <c r="F3180" s="77">
        <v>1157.26</v>
      </c>
      <c r="G3180" s="26">
        <v>15</v>
      </c>
    </row>
    <row r="3181" spans="1:7">
      <c r="A3181" s="38" t="s">
        <v>6379</v>
      </c>
      <c r="B3181" s="39" t="s">
        <v>6380</v>
      </c>
      <c r="C3181" s="40" t="s">
        <v>95</v>
      </c>
      <c r="D3181" s="77">
        <v>494.22</v>
      </c>
      <c r="E3181" s="77">
        <v>24.56</v>
      </c>
      <c r="F3181" s="77">
        <v>518.78</v>
      </c>
      <c r="G3181" s="26">
        <v>15</v>
      </c>
    </row>
    <row r="3182" spans="1:7">
      <c r="A3182" s="38" t="s">
        <v>6381</v>
      </c>
      <c r="B3182" s="39" t="s">
        <v>6382</v>
      </c>
      <c r="C3182" s="40" t="s">
        <v>95</v>
      </c>
      <c r="D3182" s="77">
        <v>508.47</v>
      </c>
      <c r="E3182" s="77">
        <v>26.8</v>
      </c>
      <c r="F3182" s="77">
        <v>535.27</v>
      </c>
      <c r="G3182" s="26">
        <v>15</v>
      </c>
    </row>
    <row r="3183" spans="1:7">
      <c r="A3183" s="38" t="s">
        <v>6383</v>
      </c>
      <c r="B3183" s="39" t="s">
        <v>6384</v>
      </c>
      <c r="C3183" s="40"/>
      <c r="D3183" s="77"/>
      <c r="E3183" s="77"/>
      <c r="F3183" s="77"/>
      <c r="G3183" s="26"/>
    </row>
    <row r="3184" spans="1:7">
      <c r="A3184" s="38" t="s">
        <v>6385</v>
      </c>
      <c r="B3184" s="39" t="s">
        <v>6386</v>
      </c>
      <c r="C3184" s="40" t="s">
        <v>95</v>
      </c>
      <c r="D3184" s="77">
        <v>433.87</v>
      </c>
      <c r="E3184" s="77">
        <v>31.27</v>
      </c>
      <c r="F3184" s="77">
        <v>465.14</v>
      </c>
      <c r="G3184" s="26">
        <v>15</v>
      </c>
    </row>
    <row r="3185" spans="1:7">
      <c r="A3185" s="38" t="s">
        <v>6387</v>
      </c>
      <c r="B3185" s="39" t="s">
        <v>6388</v>
      </c>
      <c r="C3185" s="40" t="s">
        <v>95</v>
      </c>
      <c r="D3185" s="77">
        <v>654.54999999999995</v>
      </c>
      <c r="E3185" s="77">
        <v>35.729999999999997</v>
      </c>
      <c r="F3185" s="77">
        <v>690.28</v>
      </c>
      <c r="G3185" s="26">
        <v>15</v>
      </c>
    </row>
    <row r="3186" spans="1:7">
      <c r="A3186" s="38" t="s">
        <v>6389</v>
      </c>
      <c r="B3186" s="39" t="s">
        <v>6390</v>
      </c>
      <c r="C3186" s="40" t="s">
        <v>95</v>
      </c>
      <c r="D3186" s="77">
        <v>961.44</v>
      </c>
      <c r="E3186" s="77">
        <v>40.200000000000003</v>
      </c>
      <c r="F3186" s="77">
        <v>1001.64</v>
      </c>
      <c r="G3186" s="26">
        <v>15</v>
      </c>
    </row>
    <row r="3187" spans="1:7">
      <c r="A3187" s="38" t="s">
        <v>6391</v>
      </c>
      <c r="B3187" s="39" t="s">
        <v>6392</v>
      </c>
      <c r="C3187" s="40" t="s">
        <v>95</v>
      </c>
      <c r="D3187" s="77">
        <v>1597.66</v>
      </c>
      <c r="E3187" s="77">
        <v>44.67</v>
      </c>
      <c r="F3187" s="77">
        <v>1642.33</v>
      </c>
      <c r="G3187" s="26">
        <v>15</v>
      </c>
    </row>
    <row r="3188" spans="1:7">
      <c r="A3188" s="38" t="s">
        <v>6393</v>
      </c>
      <c r="B3188" s="39" t="s">
        <v>6394</v>
      </c>
      <c r="C3188" s="40" t="s">
        <v>95</v>
      </c>
      <c r="D3188" s="77">
        <v>337.68</v>
      </c>
      <c r="E3188" s="77">
        <v>31.27</v>
      </c>
      <c r="F3188" s="77">
        <v>368.95</v>
      </c>
      <c r="G3188" s="26">
        <v>15</v>
      </c>
    </row>
    <row r="3189" spans="1:7">
      <c r="A3189" s="38" t="s">
        <v>6395</v>
      </c>
      <c r="B3189" s="39" t="s">
        <v>6396</v>
      </c>
      <c r="C3189" s="40" t="s">
        <v>95</v>
      </c>
      <c r="D3189" s="77">
        <v>401.56</v>
      </c>
      <c r="E3189" s="77">
        <v>31.27</v>
      </c>
      <c r="F3189" s="77">
        <v>432.83</v>
      </c>
      <c r="G3189" s="26">
        <v>15</v>
      </c>
    </row>
    <row r="3190" spans="1:7">
      <c r="A3190" s="38" t="s">
        <v>6397</v>
      </c>
      <c r="B3190" s="39" t="s">
        <v>6398</v>
      </c>
      <c r="C3190" s="40" t="s">
        <v>95</v>
      </c>
      <c r="D3190" s="77">
        <v>757.77</v>
      </c>
      <c r="E3190" s="77">
        <v>35.729999999999997</v>
      </c>
      <c r="F3190" s="77">
        <v>793.5</v>
      </c>
      <c r="G3190" s="26">
        <v>15</v>
      </c>
    </row>
    <row r="3191" spans="1:7">
      <c r="A3191" s="38" t="s">
        <v>6399</v>
      </c>
      <c r="B3191" s="39" t="s">
        <v>6400</v>
      </c>
      <c r="C3191" s="40" t="s">
        <v>95</v>
      </c>
      <c r="D3191" s="77">
        <v>877.96</v>
      </c>
      <c r="E3191" s="77">
        <v>40.200000000000003</v>
      </c>
      <c r="F3191" s="77">
        <v>918.16</v>
      </c>
      <c r="G3191" s="26">
        <v>15</v>
      </c>
    </row>
    <row r="3192" spans="1:7">
      <c r="A3192" s="38" t="s">
        <v>6401</v>
      </c>
      <c r="B3192" s="39" t="s">
        <v>6402</v>
      </c>
      <c r="C3192" s="40" t="s">
        <v>95</v>
      </c>
      <c r="D3192" s="77">
        <v>1379.63</v>
      </c>
      <c r="E3192" s="77">
        <v>44.67</v>
      </c>
      <c r="F3192" s="77">
        <v>1424.3</v>
      </c>
      <c r="G3192" s="26">
        <v>15</v>
      </c>
    </row>
    <row r="3193" spans="1:7">
      <c r="A3193" s="38" t="s">
        <v>6403</v>
      </c>
      <c r="B3193" s="39" t="s">
        <v>6404</v>
      </c>
      <c r="C3193" s="40"/>
      <c r="D3193" s="77"/>
      <c r="E3193" s="77"/>
      <c r="F3193" s="77"/>
      <c r="G3193" s="26"/>
    </row>
    <row r="3194" spans="1:7">
      <c r="A3194" s="38" t="s">
        <v>6405</v>
      </c>
      <c r="B3194" s="39" t="s">
        <v>6406</v>
      </c>
      <c r="C3194" s="40" t="s">
        <v>205</v>
      </c>
      <c r="D3194" s="77">
        <v>1.84</v>
      </c>
      <c r="E3194" s="77">
        <v>77.03</v>
      </c>
      <c r="F3194" s="77">
        <v>78.87</v>
      </c>
      <c r="G3194" s="26">
        <v>15</v>
      </c>
    </row>
    <row r="3195" spans="1:7">
      <c r="A3195" s="38" t="s">
        <v>6407</v>
      </c>
      <c r="B3195" s="39" t="s">
        <v>6408</v>
      </c>
      <c r="C3195" s="40" t="s">
        <v>205</v>
      </c>
      <c r="D3195" s="77">
        <v>70.67</v>
      </c>
      <c r="E3195" s="77">
        <v>44.82</v>
      </c>
      <c r="F3195" s="77">
        <v>115.49</v>
      </c>
      <c r="G3195" s="26">
        <v>15</v>
      </c>
    </row>
    <row r="3196" spans="1:7">
      <c r="A3196" s="38" t="s">
        <v>6409</v>
      </c>
      <c r="B3196" s="39" t="s">
        <v>6410</v>
      </c>
      <c r="C3196" s="40"/>
      <c r="D3196" s="77"/>
      <c r="E3196" s="77"/>
      <c r="F3196" s="77"/>
      <c r="G3196" s="26"/>
    </row>
    <row r="3197" spans="1:7">
      <c r="A3197" s="38" t="s">
        <v>6411</v>
      </c>
      <c r="B3197" s="39" t="s">
        <v>6412</v>
      </c>
      <c r="C3197" s="40" t="s">
        <v>205</v>
      </c>
      <c r="D3197" s="77">
        <v>79.28</v>
      </c>
      <c r="E3197" s="77">
        <v>78.16</v>
      </c>
      <c r="F3197" s="77">
        <v>157.44</v>
      </c>
      <c r="G3197" s="26">
        <v>15</v>
      </c>
    </row>
    <row r="3198" spans="1:7">
      <c r="A3198" s="38" t="s">
        <v>6413</v>
      </c>
      <c r="B3198" s="39" t="s">
        <v>6414</v>
      </c>
      <c r="C3198" s="40" t="s">
        <v>205</v>
      </c>
      <c r="D3198" s="77">
        <v>100.97</v>
      </c>
      <c r="E3198" s="77">
        <v>89.33</v>
      </c>
      <c r="F3198" s="77">
        <v>190.3</v>
      </c>
      <c r="G3198" s="26">
        <v>15</v>
      </c>
    </row>
    <row r="3199" spans="1:7">
      <c r="A3199" s="38" t="s">
        <v>6415</v>
      </c>
      <c r="B3199" s="39" t="s">
        <v>6416</v>
      </c>
      <c r="C3199" s="40" t="s">
        <v>205</v>
      </c>
      <c r="D3199" s="77">
        <v>101.66</v>
      </c>
      <c r="E3199" s="77">
        <v>89.33</v>
      </c>
      <c r="F3199" s="77">
        <v>190.99</v>
      </c>
      <c r="G3199" s="26">
        <v>15</v>
      </c>
    </row>
    <row r="3200" spans="1:7">
      <c r="A3200" s="38" t="s">
        <v>6417</v>
      </c>
      <c r="B3200" s="39" t="s">
        <v>6418</v>
      </c>
      <c r="C3200" s="40" t="s">
        <v>205</v>
      </c>
      <c r="D3200" s="77">
        <v>129.22</v>
      </c>
      <c r="E3200" s="77">
        <v>100.5</v>
      </c>
      <c r="F3200" s="77">
        <v>229.72</v>
      </c>
      <c r="G3200" s="26">
        <v>15</v>
      </c>
    </row>
    <row r="3201" spans="1:7">
      <c r="A3201" s="38" t="s">
        <v>6419</v>
      </c>
      <c r="B3201" s="39" t="s">
        <v>6420</v>
      </c>
      <c r="C3201" s="40" t="s">
        <v>205</v>
      </c>
      <c r="D3201" s="77">
        <v>202.67</v>
      </c>
      <c r="E3201" s="77">
        <v>111.66</v>
      </c>
      <c r="F3201" s="77">
        <v>314.33</v>
      </c>
      <c r="G3201" s="26">
        <v>15</v>
      </c>
    </row>
    <row r="3202" spans="1:7">
      <c r="A3202" s="38" t="s">
        <v>6421</v>
      </c>
      <c r="B3202" s="39" t="s">
        <v>6422</v>
      </c>
      <c r="C3202" s="40" t="s">
        <v>205</v>
      </c>
      <c r="D3202" s="77">
        <v>227.87</v>
      </c>
      <c r="E3202" s="77">
        <v>125.62</v>
      </c>
      <c r="F3202" s="77">
        <v>353.49</v>
      </c>
      <c r="G3202" s="26">
        <v>15</v>
      </c>
    </row>
    <row r="3203" spans="1:7">
      <c r="A3203" s="38" t="s">
        <v>6423</v>
      </c>
      <c r="B3203" s="39" t="s">
        <v>6424</v>
      </c>
      <c r="C3203" s="40" t="s">
        <v>205</v>
      </c>
      <c r="D3203" s="77">
        <v>284.97000000000003</v>
      </c>
      <c r="E3203" s="77">
        <v>133.99</v>
      </c>
      <c r="F3203" s="77">
        <v>418.96</v>
      </c>
      <c r="G3203" s="26">
        <v>15</v>
      </c>
    </row>
    <row r="3204" spans="1:7">
      <c r="A3204" s="38" t="s">
        <v>6425</v>
      </c>
      <c r="B3204" s="39" t="s">
        <v>6426</v>
      </c>
      <c r="C3204" s="40" t="s">
        <v>205</v>
      </c>
      <c r="D3204" s="77">
        <v>315.98</v>
      </c>
      <c r="E3204" s="77">
        <v>139.58000000000001</v>
      </c>
      <c r="F3204" s="77">
        <v>455.56</v>
      </c>
      <c r="G3204" s="26">
        <v>15</v>
      </c>
    </row>
    <row r="3205" spans="1:7">
      <c r="A3205" s="38" t="s">
        <v>6427</v>
      </c>
      <c r="B3205" s="39" t="s">
        <v>6428</v>
      </c>
      <c r="C3205" s="40" t="s">
        <v>205</v>
      </c>
      <c r="D3205" s="77">
        <v>430.42</v>
      </c>
      <c r="E3205" s="77">
        <v>147.94999999999999</v>
      </c>
      <c r="F3205" s="77">
        <v>578.37</v>
      </c>
      <c r="G3205" s="26">
        <v>15</v>
      </c>
    </row>
    <row r="3206" spans="1:7">
      <c r="A3206" s="38" t="s">
        <v>6429</v>
      </c>
      <c r="B3206" s="39" t="s">
        <v>6430</v>
      </c>
      <c r="C3206" s="40" t="s">
        <v>205</v>
      </c>
      <c r="D3206" s="77">
        <v>570.88</v>
      </c>
      <c r="E3206" s="77">
        <v>153.53</v>
      </c>
      <c r="F3206" s="77">
        <v>724.41</v>
      </c>
      <c r="G3206" s="26">
        <v>15</v>
      </c>
    </row>
    <row r="3207" spans="1:7">
      <c r="A3207" s="38" t="s">
        <v>6431</v>
      </c>
      <c r="B3207" s="39" t="s">
        <v>6432</v>
      </c>
      <c r="C3207" s="40" t="s">
        <v>205</v>
      </c>
      <c r="D3207" s="77">
        <v>831.23</v>
      </c>
      <c r="E3207" s="77">
        <v>167.49</v>
      </c>
      <c r="F3207" s="77">
        <v>998.72</v>
      </c>
      <c r="G3207" s="26">
        <v>15</v>
      </c>
    </row>
    <row r="3208" spans="1:7">
      <c r="A3208" s="38" t="s">
        <v>6433</v>
      </c>
      <c r="B3208" s="39" t="s">
        <v>6434</v>
      </c>
      <c r="C3208" s="40" t="s">
        <v>205</v>
      </c>
      <c r="D3208" s="77">
        <v>724</v>
      </c>
      <c r="E3208" s="77">
        <v>184.24</v>
      </c>
      <c r="F3208" s="77">
        <v>908.24</v>
      </c>
      <c r="G3208" s="26">
        <v>15</v>
      </c>
    </row>
    <row r="3209" spans="1:7">
      <c r="A3209" s="38" t="s">
        <v>6435</v>
      </c>
      <c r="B3209" s="39" t="s">
        <v>6436</v>
      </c>
      <c r="C3209" s="40" t="s">
        <v>205</v>
      </c>
      <c r="D3209" s="77">
        <v>936.62</v>
      </c>
      <c r="E3209" s="77">
        <v>195.41</v>
      </c>
      <c r="F3209" s="77">
        <v>1132.03</v>
      </c>
      <c r="G3209" s="26">
        <v>15</v>
      </c>
    </row>
    <row r="3210" spans="1:7">
      <c r="A3210" s="38" t="s">
        <v>6437</v>
      </c>
      <c r="B3210" s="39" t="s">
        <v>6438</v>
      </c>
      <c r="C3210" s="40"/>
      <c r="D3210" s="77"/>
      <c r="E3210" s="77"/>
      <c r="F3210" s="77"/>
      <c r="G3210" s="26"/>
    </row>
    <row r="3211" spans="1:7">
      <c r="A3211" s="38" t="s">
        <v>6439</v>
      </c>
      <c r="B3211" s="39" t="s">
        <v>6440</v>
      </c>
      <c r="C3211" s="40" t="s">
        <v>205</v>
      </c>
      <c r="D3211" s="77">
        <v>146.02000000000001</v>
      </c>
      <c r="E3211" s="77">
        <v>18.170000000000002</v>
      </c>
      <c r="F3211" s="77">
        <v>164.19</v>
      </c>
      <c r="G3211" s="26">
        <v>15</v>
      </c>
    </row>
    <row r="3212" spans="1:7">
      <c r="A3212" s="38" t="s">
        <v>6441</v>
      </c>
      <c r="B3212" s="39" t="s">
        <v>6442</v>
      </c>
      <c r="C3212" s="40" t="s">
        <v>205</v>
      </c>
      <c r="D3212" s="77">
        <v>269.39999999999998</v>
      </c>
      <c r="E3212" s="77">
        <v>27.25</v>
      </c>
      <c r="F3212" s="77">
        <v>296.64999999999998</v>
      </c>
      <c r="G3212" s="26">
        <v>15</v>
      </c>
    </row>
    <row r="3213" spans="1:7">
      <c r="A3213" s="38" t="s">
        <v>6443</v>
      </c>
      <c r="B3213" s="39" t="s">
        <v>6444</v>
      </c>
      <c r="C3213" s="40" t="s">
        <v>205</v>
      </c>
      <c r="D3213" s="77">
        <v>318.63</v>
      </c>
      <c r="E3213" s="77">
        <v>31.79</v>
      </c>
      <c r="F3213" s="77">
        <v>350.42</v>
      </c>
      <c r="G3213" s="26">
        <v>15</v>
      </c>
    </row>
    <row r="3214" spans="1:7">
      <c r="A3214" s="38" t="s">
        <v>6445</v>
      </c>
      <c r="B3214" s="39" t="s">
        <v>6446</v>
      </c>
      <c r="C3214" s="40" t="s">
        <v>205</v>
      </c>
      <c r="D3214" s="77">
        <v>438.18</v>
      </c>
      <c r="E3214" s="77">
        <v>36.340000000000003</v>
      </c>
      <c r="F3214" s="77">
        <v>474.52</v>
      </c>
      <c r="G3214" s="26">
        <v>15</v>
      </c>
    </row>
    <row r="3215" spans="1:7">
      <c r="A3215" s="38" t="s">
        <v>6447</v>
      </c>
      <c r="B3215" s="39" t="s">
        <v>6448</v>
      </c>
      <c r="C3215" s="40" t="s">
        <v>205</v>
      </c>
      <c r="D3215" s="77">
        <v>537.09</v>
      </c>
      <c r="E3215" s="77">
        <v>45.42</v>
      </c>
      <c r="F3215" s="77">
        <v>582.51</v>
      </c>
      <c r="G3215" s="26">
        <v>15</v>
      </c>
    </row>
    <row r="3216" spans="1:7">
      <c r="A3216" s="38" t="s">
        <v>6449</v>
      </c>
      <c r="B3216" s="39" t="s">
        <v>6450</v>
      </c>
      <c r="C3216" s="40" t="s">
        <v>205</v>
      </c>
      <c r="D3216" s="77">
        <v>841.02</v>
      </c>
      <c r="E3216" s="77">
        <v>54.5</v>
      </c>
      <c r="F3216" s="77">
        <v>895.52</v>
      </c>
      <c r="G3216" s="26">
        <v>15</v>
      </c>
    </row>
    <row r="3217" spans="1:7">
      <c r="A3217" s="38" t="s">
        <v>6451</v>
      </c>
      <c r="B3217" s="39" t="s">
        <v>6452</v>
      </c>
      <c r="C3217" s="40" t="s">
        <v>205</v>
      </c>
      <c r="D3217" s="77">
        <v>799.1</v>
      </c>
      <c r="E3217" s="77">
        <v>68.13</v>
      </c>
      <c r="F3217" s="77">
        <v>867.23</v>
      </c>
      <c r="G3217" s="26">
        <v>15</v>
      </c>
    </row>
    <row r="3218" spans="1:7">
      <c r="A3218" s="38" t="s">
        <v>6453</v>
      </c>
      <c r="B3218" s="39" t="s">
        <v>6454</v>
      </c>
      <c r="C3218" s="40" t="s">
        <v>205</v>
      </c>
      <c r="D3218" s="77">
        <v>1166.77</v>
      </c>
      <c r="E3218" s="77">
        <v>136.26</v>
      </c>
      <c r="F3218" s="77">
        <v>1303.03</v>
      </c>
      <c r="G3218" s="26">
        <v>15</v>
      </c>
    </row>
    <row r="3219" spans="1:7">
      <c r="A3219" s="38" t="s">
        <v>6455</v>
      </c>
      <c r="B3219" s="39" t="s">
        <v>6456</v>
      </c>
      <c r="C3219" s="40"/>
      <c r="D3219" s="77"/>
      <c r="E3219" s="77"/>
      <c r="F3219" s="77"/>
      <c r="G3219" s="26"/>
    </row>
    <row r="3220" spans="1:7">
      <c r="A3220" s="38" t="s">
        <v>6457</v>
      </c>
      <c r="B3220" s="39" t="s">
        <v>6458</v>
      </c>
      <c r="C3220" s="40" t="s">
        <v>205</v>
      </c>
      <c r="D3220" s="77">
        <v>67.09</v>
      </c>
      <c r="E3220" s="77">
        <v>46.34</v>
      </c>
      <c r="F3220" s="77">
        <v>113.43</v>
      </c>
      <c r="G3220" s="26">
        <v>15</v>
      </c>
    </row>
    <row r="3221" spans="1:7">
      <c r="A3221" s="38" t="s">
        <v>6459</v>
      </c>
      <c r="B3221" s="39" t="s">
        <v>6460</v>
      </c>
      <c r="C3221" s="40"/>
      <c r="D3221" s="77"/>
      <c r="E3221" s="77"/>
      <c r="F3221" s="77"/>
      <c r="G3221" s="26"/>
    </row>
    <row r="3222" spans="1:7">
      <c r="A3222" s="38" t="s">
        <v>6461</v>
      </c>
      <c r="B3222" s="39" t="s">
        <v>6462</v>
      </c>
      <c r="C3222" s="40" t="s">
        <v>205</v>
      </c>
      <c r="D3222" s="77">
        <v>168.28</v>
      </c>
      <c r="E3222" s="77">
        <v>27.92</v>
      </c>
      <c r="F3222" s="77">
        <v>196.2</v>
      </c>
      <c r="G3222" s="26">
        <v>15</v>
      </c>
    </row>
    <row r="3223" spans="1:7">
      <c r="A3223" s="38" t="s">
        <v>6463</v>
      </c>
      <c r="B3223" s="39" t="s">
        <v>6464</v>
      </c>
      <c r="C3223" s="40" t="s">
        <v>205</v>
      </c>
      <c r="D3223" s="77">
        <v>253.95</v>
      </c>
      <c r="E3223" s="77">
        <v>27.92</v>
      </c>
      <c r="F3223" s="77">
        <v>281.87</v>
      </c>
      <c r="G3223" s="26">
        <v>15</v>
      </c>
    </row>
    <row r="3224" spans="1:7">
      <c r="A3224" s="38" t="s">
        <v>6465</v>
      </c>
      <c r="B3224" s="39" t="s">
        <v>6466</v>
      </c>
      <c r="C3224" s="40" t="s">
        <v>205</v>
      </c>
      <c r="D3224" s="77">
        <v>268.2</v>
      </c>
      <c r="E3224" s="77">
        <v>39.270000000000003</v>
      </c>
      <c r="F3224" s="77">
        <v>307.47000000000003</v>
      </c>
      <c r="G3224" s="26">
        <v>15</v>
      </c>
    </row>
    <row r="3225" spans="1:7">
      <c r="A3225" s="38" t="s">
        <v>6467</v>
      </c>
      <c r="B3225" s="39" t="s">
        <v>6468</v>
      </c>
      <c r="C3225" s="40" t="s">
        <v>205</v>
      </c>
      <c r="D3225" s="77">
        <v>367.67</v>
      </c>
      <c r="E3225" s="77">
        <v>39.270000000000003</v>
      </c>
      <c r="F3225" s="77">
        <v>406.94</v>
      </c>
      <c r="G3225" s="26">
        <v>15</v>
      </c>
    </row>
    <row r="3226" spans="1:7">
      <c r="A3226" s="38" t="s">
        <v>6469</v>
      </c>
      <c r="B3226" s="39" t="s">
        <v>6470</v>
      </c>
      <c r="C3226" s="40" t="s">
        <v>205</v>
      </c>
      <c r="D3226" s="77">
        <v>635.36</v>
      </c>
      <c r="E3226" s="77">
        <v>39.270000000000003</v>
      </c>
      <c r="F3226" s="77">
        <v>674.63</v>
      </c>
      <c r="G3226" s="26">
        <v>15</v>
      </c>
    </row>
    <row r="3227" spans="1:7">
      <c r="A3227" s="38" t="s">
        <v>6471</v>
      </c>
      <c r="B3227" s="39" t="s">
        <v>6472</v>
      </c>
      <c r="C3227" s="40" t="s">
        <v>95</v>
      </c>
      <c r="D3227" s="77">
        <v>64.599999999999994</v>
      </c>
      <c r="E3227" s="77">
        <v>22.33</v>
      </c>
      <c r="F3227" s="77">
        <v>86.93</v>
      </c>
      <c r="G3227" s="26">
        <v>15</v>
      </c>
    </row>
    <row r="3228" spans="1:7">
      <c r="A3228" s="38" t="s">
        <v>6473</v>
      </c>
      <c r="B3228" s="39" t="s">
        <v>6474</v>
      </c>
      <c r="C3228" s="40" t="s">
        <v>95</v>
      </c>
      <c r="D3228" s="77">
        <v>74.28</v>
      </c>
      <c r="E3228" s="77">
        <v>22.33</v>
      </c>
      <c r="F3228" s="77">
        <v>96.61</v>
      </c>
      <c r="G3228" s="26">
        <v>15</v>
      </c>
    </row>
    <row r="3229" spans="1:7">
      <c r="A3229" s="38" t="s">
        <v>6475</v>
      </c>
      <c r="B3229" s="39" t="s">
        <v>6476</v>
      </c>
      <c r="C3229" s="40" t="s">
        <v>95</v>
      </c>
      <c r="D3229" s="77">
        <v>94.88</v>
      </c>
      <c r="E3229" s="77">
        <v>27.92</v>
      </c>
      <c r="F3229" s="77">
        <v>122.8</v>
      </c>
      <c r="G3229" s="26">
        <v>15</v>
      </c>
    </row>
    <row r="3230" spans="1:7">
      <c r="A3230" s="38" t="s">
        <v>6477</v>
      </c>
      <c r="B3230" s="39" t="s">
        <v>6478</v>
      </c>
      <c r="C3230" s="40" t="s">
        <v>95</v>
      </c>
      <c r="D3230" s="77">
        <v>150.53</v>
      </c>
      <c r="E3230" s="77">
        <v>27.92</v>
      </c>
      <c r="F3230" s="77">
        <v>178.45</v>
      </c>
      <c r="G3230" s="26">
        <v>15</v>
      </c>
    </row>
    <row r="3231" spans="1:7">
      <c r="A3231" s="38" t="s">
        <v>6479</v>
      </c>
      <c r="B3231" s="39" t="s">
        <v>6480</v>
      </c>
      <c r="C3231" s="40" t="s">
        <v>95</v>
      </c>
      <c r="D3231" s="77">
        <v>213.33</v>
      </c>
      <c r="E3231" s="77">
        <v>27.92</v>
      </c>
      <c r="F3231" s="77">
        <v>241.25</v>
      </c>
      <c r="G3231" s="26">
        <v>15</v>
      </c>
    </row>
    <row r="3232" spans="1:7">
      <c r="A3232" s="38" t="s">
        <v>6481</v>
      </c>
      <c r="B3232" s="39" t="s">
        <v>6482</v>
      </c>
      <c r="C3232" s="40" t="s">
        <v>408</v>
      </c>
      <c r="D3232" s="77">
        <v>985.96</v>
      </c>
      <c r="E3232" s="77">
        <v>22.33</v>
      </c>
      <c r="F3232" s="77">
        <v>1008.29</v>
      </c>
      <c r="G3232" s="26">
        <v>15</v>
      </c>
    </row>
    <row r="3233" spans="1:7">
      <c r="A3233" s="38" t="s">
        <v>6483</v>
      </c>
      <c r="B3233" s="39" t="s">
        <v>6484</v>
      </c>
      <c r="C3233" s="40" t="s">
        <v>408</v>
      </c>
      <c r="D3233" s="77">
        <v>1035.9100000000001</v>
      </c>
      <c r="E3233" s="77">
        <v>22.33</v>
      </c>
      <c r="F3233" s="77">
        <v>1058.24</v>
      </c>
      <c r="G3233" s="26">
        <v>15</v>
      </c>
    </row>
    <row r="3234" spans="1:7">
      <c r="A3234" s="38" t="s">
        <v>6485</v>
      </c>
      <c r="B3234" s="39" t="s">
        <v>6486</v>
      </c>
      <c r="C3234" s="40" t="s">
        <v>408</v>
      </c>
      <c r="D3234" s="77">
        <v>993.41</v>
      </c>
      <c r="E3234" s="77">
        <v>27.92</v>
      </c>
      <c r="F3234" s="77">
        <v>1021.33</v>
      </c>
      <c r="G3234" s="26">
        <v>15</v>
      </c>
    </row>
    <row r="3235" spans="1:7">
      <c r="A3235" s="38" t="s">
        <v>6487</v>
      </c>
      <c r="B3235" s="39" t="s">
        <v>6488</v>
      </c>
      <c r="C3235" s="40" t="s">
        <v>408</v>
      </c>
      <c r="D3235" s="77">
        <v>1033.6600000000001</v>
      </c>
      <c r="E3235" s="77">
        <v>27.92</v>
      </c>
      <c r="F3235" s="77">
        <v>1061.58</v>
      </c>
      <c r="G3235" s="26">
        <v>15</v>
      </c>
    </row>
    <row r="3236" spans="1:7">
      <c r="A3236" s="38" t="s">
        <v>6489</v>
      </c>
      <c r="B3236" s="39" t="s">
        <v>6490</v>
      </c>
      <c r="C3236" s="40" t="s">
        <v>408</v>
      </c>
      <c r="D3236" s="77">
        <v>1233.25</v>
      </c>
      <c r="E3236" s="77">
        <v>27.92</v>
      </c>
      <c r="F3236" s="77">
        <v>1261.17</v>
      </c>
      <c r="G3236" s="26">
        <v>15</v>
      </c>
    </row>
    <row r="3237" spans="1:7">
      <c r="A3237" s="38" t="s">
        <v>6491</v>
      </c>
      <c r="B3237" s="39" t="s">
        <v>6492</v>
      </c>
      <c r="C3237" s="40" t="s">
        <v>408</v>
      </c>
      <c r="D3237" s="77">
        <v>1920.52</v>
      </c>
      <c r="E3237" s="77">
        <v>27.92</v>
      </c>
      <c r="F3237" s="77">
        <v>1948.44</v>
      </c>
      <c r="G3237" s="26">
        <v>15</v>
      </c>
    </row>
    <row r="3238" spans="1:7">
      <c r="A3238" s="38" t="s">
        <v>6493</v>
      </c>
      <c r="B3238" s="39" t="s">
        <v>6494</v>
      </c>
      <c r="C3238" s="40" t="s">
        <v>205</v>
      </c>
      <c r="D3238" s="77">
        <v>361.09</v>
      </c>
      <c r="E3238" s="77">
        <v>39.270000000000003</v>
      </c>
      <c r="F3238" s="77">
        <v>400.36</v>
      </c>
      <c r="G3238" s="26">
        <v>15</v>
      </c>
    </row>
    <row r="3239" spans="1:7">
      <c r="A3239" s="38" t="s">
        <v>6495</v>
      </c>
      <c r="B3239" s="39" t="s">
        <v>6496</v>
      </c>
      <c r="C3239" s="40" t="s">
        <v>205</v>
      </c>
      <c r="D3239" s="77">
        <v>1005.75</v>
      </c>
      <c r="E3239" s="77">
        <v>39.270000000000003</v>
      </c>
      <c r="F3239" s="77">
        <v>1045.02</v>
      </c>
      <c r="G3239" s="26">
        <v>15</v>
      </c>
    </row>
    <row r="3240" spans="1:7">
      <c r="A3240" s="38" t="s">
        <v>6497</v>
      </c>
      <c r="B3240" s="39" t="s">
        <v>6498</v>
      </c>
      <c r="C3240" s="40" t="s">
        <v>95</v>
      </c>
      <c r="D3240" s="77">
        <v>111.33</v>
      </c>
      <c r="E3240" s="77">
        <v>22.33</v>
      </c>
      <c r="F3240" s="77">
        <v>133.66</v>
      </c>
      <c r="G3240" s="26">
        <v>15</v>
      </c>
    </row>
    <row r="3241" spans="1:7">
      <c r="A3241" s="38" t="s">
        <v>6499</v>
      </c>
      <c r="B3241" s="39" t="s">
        <v>6500</v>
      </c>
      <c r="C3241" s="40" t="s">
        <v>95</v>
      </c>
      <c r="D3241" s="77">
        <v>153.68</v>
      </c>
      <c r="E3241" s="77">
        <v>22.33</v>
      </c>
      <c r="F3241" s="77">
        <v>176.01</v>
      </c>
      <c r="G3241" s="26">
        <v>15</v>
      </c>
    </row>
    <row r="3242" spans="1:7">
      <c r="A3242" s="38" t="s">
        <v>6501</v>
      </c>
      <c r="B3242" s="39" t="s">
        <v>6502</v>
      </c>
      <c r="C3242" s="40" t="s">
        <v>95</v>
      </c>
      <c r="D3242" s="77">
        <v>164.67</v>
      </c>
      <c r="E3242" s="77">
        <v>27.92</v>
      </c>
      <c r="F3242" s="77">
        <v>192.59</v>
      </c>
      <c r="G3242" s="26">
        <v>15</v>
      </c>
    </row>
    <row r="3243" spans="1:7">
      <c r="A3243" s="38" t="s">
        <v>6503</v>
      </c>
      <c r="B3243" s="39" t="s">
        <v>6504</v>
      </c>
      <c r="C3243" s="40" t="s">
        <v>95</v>
      </c>
      <c r="D3243" s="77">
        <v>275.41000000000003</v>
      </c>
      <c r="E3243" s="77">
        <v>27.92</v>
      </c>
      <c r="F3243" s="77">
        <v>303.33</v>
      </c>
      <c r="G3243" s="26">
        <v>15</v>
      </c>
    </row>
    <row r="3244" spans="1:7">
      <c r="A3244" s="38" t="s">
        <v>6505</v>
      </c>
      <c r="B3244" s="39" t="s">
        <v>6506</v>
      </c>
      <c r="C3244" s="40" t="s">
        <v>95</v>
      </c>
      <c r="D3244" s="77">
        <v>292.8</v>
      </c>
      <c r="E3244" s="77">
        <v>27.92</v>
      </c>
      <c r="F3244" s="77">
        <v>320.72000000000003</v>
      </c>
      <c r="G3244" s="26">
        <v>15</v>
      </c>
    </row>
    <row r="3245" spans="1:7">
      <c r="A3245" s="38" t="s">
        <v>6507</v>
      </c>
      <c r="B3245" s="39" t="s">
        <v>6508</v>
      </c>
      <c r="C3245" s="40" t="s">
        <v>95</v>
      </c>
      <c r="D3245" s="77">
        <v>628.70000000000005</v>
      </c>
      <c r="E3245" s="77">
        <v>27.92</v>
      </c>
      <c r="F3245" s="77">
        <v>656.62</v>
      </c>
      <c r="G3245" s="26">
        <v>15</v>
      </c>
    </row>
    <row r="3246" spans="1:7">
      <c r="A3246" s="38" t="s">
        <v>6509</v>
      </c>
      <c r="B3246" s="39" t="s">
        <v>6510</v>
      </c>
      <c r="C3246" s="40" t="s">
        <v>95</v>
      </c>
      <c r="D3246" s="77">
        <v>180.52</v>
      </c>
      <c r="E3246" s="77">
        <v>22.33</v>
      </c>
      <c r="F3246" s="77">
        <v>202.85</v>
      </c>
      <c r="G3246" s="26">
        <v>15</v>
      </c>
    </row>
    <row r="3247" spans="1:7">
      <c r="A3247" s="38" t="s">
        <v>6511</v>
      </c>
      <c r="B3247" s="39" t="s">
        <v>6512</v>
      </c>
      <c r="C3247" s="40" t="s">
        <v>95</v>
      </c>
      <c r="D3247" s="77">
        <v>182.56</v>
      </c>
      <c r="E3247" s="77">
        <v>22.33</v>
      </c>
      <c r="F3247" s="77">
        <v>204.89</v>
      </c>
      <c r="G3247" s="26">
        <v>15</v>
      </c>
    </row>
    <row r="3248" spans="1:7">
      <c r="A3248" s="38" t="s">
        <v>6513</v>
      </c>
      <c r="B3248" s="39" t="s">
        <v>6514</v>
      </c>
      <c r="C3248" s="40" t="s">
        <v>95</v>
      </c>
      <c r="D3248" s="77">
        <v>187.8</v>
      </c>
      <c r="E3248" s="77">
        <v>27.92</v>
      </c>
      <c r="F3248" s="77">
        <v>215.72</v>
      </c>
      <c r="G3248" s="26">
        <v>15</v>
      </c>
    </row>
    <row r="3249" spans="1:7">
      <c r="A3249" s="38" t="s">
        <v>6515</v>
      </c>
      <c r="B3249" s="39" t="s">
        <v>6516</v>
      </c>
      <c r="C3249" s="40" t="s">
        <v>95</v>
      </c>
      <c r="D3249" s="77">
        <v>242.68</v>
      </c>
      <c r="E3249" s="77">
        <v>27.92</v>
      </c>
      <c r="F3249" s="77">
        <v>270.60000000000002</v>
      </c>
      <c r="G3249" s="26">
        <v>15</v>
      </c>
    </row>
    <row r="3250" spans="1:7">
      <c r="A3250" s="38" t="s">
        <v>6517</v>
      </c>
      <c r="B3250" s="39" t="s">
        <v>6518</v>
      </c>
      <c r="C3250" s="40" t="s">
        <v>95</v>
      </c>
      <c r="D3250" s="77">
        <v>373.86</v>
      </c>
      <c r="E3250" s="77">
        <v>27.92</v>
      </c>
      <c r="F3250" s="77">
        <v>401.78</v>
      </c>
      <c r="G3250" s="26">
        <v>15</v>
      </c>
    </row>
    <row r="3251" spans="1:7">
      <c r="A3251" s="38" t="s">
        <v>6519</v>
      </c>
      <c r="B3251" s="39" t="s">
        <v>6520</v>
      </c>
      <c r="C3251" s="40" t="s">
        <v>95</v>
      </c>
      <c r="D3251" s="77">
        <v>135.79</v>
      </c>
      <c r="E3251" s="77">
        <v>22.33</v>
      </c>
      <c r="F3251" s="77">
        <v>158.12</v>
      </c>
      <c r="G3251" s="26">
        <v>15</v>
      </c>
    </row>
    <row r="3252" spans="1:7">
      <c r="A3252" s="38" t="s">
        <v>6521</v>
      </c>
      <c r="B3252" s="39" t="s">
        <v>6522</v>
      </c>
      <c r="C3252" s="40" t="s">
        <v>95</v>
      </c>
      <c r="D3252" s="77">
        <v>208.05</v>
      </c>
      <c r="E3252" s="77">
        <v>22.33</v>
      </c>
      <c r="F3252" s="77">
        <v>230.38</v>
      </c>
      <c r="G3252" s="26">
        <v>15</v>
      </c>
    </row>
    <row r="3253" spans="1:7">
      <c r="A3253" s="38" t="s">
        <v>6523</v>
      </c>
      <c r="B3253" s="39" t="s">
        <v>6524</v>
      </c>
      <c r="C3253" s="40" t="s">
        <v>95</v>
      </c>
      <c r="D3253" s="77">
        <v>248.61</v>
      </c>
      <c r="E3253" s="77">
        <v>22.33</v>
      </c>
      <c r="F3253" s="77">
        <v>270.94</v>
      </c>
      <c r="G3253" s="26">
        <v>15</v>
      </c>
    </row>
    <row r="3254" spans="1:7">
      <c r="A3254" s="38" t="s">
        <v>6525</v>
      </c>
      <c r="B3254" s="39" t="s">
        <v>6526</v>
      </c>
      <c r="C3254" s="40" t="s">
        <v>95</v>
      </c>
      <c r="D3254" s="77">
        <v>298.24</v>
      </c>
      <c r="E3254" s="77">
        <v>27.92</v>
      </c>
      <c r="F3254" s="77">
        <v>326.16000000000003</v>
      </c>
      <c r="G3254" s="26">
        <v>15</v>
      </c>
    </row>
    <row r="3255" spans="1:7">
      <c r="A3255" s="38" t="s">
        <v>6527</v>
      </c>
      <c r="B3255" s="39" t="s">
        <v>6528</v>
      </c>
      <c r="C3255" s="40" t="s">
        <v>95</v>
      </c>
      <c r="D3255" s="77">
        <v>347.44</v>
      </c>
      <c r="E3255" s="77">
        <v>27.92</v>
      </c>
      <c r="F3255" s="77">
        <v>375.36</v>
      </c>
      <c r="G3255" s="26">
        <v>15</v>
      </c>
    </row>
    <row r="3256" spans="1:7">
      <c r="A3256" s="38" t="s">
        <v>6529</v>
      </c>
      <c r="B3256" s="39" t="s">
        <v>6530</v>
      </c>
      <c r="C3256" s="40" t="s">
        <v>95</v>
      </c>
      <c r="D3256" s="77">
        <v>955.94</v>
      </c>
      <c r="E3256" s="77">
        <v>27.92</v>
      </c>
      <c r="F3256" s="77">
        <v>983.86</v>
      </c>
      <c r="G3256" s="26">
        <v>15</v>
      </c>
    </row>
    <row r="3257" spans="1:7">
      <c r="A3257" s="38" t="s">
        <v>6531</v>
      </c>
      <c r="B3257" s="39" t="s">
        <v>6532</v>
      </c>
      <c r="C3257" s="40" t="s">
        <v>95</v>
      </c>
      <c r="D3257" s="77">
        <v>122.11</v>
      </c>
      <c r="E3257" s="77">
        <v>27.92</v>
      </c>
      <c r="F3257" s="77">
        <v>150.03</v>
      </c>
      <c r="G3257" s="26">
        <v>15</v>
      </c>
    </row>
    <row r="3258" spans="1:7">
      <c r="A3258" s="38" t="s">
        <v>6533</v>
      </c>
      <c r="B3258" s="39" t="s">
        <v>6534</v>
      </c>
      <c r="C3258" s="40" t="s">
        <v>95</v>
      </c>
      <c r="D3258" s="77">
        <v>666.91</v>
      </c>
      <c r="E3258" s="77">
        <v>27.92</v>
      </c>
      <c r="F3258" s="77">
        <v>694.83</v>
      </c>
      <c r="G3258" s="26">
        <v>15</v>
      </c>
    </row>
    <row r="3259" spans="1:7">
      <c r="A3259" s="38" t="s">
        <v>6535</v>
      </c>
      <c r="B3259" s="39" t="s">
        <v>6536</v>
      </c>
      <c r="C3259" s="40" t="s">
        <v>95</v>
      </c>
      <c r="D3259" s="77">
        <v>140.07</v>
      </c>
      <c r="E3259" s="77">
        <v>22.33</v>
      </c>
      <c r="F3259" s="77">
        <v>162.4</v>
      </c>
      <c r="G3259" s="26">
        <v>15</v>
      </c>
    </row>
    <row r="3260" spans="1:7">
      <c r="A3260" s="38" t="s">
        <v>6537</v>
      </c>
      <c r="B3260" s="39" t="s">
        <v>6538</v>
      </c>
      <c r="C3260" s="40" t="s">
        <v>95</v>
      </c>
      <c r="D3260" s="77">
        <v>211.36</v>
      </c>
      <c r="E3260" s="77">
        <v>27.92</v>
      </c>
      <c r="F3260" s="77">
        <v>239.28</v>
      </c>
      <c r="G3260" s="26">
        <v>15</v>
      </c>
    </row>
    <row r="3261" spans="1:7">
      <c r="A3261" s="38" t="s">
        <v>6539</v>
      </c>
      <c r="B3261" s="39" t="s">
        <v>6540</v>
      </c>
      <c r="C3261" s="40" t="s">
        <v>95</v>
      </c>
      <c r="D3261" s="77">
        <v>240.11</v>
      </c>
      <c r="E3261" s="77">
        <v>27.92</v>
      </c>
      <c r="F3261" s="77">
        <v>268.02999999999997</v>
      </c>
      <c r="G3261" s="26">
        <v>15</v>
      </c>
    </row>
    <row r="3262" spans="1:7">
      <c r="A3262" s="38" t="s">
        <v>6541</v>
      </c>
      <c r="B3262" s="39" t="s">
        <v>6542</v>
      </c>
      <c r="C3262" s="40" t="s">
        <v>95</v>
      </c>
      <c r="D3262" s="77">
        <v>242.63</v>
      </c>
      <c r="E3262" s="77">
        <v>27.92</v>
      </c>
      <c r="F3262" s="77">
        <v>270.55</v>
      </c>
      <c r="G3262" s="26">
        <v>15</v>
      </c>
    </row>
    <row r="3263" spans="1:7">
      <c r="A3263" s="38" t="s">
        <v>6543</v>
      </c>
      <c r="B3263" s="39" t="s">
        <v>6544</v>
      </c>
      <c r="C3263" s="40" t="s">
        <v>95</v>
      </c>
      <c r="D3263" s="77">
        <v>516.99</v>
      </c>
      <c r="E3263" s="77">
        <v>27.92</v>
      </c>
      <c r="F3263" s="77">
        <v>544.91</v>
      </c>
      <c r="G3263" s="26">
        <v>15</v>
      </c>
    </row>
    <row r="3264" spans="1:7">
      <c r="A3264" s="38" t="s">
        <v>6545</v>
      </c>
      <c r="B3264" s="39" t="s">
        <v>6546</v>
      </c>
      <c r="C3264" s="40" t="s">
        <v>95</v>
      </c>
      <c r="D3264" s="77">
        <v>523.86</v>
      </c>
      <c r="E3264" s="77">
        <v>27.92</v>
      </c>
      <c r="F3264" s="77">
        <v>551.78</v>
      </c>
      <c r="G3264" s="26">
        <v>15</v>
      </c>
    </row>
    <row r="3265" spans="1:7">
      <c r="A3265" s="38" t="s">
        <v>6547</v>
      </c>
      <c r="B3265" s="39" t="s">
        <v>6548</v>
      </c>
      <c r="C3265" s="40" t="s">
        <v>95</v>
      </c>
      <c r="D3265" s="77">
        <v>545.36</v>
      </c>
      <c r="E3265" s="77">
        <v>27.92</v>
      </c>
      <c r="F3265" s="77">
        <v>573.28</v>
      </c>
      <c r="G3265" s="26">
        <v>15</v>
      </c>
    </row>
    <row r="3266" spans="1:7">
      <c r="A3266" s="38" t="s">
        <v>6549</v>
      </c>
      <c r="B3266" s="39" t="s">
        <v>6550</v>
      </c>
      <c r="C3266" s="40" t="s">
        <v>95</v>
      </c>
      <c r="D3266" s="77">
        <v>573.77</v>
      </c>
      <c r="E3266" s="77">
        <v>27.92</v>
      </c>
      <c r="F3266" s="77">
        <v>601.69000000000005</v>
      </c>
      <c r="G3266" s="26">
        <v>15</v>
      </c>
    </row>
    <row r="3267" spans="1:7">
      <c r="A3267" s="38" t="s">
        <v>6551</v>
      </c>
      <c r="B3267" s="39" t="s">
        <v>6552</v>
      </c>
      <c r="C3267" s="40" t="s">
        <v>95</v>
      </c>
      <c r="D3267" s="77">
        <v>627.28</v>
      </c>
      <c r="E3267" s="77">
        <v>27.92</v>
      </c>
      <c r="F3267" s="77">
        <v>655.20000000000005</v>
      </c>
      <c r="G3267" s="26">
        <v>15</v>
      </c>
    </row>
    <row r="3268" spans="1:7">
      <c r="A3268" s="38" t="s">
        <v>6553</v>
      </c>
      <c r="B3268" s="39" t="s">
        <v>6554</v>
      </c>
      <c r="C3268" s="40" t="s">
        <v>95</v>
      </c>
      <c r="D3268" s="77">
        <v>1435.23</v>
      </c>
      <c r="E3268" s="77">
        <v>27.92</v>
      </c>
      <c r="F3268" s="77">
        <v>1463.15</v>
      </c>
      <c r="G3268" s="26">
        <v>15</v>
      </c>
    </row>
    <row r="3269" spans="1:7">
      <c r="A3269" s="38" t="s">
        <v>6555</v>
      </c>
      <c r="B3269" s="39" t="s">
        <v>6556</v>
      </c>
      <c r="C3269" s="40" t="s">
        <v>95</v>
      </c>
      <c r="D3269" s="77">
        <v>494.79</v>
      </c>
      <c r="E3269" s="77">
        <v>22.33</v>
      </c>
      <c r="F3269" s="77">
        <v>517.12</v>
      </c>
      <c r="G3269" s="26">
        <v>15</v>
      </c>
    </row>
    <row r="3270" spans="1:7">
      <c r="A3270" s="38" t="s">
        <v>6557</v>
      </c>
      <c r="B3270" s="39" t="s">
        <v>6558</v>
      </c>
      <c r="C3270" s="40" t="s">
        <v>95</v>
      </c>
      <c r="D3270" s="77">
        <v>918.24</v>
      </c>
      <c r="E3270" s="77">
        <v>27.92</v>
      </c>
      <c r="F3270" s="77">
        <v>946.16</v>
      </c>
      <c r="G3270" s="26">
        <v>15</v>
      </c>
    </row>
    <row r="3271" spans="1:7">
      <c r="A3271" s="38" t="s">
        <v>6559</v>
      </c>
      <c r="B3271" s="39" t="s">
        <v>6560</v>
      </c>
      <c r="C3271" s="40" t="s">
        <v>95</v>
      </c>
      <c r="D3271" s="77">
        <v>1191.04</v>
      </c>
      <c r="E3271" s="77">
        <v>27.92</v>
      </c>
      <c r="F3271" s="77">
        <v>1218.96</v>
      </c>
      <c r="G3271" s="26">
        <v>15</v>
      </c>
    </row>
    <row r="3272" spans="1:7">
      <c r="A3272" s="38" t="s">
        <v>6561</v>
      </c>
      <c r="B3272" s="39" t="s">
        <v>6562</v>
      </c>
      <c r="C3272" s="40" t="s">
        <v>95</v>
      </c>
      <c r="D3272" s="77">
        <v>1512.78</v>
      </c>
      <c r="E3272" s="77">
        <v>27.92</v>
      </c>
      <c r="F3272" s="77">
        <v>1540.7</v>
      </c>
      <c r="G3272" s="26">
        <v>15</v>
      </c>
    </row>
    <row r="3273" spans="1:7">
      <c r="A3273" s="38" t="s">
        <v>6563</v>
      </c>
      <c r="B3273" s="39" t="s">
        <v>6564</v>
      </c>
      <c r="C3273" s="40" t="s">
        <v>95</v>
      </c>
      <c r="D3273" s="77">
        <v>3091.2</v>
      </c>
      <c r="E3273" s="77">
        <v>27.92</v>
      </c>
      <c r="F3273" s="77">
        <v>3119.12</v>
      </c>
      <c r="G3273" s="26">
        <v>15</v>
      </c>
    </row>
    <row r="3274" spans="1:7" ht="30">
      <c r="A3274" s="38" t="s">
        <v>6565</v>
      </c>
      <c r="B3274" s="39" t="s">
        <v>6566</v>
      </c>
      <c r="C3274" s="40" t="s">
        <v>95</v>
      </c>
      <c r="D3274" s="77">
        <v>213.88</v>
      </c>
      <c r="E3274" s="77">
        <v>22.33</v>
      </c>
      <c r="F3274" s="77">
        <v>236.21</v>
      </c>
      <c r="G3274" s="26">
        <v>15</v>
      </c>
    </row>
    <row r="3275" spans="1:7" ht="30">
      <c r="A3275" s="38" t="s">
        <v>6567</v>
      </c>
      <c r="B3275" s="39" t="s">
        <v>6568</v>
      </c>
      <c r="C3275" s="40" t="s">
        <v>95</v>
      </c>
      <c r="D3275" s="77">
        <v>247.11</v>
      </c>
      <c r="E3275" s="77">
        <v>22.33</v>
      </c>
      <c r="F3275" s="77">
        <v>269.44</v>
      </c>
      <c r="G3275" s="26">
        <v>15</v>
      </c>
    </row>
    <row r="3276" spans="1:7" ht="30">
      <c r="A3276" s="38" t="s">
        <v>6569</v>
      </c>
      <c r="B3276" s="39" t="s">
        <v>6570</v>
      </c>
      <c r="C3276" s="40" t="s">
        <v>95</v>
      </c>
      <c r="D3276" s="77">
        <v>556.77</v>
      </c>
      <c r="E3276" s="77">
        <v>27.92</v>
      </c>
      <c r="F3276" s="77">
        <v>584.69000000000005</v>
      </c>
      <c r="G3276" s="26">
        <v>15</v>
      </c>
    </row>
    <row r="3277" spans="1:7" ht="30">
      <c r="A3277" s="38" t="s">
        <v>6571</v>
      </c>
      <c r="B3277" s="39" t="s">
        <v>6572</v>
      </c>
      <c r="C3277" s="40" t="s">
        <v>95</v>
      </c>
      <c r="D3277" s="77">
        <v>595.4</v>
      </c>
      <c r="E3277" s="77">
        <v>27.92</v>
      </c>
      <c r="F3277" s="77">
        <v>623.32000000000005</v>
      </c>
      <c r="G3277" s="26">
        <v>15</v>
      </c>
    </row>
    <row r="3278" spans="1:7" ht="30">
      <c r="A3278" s="38" t="s">
        <v>6573</v>
      </c>
      <c r="B3278" s="39" t="s">
        <v>6574</v>
      </c>
      <c r="C3278" s="40" t="s">
        <v>95</v>
      </c>
      <c r="D3278" s="77">
        <v>814.33</v>
      </c>
      <c r="E3278" s="77">
        <v>27.92</v>
      </c>
      <c r="F3278" s="77">
        <v>842.25</v>
      </c>
      <c r="G3278" s="26">
        <v>15</v>
      </c>
    </row>
    <row r="3279" spans="1:7">
      <c r="A3279" s="38" t="s">
        <v>6575</v>
      </c>
      <c r="B3279" s="39" t="s">
        <v>6576</v>
      </c>
      <c r="C3279" s="40" t="s">
        <v>95</v>
      </c>
      <c r="D3279" s="77">
        <v>259.56</v>
      </c>
      <c r="E3279" s="77">
        <v>27.92</v>
      </c>
      <c r="F3279" s="77">
        <v>287.48</v>
      </c>
      <c r="G3279" s="26">
        <v>15</v>
      </c>
    </row>
    <row r="3280" spans="1:7">
      <c r="A3280" s="38" t="s">
        <v>6577</v>
      </c>
      <c r="B3280" s="39" t="s">
        <v>6578</v>
      </c>
      <c r="C3280" s="40" t="s">
        <v>95</v>
      </c>
      <c r="D3280" s="77">
        <v>541.54</v>
      </c>
      <c r="E3280" s="77">
        <v>27.92</v>
      </c>
      <c r="F3280" s="77">
        <v>569.46</v>
      </c>
      <c r="G3280" s="26">
        <v>15</v>
      </c>
    </row>
    <row r="3281" spans="1:7">
      <c r="A3281" s="38" t="s">
        <v>6579</v>
      </c>
      <c r="B3281" s="39" t="s">
        <v>6580</v>
      </c>
      <c r="C3281" s="40" t="s">
        <v>95</v>
      </c>
      <c r="D3281" s="77">
        <v>566.73</v>
      </c>
      <c r="E3281" s="77">
        <v>27.92</v>
      </c>
      <c r="F3281" s="77">
        <v>594.65</v>
      </c>
      <c r="G3281" s="26">
        <v>15</v>
      </c>
    </row>
    <row r="3282" spans="1:7">
      <c r="A3282" s="38" t="s">
        <v>6581</v>
      </c>
      <c r="B3282" s="39" t="s">
        <v>6582</v>
      </c>
      <c r="C3282" s="40" t="s">
        <v>95</v>
      </c>
      <c r="D3282" s="77">
        <v>796.31</v>
      </c>
      <c r="E3282" s="77">
        <v>27.92</v>
      </c>
      <c r="F3282" s="77">
        <v>824.23</v>
      </c>
      <c r="G3282" s="26">
        <v>15</v>
      </c>
    </row>
    <row r="3283" spans="1:7">
      <c r="A3283" s="38" t="s">
        <v>6583</v>
      </c>
      <c r="B3283" s="39" t="s">
        <v>6584</v>
      </c>
      <c r="C3283" s="40" t="s">
        <v>95</v>
      </c>
      <c r="D3283" s="77">
        <v>1124.49</v>
      </c>
      <c r="E3283" s="77">
        <v>27.92</v>
      </c>
      <c r="F3283" s="77">
        <v>1152.4100000000001</v>
      </c>
      <c r="G3283" s="26">
        <v>15</v>
      </c>
    </row>
    <row r="3284" spans="1:7">
      <c r="A3284" s="38" t="s">
        <v>6585</v>
      </c>
      <c r="B3284" s="39" t="s">
        <v>6586</v>
      </c>
      <c r="C3284" s="40" t="s">
        <v>95</v>
      </c>
      <c r="D3284" s="77">
        <v>3390.93</v>
      </c>
      <c r="E3284" s="77">
        <v>27.92</v>
      </c>
      <c r="F3284" s="77">
        <v>3418.85</v>
      </c>
      <c r="G3284" s="26">
        <v>15</v>
      </c>
    </row>
    <row r="3285" spans="1:7">
      <c r="A3285" s="38" t="s">
        <v>6587</v>
      </c>
      <c r="B3285" s="39" t="s">
        <v>6588</v>
      </c>
      <c r="C3285" s="40"/>
      <c r="D3285" s="77"/>
      <c r="E3285" s="77"/>
      <c r="F3285" s="77"/>
      <c r="G3285" s="26"/>
    </row>
    <row r="3286" spans="1:7">
      <c r="A3286" s="38" t="s">
        <v>6589</v>
      </c>
      <c r="B3286" s="39" t="s">
        <v>6590</v>
      </c>
      <c r="C3286" s="40" t="s">
        <v>205</v>
      </c>
      <c r="D3286" s="77">
        <v>9.0299999999999994</v>
      </c>
      <c r="E3286" s="77">
        <v>9.2100000000000009</v>
      </c>
      <c r="F3286" s="77">
        <v>18.239999999999998</v>
      </c>
      <c r="G3286" s="26">
        <v>15</v>
      </c>
    </row>
    <row r="3287" spans="1:7">
      <c r="A3287" s="38" t="s">
        <v>6591</v>
      </c>
      <c r="B3287" s="39" t="s">
        <v>6592</v>
      </c>
      <c r="C3287" s="40" t="s">
        <v>205</v>
      </c>
      <c r="D3287" s="77">
        <v>13.15</v>
      </c>
      <c r="E3287" s="77">
        <v>9.2100000000000009</v>
      </c>
      <c r="F3287" s="77">
        <v>22.36</v>
      </c>
      <c r="G3287" s="26">
        <v>15</v>
      </c>
    </row>
    <row r="3288" spans="1:7">
      <c r="A3288" s="38" t="s">
        <v>6593</v>
      </c>
      <c r="B3288" s="39" t="s">
        <v>6594</v>
      </c>
      <c r="C3288" s="40" t="s">
        <v>205</v>
      </c>
      <c r="D3288" s="77">
        <v>16.68</v>
      </c>
      <c r="E3288" s="77">
        <v>9.2100000000000009</v>
      </c>
      <c r="F3288" s="77">
        <v>25.89</v>
      </c>
      <c r="G3288" s="26">
        <v>15</v>
      </c>
    </row>
    <row r="3289" spans="1:7">
      <c r="A3289" s="38" t="s">
        <v>6595</v>
      </c>
      <c r="B3289" s="39" t="s">
        <v>6596</v>
      </c>
      <c r="C3289" s="40" t="s">
        <v>205</v>
      </c>
      <c r="D3289" s="77">
        <v>20.77</v>
      </c>
      <c r="E3289" s="77">
        <v>13.96</v>
      </c>
      <c r="F3289" s="77">
        <v>34.729999999999997</v>
      </c>
      <c r="G3289" s="26">
        <v>15</v>
      </c>
    </row>
    <row r="3290" spans="1:7">
      <c r="A3290" s="38" t="s">
        <v>6597</v>
      </c>
      <c r="B3290" s="39" t="s">
        <v>6598</v>
      </c>
      <c r="C3290" s="40" t="s">
        <v>205</v>
      </c>
      <c r="D3290" s="77">
        <v>27.59</v>
      </c>
      <c r="E3290" s="77">
        <v>13.96</v>
      </c>
      <c r="F3290" s="77">
        <v>41.55</v>
      </c>
      <c r="G3290" s="26">
        <v>15</v>
      </c>
    </row>
    <row r="3291" spans="1:7">
      <c r="A3291" s="38" t="s">
        <v>6599</v>
      </c>
      <c r="B3291" s="39" t="s">
        <v>6600</v>
      </c>
      <c r="C3291" s="40" t="s">
        <v>205</v>
      </c>
      <c r="D3291" s="77">
        <v>36.200000000000003</v>
      </c>
      <c r="E3291" s="77">
        <v>13.96</v>
      </c>
      <c r="F3291" s="77">
        <v>50.16</v>
      </c>
      <c r="G3291" s="26">
        <v>15</v>
      </c>
    </row>
    <row r="3292" spans="1:7">
      <c r="A3292" s="38" t="s">
        <v>6601</v>
      </c>
      <c r="B3292" s="39" t="s">
        <v>6602</v>
      </c>
      <c r="C3292" s="40" t="s">
        <v>205</v>
      </c>
      <c r="D3292" s="77">
        <v>43.18</v>
      </c>
      <c r="E3292" s="77">
        <v>13.96</v>
      </c>
      <c r="F3292" s="77">
        <v>57.14</v>
      </c>
      <c r="G3292" s="26">
        <v>15</v>
      </c>
    </row>
    <row r="3293" spans="1:7">
      <c r="A3293" s="38" t="s">
        <v>6603</v>
      </c>
      <c r="B3293" s="39" t="s">
        <v>6604</v>
      </c>
      <c r="C3293" s="40"/>
      <c r="D3293" s="77"/>
      <c r="E3293" s="77"/>
      <c r="F3293" s="77"/>
      <c r="G3293" s="26"/>
    </row>
    <row r="3294" spans="1:7">
      <c r="A3294" s="38" t="s">
        <v>6605</v>
      </c>
      <c r="B3294" s="39" t="s">
        <v>6606</v>
      </c>
      <c r="C3294" s="40" t="s">
        <v>205</v>
      </c>
      <c r="D3294" s="77">
        <v>50.8</v>
      </c>
      <c r="E3294" s="77">
        <v>20.100000000000001</v>
      </c>
      <c r="F3294" s="77">
        <v>70.900000000000006</v>
      </c>
      <c r="G3294" s="26">
        <v>15</v>
      </c>
    </row>
    <row r="3295" spans="1:7">
      <c r="A3295" s="38" t="s">
        <v>6607</v>
      </c>
      <c r="B3295" s="39" t="s">
        <v>6608</v>
      </c>
      <c r="C3295" s="40" t="s">
        <v>205</v>
      </c>
      <c r="D3295" s="77">
        <v>72.97</v>
      </c>
      <c r="E3295" s="77">
        <v>20.100000000000001</v>
      </c>
      <c r="F3295" s="77">
        <v>93.07</v>
      </c>
      <c r="G3295" s="26">
        <v>15</v>
      </c>
    </row>
    <row r="3296" spans="1:7">
      <c r="A3296" s="38" t="s">
        <v>6609</v>
      </c>
      <c r="B3296" s="39" t="s">
        <v>6610</v>
      </c>
      <c r="C3296" s="40" t="s">
        <v>205</v>
      </c>
      <c r="D3296" s="77">
        <v>90.01</v>
      </c>
      <c r="E3296" s="77">
        <v>20.100000000000001</v>
      </c>
      <c r="F3296" s="77">
        <v>110.11</v>
      </c>
      <c r="G3296" s="26">
        <v>15</v>
      </c>
    </row>
    <row r="3297" spans="1:7">
      <c r="A3297" s="38" t="s">
        <v>6611</v>
      </c>
      <c r="B3297" s="39" t="s">
        <v>6612</v>
      </c>
      <c r="C3297" s="40" t="s">
        <v>205</v>
      </c>
      <c r="D3297" s="77">
        <v>108.42</v>
      </c>
      <c r="E3297" s="77">
        <v>20.100000000000001</v>
      </c>
      <c r="F3297" s="77">
        <v>128.52000000000001</v>
      </c>
      <c r="G3297" s="26">
        <v>15</v>
      </c>
    </row>
    <row r="3298" spans="1:7">
      <c r="A3298" s="38" t="s">
        <v>6613</v>
      </c>
      <c r="B3298" s="39" t="s">
        <v>6614</v>
      </c>
      <c r="C3298" s="40" t="s">
        <v>205</v>
      </c>
      <c r="D3298" s="77">
        <v>133.13999999999999</v>
      </c>
      <c r="E3298" s="77">
        <v>20.100000000000001</v>
      </c>
      <c r="F3298" s="77">
        <v>153.24</v>
      </c>
      <c r="G3298" s="26">
        <v>15</v>
      </c>
    </row>
    <row r="3299" spans="1:7">
      <c r="A3299" s="38" t="s">
        <v>6615</v>
      </c>
      <c r="B3299" s="39" t="s">
        <v>6616</v>
      </c>
      <c r="C3299" s="40" t="s">
        <v>205</v>
      </c>
      <c r="D3299" s="77">
        <v>149.54</v>
      </c>
      <c r="E3299" s="77">
        <v>20.100000000000001</v>
      </c>
      <c r="F3299" s="77">
        <v>169.64</v>
      </c>
      <c r="G3299" s="26">
        <v>15</v>
      </c>
    </row>
    <row r="3300" spans="1:7">
      <c r="A3300" s="38" t="s">
        <v>6617</v>
      </c>
      <c r="B3300" s="39" t="s">
        <v>6618</v>
      </c>
      <c r="C3300" s="40" t="s">
        <v>205</v>
      </c>
      <c r="D3300" s="77">
        <v>173.94</v>
      </c>
      <c r="E3300" s="77">
        <v>20.100000000000001</v>
      </c>
      <c r="F3300" s="77">
        <v>194.04</v>
      </c>
      <c r="G3300" s="26">
        <v>15</v>
      </c>
    </row>
    <row r="3301" spans="1:7">
      <c r="A3301" s="38" t="s">
        <v>6619</v>
      </c>
      <c r="B3301" s="39" t="s">
        <v>6620</v>
      </c>
      <c r="C3301" s="40" t="s">
        <v>205</v>
      </c>
      <c r="D3301" s="77">
        <v>195.36</v>
      </c>
      <c r="E3301" s="77">
        <v>20.100000000000001</v>
      </c>
      <c r="F3301" s="77">
        <v>215.46</v>
      </c>
      <c r="G3301" s="26">
        <v>15</v>
      </c>
    </row>
    <row r="3302" spans="1:7">
      <c r="A3302" s="38" t="s">
        <v>6621</v>
      </c>
      <c r="B3302" s="39" t="s">
        <v>6622</v>
      </c>
      <c r="C3302" s="40" t="s">
        <v>205</v>
      </c>
      <c r="D3302" s="77">
        <v>210.47</v>
      </c>
      <c r="E3302" s="77">
        <v>20.100000000000001</v>
      </c>
      <c r="F3302" s="77">
        <v>230.57</v>
      </c>
      <c r="G3302" s="26">
        <v>15</v>
      </c>
    </row>
    <row r="3303" spans="1:7">
      <c r="A3303" s="38" t="s">
        <v>6623</v>
      </c>
      <c r="B3303" s="39" t="s">
        <v>6624</v>
      </c>
      <c r="C3303" s="40" t="s">
        <v>205</v>
      </c>
      <c r="D3303" s="77">
        <v>242.93</v>
      </c>
      <c r="E3303" s="77">
        <v>20.100000000000001</v>
      </c>
      <c r="F3303" s="77">
        <v>263.02999999999997</v>
      </c>
      <c r="G3303" s="26">
        <v>15</v>
      </c>
    </row>
    <row r="3304" spans="1:7">
      <c r="A3304" s="38" t="s">
        <v>6625</v>
      </c>
      <c r="B3304" s="39" t="s">
        <v>6626</v>
      </c>
      <c r="C3304" s="40" t="s">
        <v>205</v>
      </c>
      <c r="D3304" s="77">
        <v>269.7</v>
      </c>
      <c r="E3304" s="77">
        <v>20.100000000000001</v>
      </c>
      <c r="F3304" s="77">
        <v>289.8</v>
      </c>
      <c r="G3304" s="26">
        <v>15</v>
      </c>
    </row>
    <row r="3305" spans="1:7">
      <c r="A3305" s="38" t="s">
        <v>6627</v>
      </c>
      <c r="B3305" s="39" t="s">
        <v>6628</v>
      </c>
      <c r="C3305" s="40"/>
      <c r="D3305" s="77"/>
      <c r="E3305" s="77"/>
      <c r="F3305" s="77"/>
      <c r="G3305" s="26"/>
    </row>
    <row r="3306" spans="1:7" ht="30">
      <c r="A3306" s="38" t="s">
        <v>6629</v>
      </c>
      <c r="B3306" s="39" t="s">
        <v>6630</v>
      </c>
      <c r="C3306" s="40" t="s">
        <v>205</v>
      </c>
      <c r="D3306" s="77">
        <v>35.630000000000003</v>
      </c>
      <c r="E3306" s="77">
        <v>19.64</v>
      </c>
      <c r="F3306" s="77">
        <v>55.27</v>
      </c>
      <c r="G3306" s="26">
        <v>15</v>
      </c>
    </row>
    <row r="3307" spans="1:7" ht="30">
      <c r="A3307" s="38" t="s">
        <v>6631</v>
      </c>
      <c r="B3307" s="39" t="s">
        <v>6632</v>
      </c>
      <c r="C3307" s="40" t="s">
        <v>205</v>
      </c>
      <c r="D3307" s="77">
        <v>43.14</v>
      </c>
      <c r="E3307" s="77">
        <v>19.64</v>
      </c>
      <c r="F3307" s="77">
        <v>62.78</v>
      </c>
      <c r="G3307" s="26">
        <v>15</v>
      </c>
    </row>
    <row r="3308" spans="1:7" ht="30">
      <c r="A3308" s="38" t="s">
        <v>6633</v>
      </c>
      <c r="B3308" s="39" t="s">
        <v>6634</v>
      </c>
      <c r="C3308" s="40" t="s">
        <v>205</v>
      </c>
      <c r="D3308" s="77">
        <v>49</v>
      </c>
      <c r="E3308" s="77">
        <v>19.64</v>
      </c>
      <c r="F3308" s="77">
        <v>68.64</v>
      </c>
      <c r="G3308" s="26">
        <v>15</v>
      </c>
    </row>
    <row r="3309" spans="1:7" ht="30">
      <c r="A3309" s="38" t="s">
        <v>6635</v>
      </c>
      <c r="B3309" s="39" t="s">
        <v>6636</v>
      </c>
      <c r="C3309" s="40" t="s">
        <v>205</v>
      </c>
      <c r="D3309" s="77">
        <v>116.2</v>
      </c>
      <c r="E3309" s="77">
        <v>29.45</v>
      </c>
      <c r="F3309" s="77">
        <v>145.65</v>
      </c>
      <c r="G3309" s="26">
        <v>15</v>
      </c>
    </row>
    <row r="3310" spans="1:7">
      <c r="A3310" s="38" t="s">
        <v>6637</v>
      </c>
      <c r="B3310" s="39" t="s">
        <v>6638</v>
      </c>
      <c r="C3310" s="40" t="s">
        <v>95</v>
      </c>
      <c r="D3310" s="77">
        <v>12.59</v>
      </c>
      <c r="E3310" s="77">
        <v>12.84</v>
      </c>
      <c r="F3310" s="77">
        <v>25.43</v>
      </c>
      <c r="G3310" s="26">
        <v>15</v>
      </c>
    </row>
    <row r="3311" spans="1:7">
      <c r="A3311" s="38" t="s">
        <v>6639</v>
      </c>
      <c r="B3311" s="39" t="s">
        <v>6640</v>
      </c>
      <c r="C3311" s="40" t="s">
        <v>95</v>
      </c>
      <c r="D3311" s="77">
        <v>19</v>
      </c>
      <c r="E3311" s="77">
        <v>12.84</v>
      </c>
      <c r="F3311" s="77">
        <v>31.84</v>
      </c>
      <c r="G3311" s="26">
        <v>15</v>
      </c>
    </row>
    <row r="3312" spans="1:7">
      <c r="A3312" s="38" t="s">
        <v>6641</v>
      </c>
      <c r="B3312" s="39" t="s">
        <v>6642</v>
      </c>
      <c r="C3312" s="40" t="s">
        <v>95</v>
      </c>
      <c r="D3312" s="77">
        <v>20.18</v>
      </c>
      <c r="E3312" s="77">
        <v>19.54</v>
      </c>
      <c r="F3312" s="77">
        <v>39.72</v>
      </c>
      <c r="G3312" s="26">
        <v>15</v>
      </c>
    </row>
    <row r="3313" spans="1:7">
      <c r="A3313" s="38" t="s">
        <v>6643</v>
      </c>
      <c r="B3313" s="39" t="s">
        <v>6644</v>
      </c>
      <c r="C3313" s="40" t="s">
        <v>95</v>
      </c>
      <c r="D3313" s="77">
        <v>29.4</v>
      </c>
      <c r="E3313" s="77">
        <v>22.33</v>
      </c>
      <c r="F3313" s="77">
        <v>51.73</v>
      </c>
      <c r="G3313" s="26">
        <v>15</v>
      </c>
    </row>
    <row r="3314" spans="1:7">
      <c r="A3314" s="38" t="s">
        <v>6645</v>
      </c>
      <c r="B3314" s="39" t="s">
        <v>6646</v>
      </c>
      <c r="C3314" s="40" t="s">
        <v>95</v>
      </c>
      <c r="D3314" s="77">
        <v>12.56</v>
      </c>
      <c r="E3314" s="77">
        <v>12.84</v>
      </c>
      <c r="F3314" s="77">
        <v>25.4</v>
      </c>
      <c r="G3314" s="26">
        <v>15</v>
      </c>
    </row>
    <row r="3315" spans="1:7">
      <c r="A3315" s="38" t="s">
        <v>6647</v>
      </c>
      <c r="B3315" s="39" t="s">
        <v>6648</v>
      </c>
      <c r="C3315" s="40" t="s">
        <v>95</v>
      </c>
      <c r="D3315" s="77">
        <v>18</v>
      </c>
      <c r="E3315" s="77">
        <v>12.84</v>
      </c>
      <c r="F3315" s="77">
        <v>30.84</v>
      </c>
      <c r="G3315" s="26">
        <v>15</v>
      </c>
    </row>
    <row r="3316" spans="1:7">
      <c r="A3316" s="38" t="s">
        <v>6649</v>
      </c>
      <c r="B3316" s="39" t="s">
        <v>6650</v>
      </c>
      <c r="C3316" s="40" t="s">
        <v>95</v>
      </c>
      <c r="D3316" s="77">
        <v>24.16</v>
      </c>
      <c r="E3316" s="77">
        <v>19.54</v>
      </c>
      <c r="F3316" s="77">
        <v>43.7</v>
      </c>
      <c r="G3316" s="26">
        <v>15</v>
      </c>
    </row>
    <row r="3317" spans="1:7">
      <c r="A3317" s="38" t="s">
        <v>6651</v>
      </c>
      <c r="B3317" s="39" t="s">
        <v>6652</v>
      </c>
      <c r="C3317" s="40" t="s">
        <v>95</v>
      </c>
      <c r="D3317" s="77">
        <v>42.03</v>
      </c>
      <c r="E3317" s="77">
        <v>22.33</v>
      </c>
      <c r="F3317" s="77">
        <v>64.36</v>
      </c>
      <c r="G3317" s="26">
        <v>15</v>
      </c>
    </row>
    <row r="3318" spans="1:7">
      <c r="A3318" s="38" t="s">
        <v>6653</v>
      </c>
      <c r="B3318" s="39" t="s">
        <v>6654</v>
      </c>
      <c r="C3318" s="40" t="s">
        <v>95</v>
      </c>
      <c r="D3318" s="77">
        <v>16.29</v>
      </c>
      <c r="E3318" s="77">
        <v>12.84</v>
      </c>
      <c r="F3318" s="77">
        <v>29.13</v>
      </c>
      <c r="G3318" s="26">
        <v>15</v>
      </c>
    </row>
    <row r="3319" spans="1:7">
      <c r="A3319" s="38" t="s">
        <v>6655</v>
      </c>
      <c r="B3319" s="39" t="s">
        <v>6656</v>
      </c>
      <c r="C3319" s="40" t="s">
        <v>95</v>
      </c>
      <c r="D3319" s="77">
        <v>20.8</v>
      </c>
      <c r="E3319" s="77">
        <v>12.84</v>
      </c>
      <c r="F3319" s="77">
        <v>33.64</v>
      </c>
      <c r="G3319" s="26">
        <v>15</v>
      </c>
    </row>
    <row r="3320" spans="1:7">
      <c r="A3320" s="38" t="s">
        <v>6657</v>
      </c>
      <c r="B3320" s="39" t="s">
        <v>6658</v>
      </c>
      <c r="C3320" s="40" t="s">
        <v>95</v>
      </c>
      <c r="D3320" s="77">
        <v>23.82</v>
      </c>
      <c r="E3320" s="77">
        <v>19.54</v>
      </c>
      <c r="F3320" s="77">
        <v>43.36</v>
      </c>
      <c r="G3320" s="26">
        <v>15</v>
      </c>
    </row>
    <row r="3321" spans="1:7">
      <c r="A3321" s="38" t="s">
        <v>6659</v>
      </c>
      <c r="B3321" s="39" t="s">
        <v>6660</v>
      </c>
      <c r="C3321" s="40" t="s">
        <v>95</v>
      </c>
      <c r="D3321" s="77">
        <v>37.619999999999997</v>
      </c>
      <c r="E3321" s="77">
        <v>22.33</v>
      </c>
      <c r="F3321" s="77">
        <v>59.95</v>
      </c>
      <c r="G3321" s="26">
        <v>15</v>
      </c>
    </row>
    <row r="3322" spans="1:7">
      <c r="A3322" s="38" t="s">
        <v>6661</v>
      </c>
      <c r="B3322" s="39" t="s">
        <v>6662</v>
      </c>
      <c r="C3322" s="40" t="s">
        <v>95</v>
      </c>
      <c r="D3322" s="77">
        <v>12.31</v>
      </c>
      <c r="E3322" s="77">
        <v>12.84</v>
      </c>
      <c r="F3322" s="77">
        <v>25.15</v>
      </c>
      <c r="G3322" s="26">
        <v>15</v>
      </c>
    </row>
    <row r="3323" spans="1:7">
      <c r="A3323" s="38" t="s">
        <v>6663</v>
      </c>
      <c r="B3323" s="39" t="s">
        <v>6664</v>
      </c>
      <c r="C3323" s="40" t="s">
        <v>95</v>
      </c>
      <c r="D3323" s="77">
        <v>18.559999999999999</v>
      </c>
      <c r="E3323" s="77">
        <v>19.54</v>
      </c>
      <c r="F3323" s="77">
        <v>38.1</v>
      </c>
      <c r="G3323" s="26">
        <v>15</v>
      </c>
    </row>
    <row r="3324" spans="1:7">
      <c r="A3324" s="38" t="s">
        <v>6665</v>
      </c>
      <c r="B3324" s="39" t="s">
        <v>6666</v>
      </c>
      <c r="C3324" s="40" t="s">
        <v>95</v>
      </c>
      <c r="D3324" s="77">
        <v>31.16</v>
      </c>
      <c r="E3324" s="77">
        <v>22.33</v>
      </c>
      <c r="F3324" s="77">
        <v>53.49</v>
      </c>
      <c r="G3324" s="26">
        <v>15</v>
      </c>
    </row>
    <row r="3325" spans="1:7">
      <c r="A3325" s="38" t="s">
        <v>6667</v>
      </c>
      <c r="B3325" s="39" t="s">
        <v>6668</v>
      </c>
      <c r="C3325" s="40" t="s">
        <v>95</v>
      </c>
      <c r="D3325" s="77">
        <v>39.69</v>
      </c>
      <c r="E3325" s="77">
        <v>12.84</v>
      </c>
      <c r="F3325" s="77">
        <v>52.53</v>
      </c>
      <c r="G3325" s="26">
        <v>15</v>
      </c>
    </row>
    <row r="3326" spans="1:7">
      <c r="A3326" s="38" t="s">
        <v>6669</v>
      </c>
      <c r="B3326" s="39" t="s">
        <v>6670</v>
      </c>
      <c r="C3326" s="40" t="s">
        <v>95</v>
      </c>
      <c r="D3326" s="77">
        <v>47.92</v>
      </c>
      <c r="E3326" s="77">
        <v>19.54</v>
      </c>
      <c r="F3326" s="77">
        <v>67.459999999999994</v>
      </c>
      <c r="G3326" s="26">
        <v>15</v>
      </c>
    </row>
    <row r="3327" spans="1:7">
      <c r="A3327" s="38" t="s">
        <v>6671</v>
      </c>
      <c r="B3327" s="39" t="s">
        <v>6672</v>
      </c>
      <c r="C3327" s="40" t="s">
        <v>95</v>
      </c>
      <c r="D3327" s="77">
        <v>84.95</v>
      </c>
      <c r="E3327" s="77">
        <v>22.33</v>
      </c>
      <c r="F3327" s="77">
        <v>107.28</v>
      </c>
      <c r="G3327" s="26">
        <v>15</v>
      </c>
    </row>
    <row r="3328" spans="1:7">
      <c r="A3328" s="38" t="s">
        <v>6673</v>
      </c>
      <c r="B3328" s="39" t="s">
        <v>6674</v>
      </c>
      <c r="C3328" s="40" t="s">
        <v>95</v>
      </c>
      <c r="D3328" s="77">
        <v>73.489999999999995</v>
      </c>
      <c r="E3328" s="77">
        <v>22.33</v>
      </c>
      <c r="F3328" s="77">
        <v>95.82</v>
      </c>
      <c r="G3328" s="26">
        <v>15</v>
      </c>
    </row>
    <row r="3329" spans="1:7">
      <c r="A3329" s="38" t="s">
        <v>6675</v>
      </c>
      <c r="B3329" s="39" t="s">
        <v>6676</v>
      </c>
      <c r="C3329" s="40" t="s">
        <v>95</v>
      </c>
      <c r="D3329" s="77">
        <v>200.41</v>
      </c>
      <c r="E3329" s="77">
        <v>19.54</v>
      </c>
      <c r="F3329" s="77">
        <v>219.95</v>
      </c>
      <c r="G3329" s="26">
        <v>15</v>
      </c>
    </row>
    <row r="3330" spans="1:7">
      <c r="A3330" s="38" t="s">
        <v>6677</v>
      </c>
      <c r="B3330" s="39" t="s">
        <v>6678</v>
      </c>
      <c r="C3330" s="40" t="s">
        <v>95</v>
      </c>
      <c r="D3330" s="77">
        <v>35.270000000000003</v>
      </c>
      <c r="E3330" s="77">
        <v>12.84</v>
      </c>
      <c r="F3330" s="77">
        <v>48.11</v>
      </c>
      <c r="G3330" s="26">
        <v>15</v>
      </c>
    </row>
    <row r="3331" spans="1:7">
      <c r="A3331" s="38" t="s">
        <v>6679</v>
      </c>
      <c r="B3331" s="39" t="s">
        <v>6680</v>
      </c>
      <c r="C3331" s="40" t="s">
        <v>95</v>
      </c>
      <c r="D3331" s="77">
        <v>41.56</v>
      </c>
      <c r="E3331" s="77">
        <v>19.54</v>
      </c>
      <c r="F3331" s="77">
        <v>61.1</v>
      </c>
      <c r="G3331" s="26">
        <v>15</v>
      </c>
    </row>
    <row r="3332" spans="1:7">
      <c r="A3332" s="38" t="s">
        <v>6681</v>
      </c>
      <c r="B3332" s="39" t="s">
        <v>6682</v>
      </c>
      <c r="C3332" s="40" t="s">
        <v>95</v>
      </c>
      <c r="D3332" s="77">
        <v>77.680000000000007</v>
      </c>
      <c r="E3332" s="77">
        <v>22.33</v>
      </c>
      <c r="F3332" s="77">
        <v>100.01</v>
      </c>
      <c r="G3332" s="26">
        <v>15</v>
      </c>
    </row>
    <row r="3333" spans="1:7">
      <c r="A3333" s="38" t="s">
        <v>6683</v>
      </c>
      <c r="B3333" s="39" t="s">
        <v>6684</v>
      </c>
      <c r="C3333" s="40" t="s">
        <v>95</v>
      </c>
      <c r="D3333" s="77">
        <v>36.24</v>
      </c>
      <c r="E3333" s="77">
        <v>19.54</v>
      </c>
      <c r="F3333" s="77">
        <v>55.78</v>
      </c>
      <c r="G3333" s="26">
        <v>15</v>
      </c>
    </row>
    <row r="3334" spans="1:7">
      <c r="A3334" s="38" t="s">
        <v>6685</v>
      </c>
      <c r="B3334" s="39" t="s">
        <v>6686</v>
      </c>
      <c r="C3334" s="40" t="s">
        <v>95</v>
      </c>
      <c r="D3334" s="77">
        <v>64.8</v>
      </c>
      <c r="E3334" s="77">
        <v>22.33</v>
      </c>
      <c r="F3334" s="77">
        <v>87.13</v>
      </c>
      <c r="G3334" s="26">
        <v>15</v>
      </c>
    </row>
    <row r="3335" spans="1:7">
      <c r="A3335" s="38" t="s">
        <v>6687</v>
      </c>
      <c r="B3335" s="39" t="s">
        <v>6688</v>
      </c>
      <c r="C3335" s="40" t="s">
        <v>95</v>
      </c>
      <c r="D3335" s="77">
        <v>51.9</v>
      </c>
      <c r="E3335" s="77">
        <v>22.33</v>
      </c>
      <c r="F3335" s="77">
        <v>74.23</v>
      </c>
      <c r="G3335" s="26">
        <v>15</v>
      </c>
    </row>
    <row r="3336" spans="1:7">
      <c r="A3336" s="38" t="s">
        <v>6689</v>
      </c>
      <c r="B3336" s="39" t="s">
        <v>6690</v>
      </c>
      <c r="C3336" s="40" t="s">
        <v>95</v>
      </c>
      <c r="D3336" s="77">
        <v>54.14</v>
      </c>
      <c r="E3336" s="77">
        <v>22.33</v>
      </c>
      <c r="F3336" s="77">
        <v>76.47</v>
      </c>
      <c r="G3336" s="26">
        <v>15</v>
      </c>
    </row>
    <row r="3337" spans="1:7">
      <c r="A3337" s="38" t="s">
        <v>6691</v>
      </c>
      <c r="B3337" s="39" t="s">
        <v>6692</v>
      </c>
      <c r="C3337" s="40" t="s">
        <v>95</v>
      </c>
      <c r="D3337" s="77">
        <v>111.01</v>
      </c>
      <c r="E3337" s="77">
        <v>19.54</v>
      </c>
      <c r="F3337" s="77">
        <v>130.55000000000001</v>
      </c>
      <c r="G3337" s="26">
        <v>15</v>
      </c>
    </row>
    <row r="3338" spans="1:7">
      <c r="A3338" s="38" t="s">
        <v>6693</v>
      </c>
      <c r="B3338" s="39" t="s">
        <v>6694</v>
      </c>
      <c r="C3338" s="40" t="s">
        <v>95</v>
      </c>
      <c r="D3338" s="77">
        <v>76.31</v>
      </c>
      <c r="E3338" s="77">
        <v>22.33</v>
      </c>
      <c r="F3338" s="77">
        <v>98.64</v>
      </c>
      <c r="G3338" s="26">
        <v>15</v>
      </c>
    </row>
    <row r="3339" spans="1:7">
      <c r="A3339" s="38" t="s">
        <v>6695</v>
      </c>
      <c r="B3339" s="39" t="s">
        <v>6696</v>
      </c>
      <c r="C3339" s="40" t="s">
        <v>95</v>
      </c>
      <c r="D3339" s="77">
        <v>74.8</v>
      </c>
      <c r="E3339" s="77">
        <v>12.84</v>
      </c>
      <c r="F3339" s="77">
        <v>87.64</v>
      </c>
      <c r="G3339" s="26">
        <v>15</v>
      </c>
    </row>
    <row r="3340" spans="1:7">
      <c r="A3340" s="38" t="s">
        <v>6697</v>
      </c>
      <c r="B3340" s="39" t="s">
        <v>6698</v>
      </c>
      <c r="C3340" s="40" t="s">
        <v>95</v>
      </c>
      <c r="D3340" s="77">
        <v>12.11</v>
      </c>
      <c r="E3340" s="77">
        <v>12.84</v>
      </c>
      <c r="F3340" s="77">
        <v>24.95</v>
      </c>
      <c r="G3340" s="26">
        <v>15</v>
      </c>
    </row>
    <row r="3341" spans="1:7">
      <c r="A3341" s="38" t="s">
        <v>6699</v>
      </c>
      <c r="B3341" s="39" t="s">
        <v>6700</v>
      </c>
      <c r="C3341" s="40" t="s">
        <v>95</v>
      </c>
      <c r="D3341" s="77">
        <v>30.76</v>
      </c>
      <c r="E3341" s="77">
        <v>12.84</v>
      </c>
      <c r="F3341" s="77">
        <v>43.6</v>
      </c>
      <c r="G3341" s="26">
        <v>15</v>
      </c>
    </row>
    <row r="3342" spans="1:7">
      <c r="A3342" s="38" t="s">
        <v>6701</v>
      </c>
      <c r="B3342" s="39" t="s">
        <v>6702</v>
      </c>
      <c r="C3342" s="40" t="s">
        <v>95</v>
      </c>
      <c r="D3342" s="77">
        <v>48</v>
      </c>
      <c r="E3342" s="77">
        <v>19.54</v>
      </c>
      <c r="F3342" s="77">
        <v>67.540000000000006</v>
      </c>
      <c r="G3342" s="26">
        <v>15</v>
      </c>
    </row>
    <row r="3343" spans="1:7">
      <c r="A3343" s="38" t="s">
        <v>6703</v>
      </c>
      <c r="B3343" s="39" t="s">
        <v>6704</v>
      </c>
      <c r="C3343" s="40" t="s">
        <v>408</v>
      </c>
      <c r="D3343" s="77">
        <v>76.209999999999994</v>
      </c>
      <c r="E3343" s="77">
        <v>5.58</v>
      </c>
      <c r="F3343" s="77">
        <v>81.790000000000006</v>
      </c>
      <c r="G3343" s="26">
        <v>15</v>
      </c>
    </row>
    <row r="3344" spans="1:7">
      <c r="A3344" s="38" t="s">
        <v>6705</v>
      </c>
      <c r="B3344" s="39" t="s">
        <v>6706</v>
      </c>
      <c r="C3344" s="40"/>
      <c r="D3344" s="77"/>
      <c r="E3344" s="77"/>
      <c r="F3344" s="77"/>
      <c r="G3344" s="26"/>
    </row>
    <row r="3345" spans="1:7" s="46" customFormat="1">
      <c r="A3345" s="38" t="s">
        <v>6707</v>
      </c>
      <c r="B3345" s="39" t="s">
        <v>6708</v>
      </c>
      <c r="C3345" s="40"/>
      <c r="D3345" s="77"/>
      <c r="E3345" s="77"/>
      <c r="F3345" s="77"/>
      <c r="G3345" s="26"/>
    </row>
    <row r="3346" spans="1:7">
      <c r="A3346" s="38" t="s">
        <v>6709</v>
      </c>
      <c r="B3346" s="39" t="s">
        <v>6710</v>
      </c>
      <c r="C3346" s="40" t="s">
        <v>95</v>
      </c>
      <c r="D3346" s="77">
        <v>43.06</v>
      </c>
      <c r="E3346" s="77">
        <v>25.12</v>
      </c>
      <c r="F3346" s="77">
        <v>68.180000000000007</v>
      </c>
      <c r="G3346" s="26">
        <v>15</v>
      </c>
    </row>
    <row r="3347" spans="1:7">
      <c r="A3347" s="38" t="s">
        <v>6711</v>
      </c>
      <c r="B3347" s="39" t="s">
        <v>6712</v>
      </c>
      <c r="C3347" s="40" t="s">
        <v>95</v>
      </c>
      <c r="D3347" s="77">
        <v>57.08</v>
      </c>
      <c r="E3347" s="77">
        <v>33.5</v>
      </c>
      <c r="F3347" s="77">
        <v>90.58</v>
      </c>
      <c r="G3347" s="26">
        <v>15</v>
      </c>
    </row>
    <row r="3348" spans="1:7">
      <c r="A3348" s="38" t="s">
        <v>6713</v>
      </c>
      <c r="B3348" s="39" t="s">
        <v>6714</v>
      </c>
      <c r="C3348" s="40" t="s">
        <v>95</v>
      </c>
      <c r="D3348" s="77">
        <v>65.7</v>
      </c>
      <c r="E3348" s="77">
        <v>41.87</v>
      </c>
      <c r="F3348" s="77">
        <v>107.57</v>
      </c>
      <c r="G3348" s="26">
        <v>15</v>
      </c>
    </row>
    <row r="3349" spans="1:7">
      <c r="A3349" s="38" t="s">
        <v>6715</v>
      </c>
      <c r="B3349" s="39" t="s">
        <v>6716</v>
      </c>
      <c r="C3349" s="40" t="s">
        <v>95</v>
      </c>
      <c r="D3349" s="77">
        <v>91.93</v>
      </c>
      <c r="E3349" s="77">
        <v>50.25</v>
      </c>
      <c r="F3349" s="77">
        <v>142.18</v>
      </c>
      <c r="G3349" s="26">
        <v>15</v>
      </c>
    </row>
    <row r="3350" spans="1:7">
      <c r="A3350" s="38" t="s">
        <v>6717</v>
      </c>
      <c r="B3350" s="39" t="s">
        <v>6718</v>
      </c>
      <c r="C3350" s="40" t="s">
        <v>95</v>
      </c>
      <c r="D3350" s="77">
        <v>111.05</v>
      </c>
      <c r="E3350" s="77">
        <v>55.83</v>
      </c>
      <c r="F3350" s="77">
        <v>166.88</v>
      </c>
      <c r="G3350" s="26">
        <v>15</v>
      </c>
    </row>
    <row r="3351" spans="1:7">
      <c r="A3351" s="38" t="s">
        <v>6719</v>
      </c>
      <c r="B3351" s="39" t="s">
        <v>6720</v>
      </c>
      <c r="C3351" s="40" t="s">
        <v>95</v>
      </c>
      <c r="D3351" s="77">
        <v>172.48</v>
      </c>
      <c r="E3351" s="77">
        <v>69.790000000000006</v>
      </c>
      <c r="F3351" s="77">
        <v>242.27</v>
      </c>
      <c r="G3351" s="26">
        <v>15</v>
      </c>
    </row>
    <row r="3352" spans="1:7">
      <c r="A3352" s="38" t="s">
        <v>6721</v>
      </c>
      <c r="B3352" s="39" t="s">
        <v>6722</v>
      </c>
      <c r="C3352" s="40" t="s">
        <v>95</v>
      </c>
      <c r="D3352" s="77">
        <v>385.69</v>
      </c>
      <c r="E3352" s="77">
        <v>83.75</v>
      </c>
      <c r="F3352" s="77">
        <v>469.44</v>
      </c>
      <c r="G3352" s="26">
        <v>15</v>
      </c>
    </row>
    <row r="3353" spans="1:7">
      <c r="A3353" s="38" t="s">
        <v>6723</v>
      </c>
      <c r="B3353" s="39" t="s">
        <v>6724</v>
      </c>
      <c r="C3353" s="40" t="s">
        <v>95</v>
      </c>
      <c r="D3353" s="77">
        <v>644.09</v>
      </c>
      <c r="E3353" s="77">
        <v>111.66</v>
      </c>
      <c r="F3353" s="77">
        <v>755.75</v>
      </c>
      <c r="G3353" s="26">
        <v>15</v>
      </c>
    </row>
    <row r="3354" spans="1:7">
      <c r="A3354" s="38" t="s">
        <v>6725</v>
      </c>
      <c r="B3354" s="39" t="s">
        <v>6726</v>
      </c>
      <c r="C3354" s="40" t="s">
        <v>95</v>
      </c>
      <c r="D3354" s="77">
        <v>1122.75</v>
      </c>
      <c r="E3354" s="77">
        <v>167.49</v>
      </c>
      <c r="F3354" s="77">
        <v>1290.24</v>
      </c>
      <c r="G3354" s="26">
        <v>15</v>
      </c>
    </row>
    <row r="3355" spans="1:7">
      <c r="A3355" s="38" t="s">
        <v>6727</v>
      </c>
      <c r="B3355" s="39" t="s">
        <v>6728</v>
      </c>
      <c r="C3355" s="40" t="s">
        <v>95</v>
      </c>
      <c r="D3355" s="77">
        <v>67.88</v>
      </c>
      <c r="E3355" s="77">
        <v>33.5</v>
      </c>
      <c r="F3355" s="77">
        <v>101.38</v>
      </c>
      <c r="G3355" s="26">
        <v>15</v>
      </c>
    </row>
    <row r="3356" spans="1:7">
      <c r="A3356" s="38" t="s">
        <v>6729</v>
      </c>
      <c r="B3356" s="39" t="s">
        <v>6730</v>
      </c>
      <c r="C3356" s="40" t="s">
        <v>95</v>
      </c>
      <c r="D3356" s="77">
        <v>32.380000000000003</v>
      </c>
      <c r="E3356" s="77">
        <v>25.12</v>
      </c>
      <c r="F3356" s="77">
        <v>57.5</v>
      </c>
      <c r="G3356" s="26">
        <v>15</v>
      </c>
    </row>
    <row r="3357" spans="1:7">
      <c r="A3357" s="38" t="s">
        <v>6731</v>
      </c>
      <c r="B3357" s="39" t="s">
        <v>6732</v>
      </c>
      <c r="C3357" s="40" t="s">
        <v>95</v>
      </c>
      <c r="D3357" s="77">
        <v>71.95</v>
      </c>
      <c r="E3357" s="77">
        <v>25.12</v>
      </c>
      <c r="F3357" s="77">
        <v>97.07</v>
      </c>
      <c r="G3357" s="26">
        <v>15</v>
      </c>
    </row>
    <row r="3358" spans="1:7">
      <c r="A3358" s="38" t="s">
        <v>6733</v>
      </c>
      <c r="B3358" s="39" t="s">
        <v>6734</v>
      </c>
      <c r="C3358" s="40" t="s">
        <v>95</v>
      </c>
      <c r="D3358" s="77">
        <v>71.430000000000007</v>
      </c>
      <c r="E3358" s="77">
        <v>25.12</v>
      </c>
      <c r="F3358" s="77">
        <v>96.55</v>
      </c>
      <c r="G3358" s="26">
        <v>15</v>
      </c>
    </row>
    <row r="3359" spans="1:7">
      <c r="A3359" s="38" t="s">
        <v>6735</v>
      </c>
      <c r="B3359" s="39" t="s">
        <v>6736</v>
      </c>
      <c r="C3359" s="40" t="s">
        <v>95</v>
      </c>
      <c r="D3359" s="77">
        <v>101.32</v>
      </c>
      <c r="E3359" s="77">
        <v>27.92</v>
      </c>
      <c r="F3359" s="77">
        <v>129.24</v>
      </c>
      <c r="G3359" s="26">
        <v>15</v>
      </c>
    </row>
    <row r="3360" spans="1:7">
      <c r="A3360" s="38" t="s">
        <v>6737</v>
      </c>
      <c r="B3360" s="39" t="s">
        <v>6738</v>
      </c>
      <c r="C3360" s="40" t="s">
        <v>95</v>
      </c>
      <c r="D3360" s="77">
        <v>253.89</v>
      </c>
      <c r="E3360" s="77">
        <v>25.12</v>
      </c>
      <c r="F3360" s="77">
        <v>279.01</v>
      </c>
      <c r="G3360" s="26">
        <v>15</v>
      </c>
    </row>
    <row r="3361" spans="1:7">
      <c r="A3361" s="38" t="s">
        <v>6739</v>
      </c>
      <c r="B3361" s="39" t="s">
        <v>6740</v>
      </c>
      <c r="C3361" s="40" t="s">
        <v>95</v>
      </c>
      <c r="D3361" s="77">
        <v>1287.3699999999999</v>
      </c>
      <c r="E3361" s="77">
        <v>55.83</v>
      </c>
      <c r="F3361" s="77">
        <v>1343.2</v>
      </c>
      <c r="G3361" s="26">
        <v>15</v>
      </c>
    </row>
    <row r="3362" spans="1:7">
      <c r="A3362" s="38" t="s">
        <v>6741</v>
      </c>
      <c r="B3362" s="39" t="s">
        <v>6742</v>
      </c>
      <c r="C3362" s="40"/>
      <c r="D3362" s="77"/>
      <c r="E3362" s="77"/>
      <c r="F3362" s="77"/>
      <c r="G3362" s="26"/>
    </row>
    <row r="3363" spans="1:7">
      <c r="A3363" s="38" t="s">
        <v>6743</v>
      </c>
      <c r="B3363" s="39" t="s">
        <v>6744</v>
      </c>
      <c r="C3363" s="40" t="s">
        <v>95</v>
      </c>
      <c r="D3363" s="77">
        <v>59.48</v>
      </c>
      <c r="E3363" s="77">
        <v>25.12</v>
      </c>
      <c r="F3363" s="77">
        <v>84.6</v>
      </c>
      <c r="G3363" s="26">
        <v>15</v>
      </c>
    </row>
    <row r="3364" spans="1:7">
      <c r="A3364" s="38" t="s">
        <v>6745</v>
      </c>
      <c r="B3364" s="39" t="s">
        <v>6746</v>
      </c>
      <c r="C3364" s="40" t="s">
        <v>95</v>
      </c>
      <c r="D3364" s="77">
        <v>62.37</v>
      </c>
      <c r="E3364" s="77">
        <v>25.12</v>
      </c>
      <c r="F3364" s="77">
        <v>87.49</v>
      </c>
      <c r="G3364" s="26">
        <v>15</v>
      </c>
    </row>
    <row r="3365" spans="1:7">
      <c r="A3365" s="38" t="s">
        <v>6747</v>
      </c>
      <c r="B3365" s="39" t="s">
        <v>6748</v>
      </c>
      <c r="C3365" s="40" t="s">
        <v>95</v>
      </c>
      <c r="D3365" s="77">
        <v>87.89</v>
      </c>
      <c r="E3365" s="77">
        <v>25.12</v>
      </c>
      <c r="F3365" s="77">
        <v>113.01</v>
      </c>
      <c r="G3365" s="26">
        <v>15</v>
      </c>
    </row>
    <row r="3366" spans="1:7">
      <c r="A3366" s="38" t="s">
        <v>6749</v>
      </c>
      <c r="B3366" s="39" t="s">
        <v>6750</v>
      </c>
      <c r="C3366" s="40" t="s">
        <v>95</v>
      </c>
      <c r="D3366" s="77">
        <v>136.78</v>
      </c>
      <c r="E3366" s="77">
        <v>25.12</v>
      </c>
      <c r="F3366" s="77">
        <v>161.9</v>
      </c>
      <c r="G3366" s="26">
        <v>15</v>
      </c>
    </row>
    <row r="3367" spans="1:7">
      <c r="A3367" s="38" t="s">
        <v>6751</v>
      </c>
      <c r="B3367" s="39" t="s">
        <v>6752</v>
      </c>
      <c r="C3367" s="40" t="s">
        <v>95</v>
      </c>
      <c r="D3367" s="77">
        <v>171.58</v>
      </c>
      <c r="E3367" s="77">
        <v>25.12</v>
      </c>
      <c r="F3367" s="77">
        <v>196.7</v>
      </c>
      <c r="G3367" s="26">
        <v>15</v>
      </c>
    </row>
    <row r="3368" spans="1:7">
      <c r="A3368" s="38" t="s">
        <v>6753</v>
      </c>
      <c r="B3368" s="39" t="s">
        <v>6754</v>
      </c>
      <c r="C3368" s="40" t="s">
        <v>95</v>
      </c>
      <c r="D3368" s="77">
        <v>64.400000000000006</v>
      </c>
      <c r="E3368" s="77">
        <v>25.12</v>
      </c>
      <c r="F3368" s="77">
        <v>89.52</v>
      </c>
      <c r="G3368" s="26">
        <v>15</v>
      </c>
    </row>
    <row r="3369" spans="1:7">
      <c r="A3369" s="38" t="s">
        <v>6755</v>
      </c>
      <c r="B3369" s="39" t="s">
        <v>6756</v>
      </c>
      <c r="C3369" s="40" t="s">
        <v>95</v>
      </c>
      <c r="D3369" s="77">
        <v>48.04</v>
      </c>
      <c r="E3369" s="77">
        <v>25.12</v>
      </c>
      <c r="F3369" s="77">
        <v>73.16</v>
      </c>
      <c r="G3369" s="26">
        <v>15</v>
      </c>
    </row>
    <row r="3370" spans="1:7">
      <c r="A3370" s="38" t="s">
        <v>6757</v>
      </c>
      <c r="B3370" s="39" t="s">
        <v>6758</v>
      </c>
      <c r="C3370" s="40" t="s">
        <v>95</v>
      </c>
      <c r="D3370" s="77">
        <v>88.65</v>
      </c>
      <c r="E3370" s="77">
        <v>25.12</v>
      </c>
      <c r="F3370" s="77">
        <v>113.77</v>
      </c>
      <c r="G3370" s="26">
        <v>15</v>
      </c>
    </row>
    <row r="3371" spans="1:7">
      <c r="A3371" s="38" t="s">
        <v>6759</v>
      </c>
      <c r="B3371" s="39" t="s">
        <v>6760</v>
      </c>
      <c r="C3371" s="40" t="s">
        <v>95</v>
      </c>
      <c r="D3371" s="77">
        <v>94.99</v>
      </c>
      <c r="E3371" s="77">
        <v>25.12</v>
      </c>
      <c r="F3371" s="77">
        <v>120.11</v>
      </c>
      <c r="G3371" s="26">
        <v>15</v>
      </c>
    </row>
    <row r="3372" spans="1:7">
      <c r="A3372" s="38" t="s">
        <v>6761</v>
      </c>
      <c r="B3372" s="39" t="s">
        <v>6762</v>
      </c>
      <c r="C3372" s="40"/>
      <c r="D3372" s="77"/>
      <c r="E3372" s="77"/>
      <c r="F3372" s="77"/>
      <c r="G3372" s="26"/>
    </row>
    <row r="3373" spans="1:7">
      <c r="A3373" s="38" t="s">
        <v>6763</v>
      </c>
      <c r="B3373" s="39" t="s">
        <v>6764</v>
      </c>
      <c r="C3373" s="40" t="s">
        <v>95</v>
      </c>
      <c r="D3373" s="77">
        <v>359.16</v>
      </c>
      <c r="E3373" s="77">
        <v>83.75</v>
      </c>
      <c r="F3373" s="77">
        <v>442.91</v>
      </c>
      <c r="G3373" s="26">
        <v>15</v>
      </c>
    </row>
    <row r="3374" spans="1:7">
      <c r="A3374" s="38" t="s">
        <v>6765</v>
      </c>
      <c r="B3374" s="39" t="s">
        <v>6766</v>
      </c>
      <c r="C3374" s="40" t="s">
        <v>95</v>
      </c>
      <c r="D3374" s="77">
        <v>246.33</v>
      </c>
      <c r="E3374" s="77">
        <v>83.75</v>
      </c>
      <c r="F3374" s="77">
        <v>330.08</v>
      </c>
      <c r="G3374" s="26">
        <v>15</v>
      </c>
    </row>
    <row r="3375" spans="1:7">
      <c r="A3375" s="38" t="s">
        <v>6767</v>
      </c>
      <c r="B3375" s="39" t="s">
        <v>6768</v>
      </c>
      <c r="C3375" s="40" t="s">
        <v>95</v>
      </c>
      <c r="D3375" s="77">
        <v>294</v>
      </c>
      <c r="E3375" s="77">
        <v>83.75</v>
      </c>
      <c r="F3375" s="77">
        <v>377.75</v>
      </c>
      <c r="G3375" s="26">
        <v>15</v>
      </c>
    </row>
    <row r="3376" spans="1:7">
      <c r="A3376" s="38" t="s">
        <v>6769</v>
      </c>
      <c r="B3376" s="39" t="s">
        <v>6770</v>
      </c>
      <c r="C3376" s="40" t="s">
        <v>95</v>
      </c>
      <c r="D3376" s="77">
        <v>456.37</v>
      </c>
      <c r="E3376" s="77">
        <v>83.75</v>
      </c>
      <c r="F3376" s="77">
        <v>540.12</v>
      </c>
      <c r="G3376" s="26">
        <v>15</v>
      </c>
    </row>
    <row r="3377" spans="1:7">
      <c r="A3377" s="38" t="s">
        <v>6771</v>
      </c>
      <c r="B3377" s="39" t="s">
        <v>6772</v>
      </c>
      <c r="C3377" s="40" t="s">
        <v>95</v>
      </c>
      <c r="D3377" s="77">
        <v>1678.6</v>
      </c>
      <c r="E3377" s="77">
        <v>83.75</v>
      </c>
      <c r="F3377" s="77">
        <v>1762.35</v>
      </c>
      <c r="G3377" s="26">
        <v>15</v>
      </c>
    </row>
    <row r="3378" spans="1:7">
      <c r="A3378" s="38" t="s">
        <v>6773</v>
      </c>
      <c r="B3378" s="39" t="s">
        <v>6774</v>
      </c>
      <c r="C3378" s="40" t="s">
        <v>95</v>
      </c>
      <c r="D3378" s="77">
        <v>570.51</v>
      </c>
      <c r="E3378" s="77">
        <v>33.5</v>
      </c>
      <c r="F3378" s="77">
        <v>604.01</v>
      </c>
      <c r="G3378" s="26">
        <v>15</v>
      </c>
    </row>
    <row r="3379" spans="1:7">
      <c r="A3379" s="38" t="s">
        <v>6775</v>
      </c>
      <c r="B3379" s="39" t="s">
        <v>6776</v>
      </c>
      <c r="C3379" s="40" t="s">
        <v>95</v>
      </c>
      <c r="D3379" s="77">
        <v>470.86</v>
      </c>
      <c r="E3379" s="77">
        <v>33.5</v>
      </c>
      <c r="F3379" s="77">
        <v>504.36</v>
      </c>
      <c r="G3379" s="26">
        <v>15</v>
      </c>
    </row>
    <row r="3380" spans="1:7">
      <c r="A3380" s="38" t="s">
        <v>6777</v>
      </c>
      <c r="B3380" s="39" t="s">
        <v>6778</v>
      </c>
      <c r="C3380" s="40" t="s">
        <v>95</v>
      </c>
      <c r="D3380" s="77">
        <v>1073.8599999999999</v>
      </c>
      <c r="E3380" s="77">
        <v>83.75</v>
      </c>
      <c r="F3380" s="77">
        <v>1157.6099999999999</v>
      </c>
      <c r="G3380" s="26">
        <v>15</v>
      </c>
    </row>
    <row r="3381" spans="1:7">
      <c r="A3381" s="38" t="s">
        <v>6779</v>
      </c>
      <c r="B3381" s="39" t="s">
        <v>6780</v>
      </c>
      <c r="C3381" s="40" t="s">
        <v>95</v>
      </c>
      <c r="D3381" s="77">
        <v>651.01</v>
      </c>
      <c r="E3381" s="77">
        <v>25.12</v>
      </c>
      <c r="F3381" s="77">
        <v>676.13</v>
      </c>
      <c r="G3381" s="26">
        <v>15</v>
      </c>
    </row>
    <row r="3382" spans="1:7">
      <c r="A3382" s="38" t="s">
        <v>6781</v>
      </c>
      <c r="B3382" s="39" t="s">
        <v>6782</v>
      </c>
      <c r="C3382" s="40" t="s">
        <v>95</v>
      </c>
      <c r="D3382" s="77">
        <v>390.95</v>
      </c>
      <c r="E3382" s="77">
        <v>83.75</v>
      </c>
      <c r="F3382" s="77">
        <v>474.7</v>
      </c>
      <c r="G3382" s="26">
        <v>15</v>
      </c>
    </row>
    <row r="3383" spans="1:7">
      <c r="A3383" s="38" t="s">
        <v>6783</v>
      </c>
      <c r="B3383" s="39" t="s">
        <v>6784</v>
      </c>
      <c r="C3383" s="40"/>
      <c r="D3383" s="77"/>
      <c r="E3383" s="77"/>
      <c r="F3383" s="77"/>
      <c r="G3383" s="26"/>
    </row>
    <row r="3384" spans="1:7">
      <c r="A3384" s="38" t="s">
        <v>6785</v>
      </c>
      <c r="B3384" s="39" t="s">
        <v>6786</v>
      </c>
      <c r="C3384" s="40" t="s">
        <v>95</v>
      </c>
      <c r="D3384" s="77">
        <v>116.21</v>
      </c>
      <c r="E3384" s="77">
        <v>25.12</v>
      </c>
      <c r="F3384" s="77">
        <v>141.33000000000001</v>
      </c>
      <c r="G3384" s="26">
        <v>15</v>
      </c>
    </row>
    <row r="3385" spans="1:7">
      <c r="A3385" s="38" t="s">
        <v>6787</v>
      </c>
      <c r="B3385" s="39" t="s">
        <v>6788</v>
      </c>
      <c r="C3385" s="40" t="s">
        <v>95</v>
      </c>
      <c r="D3385" s="77">
        <v>144.9</v>
      </c>
      <c r="E3385" s="77">
        <v>25.12</v>
      </c>
      <c r="F3385" s="77">
        <v>170.02</v>
      </c>
      <c r="G3385" s="26">
        <v>15</v>
      </c>
    </row>
    <row r="3386" spans="1:7">
      <c r="A3386" s="38" t="s">
        <v>6789</v>
      </c>
      <c r="B3386" s="39" t="s">
        <v>6790</v>
      </c>
      <c r="C3386" s="40" t="s">
        <v>95</v>
      </c>
      <c r="D3386" s="77">
        <v>202.19</v>
      </c>
      <c r="E3386" s="77">
        <v>25.12</v>
      </c>
      <c r="F3386" s="77">
        <v>227.31</v>
      </c>
      <c r="G3386" s="26">
        <v>15</v>
      </c>
    </row>
    <row r="3387" spans="1:7">
      <c r="A3387" s="38" t="s">
        <v>6791</v>
      </c>
      <c r="B3387" s="39" t="s">
        <v>6792</v>
      </c>
      <c r="C3387" s="40" t="s">
        <v>95</v>
      </c>
      <c r="D3387" s="77">
        <v>236.39</v>
      </c>
      <c r="E3387" s="77">
        <v>25.12</v>
      </c>
      <c r="F3387" s="77">
        <v>261.51</v>
      </c>
      <c r="G3387" s="26">
        <v>15</v>
      </c>
    </row>
    <row r="3388" spans="1:7">
      <c r="A3388" s="38" t="s">
        <v>6793</v>
      </c>
      <c r="B3388" s="39" t="s">
        <v>6794</v>
      </c>
      <c r="C3388" s="40" t="s">
        <v>95</v>
      </c>
      <c r="D3388" s="77">
        <v>353.85</v>
      </c>
      <c r="E3388" s="77">
        <v>25.12</v>
      </c>
      <c r="F3388" s="77">
        <v>378.97</v>
      </c>
      <c r="G3388" s="26">
        <v>15</v>
      </c>
    </row>
    <row r="3389" spans="1:7">
      <c r="A3389" s="38" t="s">
        <v>6795</v>
      </c>
      <c r="B3389" s="39" t="s">
        <v>6796</v>
      </c>
      <c r="C3389" s="40" t="s">
        <v>95</v>
      </c>
      <c r="D3389" s="77">
        <v>622.30999999999995</v>
      </c>
      <c r="E3389" s="77">
        <v>25.12</v>
      </c>
      <c r="F3389" s="77">
        <v>647.42999999999995</v>
      </c>
      <c r="G3389" s="26">
        <v>15</v>
      </c>
    </row>
    <row r="3390" spans="1:7">
      <c r="A3390" s="38" t="s">
        <v>6797</v>
      </c>
      <c r="B3390" s="39" t="s">
        <v>6798</v>
      </c>
      <c r="C3390" s="40" t="s">
        <v>95</v>
      </c>
      <c r="D3390" s="77">
        <v>746.16</v>
      </c>
      <c r="E3390" s="77">
        <v>25.12</v>
      </c>
      <c r="F3390" s="77">
        <v>771.28</v>
      </c>
      <c r="G3390" s="26">
        <v>15</v>
      </c>
    </row>
    <row r="3391" spans="1:7">
      <c r="A3391" s="38" t="s">
        <v>6799</v>
      </c>
      <c r="B3391" s="39" t="s">
        <v>6800</v>
      </c>
      <c r="C3391" s="40" t="s">
        <v>95</v>
      </c>
      <c r="D3391" s="77">
        <v>104.37</v>
      </c>
      <c r="E3391" s="77">
        <v>25.12</v>
      </c>
      <c r="F3391" s="77">
        <v>129.49</v>
      </c>
      <c r="G3391" s="26">
        <v>15</v>
      </c>
    </row>
    <row r="3392" spans="1:7">
      <c r="A3392" s="38" t="s">
        <v>6801</v>
      </c>
      <c r="B3392" s="39" t="s">
        <v>6802</v>
      </c>
      <c r="C3392" s="40" t="s">
        <v>95</v>
      </c>
      <c r="D3392" s="77">
        <v>142.61000000000001</v>
      </c>
      <c r="E3392" s="77">
        <v>25.12</v>
      </c>
      <c r="F3392" s="77">
        <v>167.73</v>
      </c>
      <c r="G3392" s="26">
        <v>15</v>
      </c>
    </row>
    <row r="3393" spans="1:7">
      <c r="A3393" s="38" t="s">
        <v>6803</v>
      </c>
      <c r="B3393" s="39" t="s">
        <v>6804</v>
      </c>
      <c r="C3393" s="40" t="s">
        <v>95</v>
      </c>
      <c r="D3393" s="77">
        <v>175.01</v>
      </c>
      <c r="E3393" s="77">
        <v>25.12</v>
      </c>
      <c r="F3393" s="77">
        <v>200.13</v>
      </c>
      <c r="G3393" s="26">
        <v>15</v>
      </c>
    </row>
    <row r="3394" spans="1:7">
      <c r="A3394" s="38" t="s">
        <v>6805</v>
      </c>
      <c r="B3394" s="39" t="s">
        <v>6806</v>
      </c>
      <c r="C3394" s="40" t="s">
        <v>95</v>
      </c>
      <c r="D3394" s="77">
        <v>248.09</v>
      </c>
      <c r="E3394" s="77">
        <v>25.12</v>
      </c>
      <c r="F3394" s="77">
        <v>273.20999999999998</v>
      </c>
      <c r="G3394" s="26">
        <v>15</v>
      </c>
    </row>
    <row r="3395" spans="1:7">
      <c r="A3395" s="38" t="s">
        <v>6807</v>
      </c>
      <c r="B3395" s="39" t="s">
        <v>6808</v>
      </c>
      <c r="C3395" s="40" t="s">
        <v>95</v>
      </c>
      <c r="D3395" s="77">
        <v>404.67</v>
      </c>
      <c r="E3395" s="77">
        <v>25.12</v>
      </c>
      <c r="F3395" s="77">
        <v>429.79</v>
      </c>
      <c r="G3395" s="26">
        <v>15</v>
      </c>
    </row>
    <row r="3396" spans="1:7">
      <c r="A3396" s="38" t="s">
        <v>6809</v>
      </c>
      <c r="B3396" s="39" t="s">
        <v>6810</v>
      </c>
      <c r="C3396" s="40" t="s">
        <v>95</v>
      </c>
      <c r="D3396" s="77">
        <v>592.1</v>
      </c>
      <c r="E3396" s="77">
        <v>25.12</v>
      </c>
      <c r="F3396" s="77">
        <v>617.22</v>
      </c>
      <c r="G3396" s="26">
        <v>15</v>
      </c>
    </row>
    <row r="3397" spans="1:7">
      <c r="A3397" s="38" t="s">
        <v>6811</v>
      </c>
      <c r="B3397" s="39" t="s">
        <v>6812</v>
      </c>
      <c r="C3397" s="40" t="s">
        <v>95</v>
      </c>
      <c r="D3397" s="77">
        <v>1004.69</v>
      </c>
      <c r="E3397" s="77">
        <v>33.5</v>
      </c>
      <c r="F3397" s="77">
        <v>1038.19</v>
      </c>
      <c r="G3397" s="26">
        <v>15</v>
      </c>
    </row>
    <row r="3398" spans="1:7">
      <c r="A3398" s="38" t="s">
        <v>6813</v>
      </c>
      <c r="B3398" s="39" t="s">
        <v>6814</v>
      </c>
      <c r="C3398" s="40" t="s">
        <v>95</v>
      </c>
      <c r="D3398" s="77">
        <v>98.87</v>
      </c>
      <c r="E3398" s="77">
        <v>25.12</v>
      </c>
      <c r="F3398" s="77">
        <v>123.99</v>
      </c>
      <c r="G3398" s="26">
        <v>15</v>
      </c>
    </row>
    <row r="3399" spans="1:7">
      <c r="A3399" s="38" t="s">
        <v>6815</v>
      </c>
      <c r="B3399" s="39" t="s">
        <v>6816</v>
      </c>
      <c r="C3399" s="40" t="s">
        <v>95</v>
      </c>
      <c r="D3399" s="77">
        <v>135.35</v>
      </c>
      <c r="E3399" s="77">
        <v>25.12</v>
      </c>
      <c r="F3399" s="77">
        <v>160.47</v>
      </c>
      <c r="G3399" s="26">
        <v>15</v>
      </c>
    </row>
    <row r="3400" spans="1:7">
      <c r="A3400" s="38" t="s">
        <v>6817</v>
      </c>
      <c r="B3400" s="39" t="s">
        <v>6818</v>
      </c>
      <c r="C3400" s="40" t="s">
        <v>95</v>
      </c>
      <c r="D3400" s="77">
        <v>160.88999999999999</v>
      </c>
      <c r="E3400" s="77">
        <v>25.12</v>
      </c>
      <c r="F3400" s="77">
        <v>186.01</v>
      </c>
      <c r="G3400" s="26">
        <v>15</v>
      </c>
    </row>
    <row r="3401" spans="1:7">
      <c r="A3401" s="38" t="s">
        <v>6819</v>
      </c>
      <c r="B3401" s="39" t="s">
        <v>6820</v>
      </c>
      <c r="C3401" s="40" t="s">
        <v>95</v>
      </c>
      <c r="D3401" s="77">
        <v>222</v>
      </c>
      <c r="E3401" s="77">
        <v>25.12</v>
      </c>
      <c r="F3401" s="77">
        <v>247.12</v>
      </c>
      <c r="G3401" s="26">
        <v>15</v>
      </c>
    </row>
    <row r="3402" spans="1:7">
      <c r="A3402" s="38" t="s">
        <v>6821</v>
      </c>
      <c r="B3402" s="39" t="s">
        <v>6822</v>
      </c>
      <c r="C3402" s="40" t="s">
        <v>95</v>
      </c>
      <c r="D3402" s="77">
        <v>363.69</v>
      </c>
      <c r="E3402" s="77">
        <v>25.12</v>
      </c>
      <c r="F3402" s="77">
        <v>388.81</v>
      </c>
      <c r="G3402" s="26">
        <v>15</v>
      </c>
    </row>
    <row r="3403" spans="1:7" ht="30">
      <c r="A3403" s="38" t="s">
        <v>6823</v>
      </c>
      <c r="B3403" s="39" t="s">
        <v>6824</v>
      </c>
      <c r="C3403" s="40" t="s">
        <v>95</v>
      </c>
      <c r="D3403" s="77">
        <v>8297.7199999999993</v>
      </c>
      <c r="E3403" s="77">
        <v>41.87</v>
      </c>
      <c r="F3403" s="77">
        <v>8339.59</v>
      </c>
      <c r="G3403" s="26">
        <v>15</v>
      </c>
    </row>
    <row r="3404" spans="1:7" ht="30">
      <c r="A3404" s="38" t="s">
        <v>6825</v>
      </c>
      <c r="B3404" s="39" t="s">
        <v>6826</v>
      </c>
      <c r="C3404" s="40" t="s">
        <v>95</v>
      </c>
      <c r="D3404" s="77">
        <v>200.61</v>
      </c>
      <c r="E3404" s="77">
        <v>25.12</v>
      </c>
      <c r="F3404" s="77">
        <v>225.73</v>
      </c>
      <c r="G3404" s="26">
        <v>15</v>
      </c>
    </row>
    <row r="3405" spans="1:7">
      <c r="A3405" s="38" t="s">
        <v>6827</v>
      </c>
      <c r="B3405" s="39" t="s">
        <v>6828</v>
      </c>
      <c r="C3405" s="40" t="s">
        <v>95</v>
      </c>
      <c r="D3405" s="77">
        <v>592.77</v>
      </c>
      <c r="E3405" s="77">
        <v>25.12</v>
      </c>
      <c r="F3405" s="77">
        <v>617.89</v>
      </c>
      <c r="G3405" s="26">
        <v>15</v>
      </c>
    </row>
    <row r="3406" spans="1:7">
      <c r="A3406" s="38" t="s">
        <v>6829</v>
      </c>
      <c r="B3406" s="39" t="s">
        <v>6830</v>
      </c>
      <c r="C3406" s="40" t="s">
        <v>95</v>
      </c>
      <c r="D3406" s="77">
        <v>531.28</v>
      </c>
      <c r="E3406" s="77">
        <v>25.12</v>
      </c>
      <c r="F3406" s="77">
        <v>556.4</v>
      </c>
      <c r="G3406" s="26">
        <v>15</v>
      </c>
    </row>
    <row r="3407" spans="1:7">
      <c r="A3407" s="38" t="s">
        <v>6831</v>
      </c>
      <c r="B3407" s="39" t="s">
        <v>6832</v>
      </c>
      <c r="C3407" s="40" t="s">
        <v>95</v>
      </c>
      <c r="D3407" s="77">
        <v>1042.0899999999999</v>
      </c>
      <c r="E3407" s="77">
        <v>33.5</v>
      </c>
      <c r="F3407" s="77">
        <v>1075.5899999999999</v>
      </c>
      <c r="G3407" s="26">
        <v>15</v>
      </c>
    </row>
    <row r="3408" spans="1:7">
      <c r="A3408" s="38" t="s">
        <v>6833</v>
      </c>
      <c r="B3408" s="39" t="s">
        <v>6834</v>
      </c>
      <c r="C3408" s="40" t="s">
        <v>95</v>
      </c>
      <c r="D3408" s="77">
        <v>428.06</v>
      </c>
      <c r="E3408" s="77">
        <v>25.12</v>
      </c>
      <c r="F3408" s="77">
        <v>453.18</v>
      </c>
      <c r="G3408" s="26">
        <v>15</v>
      </c>
    </row>
    <row r="3409" spans="1:7" ht="30">
      <c r="A3409" s="38" t="s">
        <v>6835</v>
      </c>
      <c r="B3409" s="39" t="s">
        <v>6836</v>
      </c>
      <c r="C3409" s="40" t="s">
        <v>95</v>
      </c>
      <c r="D3409" s="77">
        <v>165.63</v>
      </c>
      <c r="E3409" s="77">
        <v>13.96</v>
      </c>
      <c r="F3409" s="77">
        <v>179.59</v>
      </c>
      <c r="G3409" s="26">
        <v>15</v>
      </c>
    </row>
    <row r="3410" spans="1:7" ht="30">
      <c r="A3410" s="38" t="s">
        <v>6837</v>
      </c>
      <c r="B3410" s="39" t="s">
        <v>6838</v>
      </c>
      <c r="C3410" s="40" t="s">
        <v>95</v>
      </c>
      <c r="D3410" s="77">
        <v>6272.03</v>
      </c>
      <c r="E3410" s="77">
        <v>33.5</v>
      </c>
      <c r="F3410" s="77">
        <v>6305.53</v>
      </c>
      <c r="G3410" s="26">
        <v>15</v>
      </c>
    </row>
    <row r="3411" spans="1:7" ht="30">
      <c r="A3411" s="38" t="s">
        <v>6839</v>
      </c>
      <c r="B3411" s="39" t="s">
        <v>6840</v>
      </c>
      <c r="C3411" s="40" t="s">
        <v>95</v>
      </c>
      <c r="D3411" s="77">
        <v>1774.04</v>
      </c>
      <c r="E3411" s="77">
        <v>33.5</v>
      </c>
      <c r="F3411" s="77">
        <v>1807.54</v>
      </c>
      <c r="G3411" s="26">
        <v>15</v>
      </c>
    </row>
    <row r="3412" spans="1:7" ht="30">
      <c r="A3412" s="38" t="s">
        <v>6841</v>
      </c>
      <c r="B3412" s="39" t="s">
        <v>6842</v>
      </c>
      <c r="C3412" s="40" t="s">
        <v>95</v>
      </c>
      <c r="D3412" s="77">
        <v>441.26</v>
      </c>
      <c r="E3412" s="77">
        <v>25.12</v>
      </c>
      <c r="F3412" s="77">
        <v>466.38</v>
      </c>
      <c r="G3412" s="26">
        <v>15</v>
      </c>
    </row>
    <row r="3413" spans="1:7">
      <c r="A3413" s="38" t="s">
        <v>6843</v>
      </c>
      <c r="B3413" s="39" t="s">
        <v>6844</v>
      </c>
      <c r="C3413" s="40" t="s">
        <v>95</v>
      </c>
      <c r="D3413" s="77">
        <v>215.49</v>
      </c>
      <c r="E3413" s="77">
        <v>25.12</v>
      </c>
      <c r="F3413" s="77">
        <v>240.61</v>
      </c>
      <c r="G3413" s="26">
        <v>15</v>
      </c>
    </row>
    <row r="3414" spans="1:7">
      <c r="A3414" s="38" t="s">
        <v>6845</v>
      </c>
      <c r="B3414" s="39" t="s">
        <v>6846</v>
      </c>
      <c r="C3414" s="40" t="s">
        <v>95</v>
      </c>
      <c r="D3414" s="77">
        <v>304.23</v>
      </c>
      <c r="E3414" s="77">
        <v>25.12</v>
      </c>
      <c r="F3414" s="77">
        <v>329.35</v>
      </c>
      <c r="G3414" s="26">
        <v>15</v>
      </c>
    </row>
    <row r="3415" spans="1:7">
      <c r="A3415" s="38" t="s">
        <v>6847</v>
      </c>
      <c r="B3415" s="39" t="s">
        <v>6848</v>
      </c>
      <c r="C3415" s="40" t="s">
        <v>95</v>
      </c>
      <c r="D3415" s="77">
        <v>600.4</v>
      </c>
      <c r="E3415" s="77">
        <v>25.12</v>
      </c>
      <c r="F3415" s="77">
        <v>625.52</v>
      </c>
      <c r="G3415" s="26">
        <v>15</v>
      </c>
    </row>
    <row r="3416" spans="1:7">
      <c r="A3416" s="38" t="s">
        <v>6849</v>
      </c>
      <c r="B3416" s="39" t="s">
        <v>6850</v>
      </c>
      <c r="C3416" s="40" t="s">
        <v>95</v>
      </c>
      <c r="D3416" s="77">
        <v>811.76</v>
      </c>
      <c r="E3416" s="77">
        <v>25.12</v>
      </c>
      <c r="F3416" s="77">
        <v>836.88</v>
      </c>
      <c r="G3416" s="26">
        <v>15</v>
      </c>
    </row>
    <row r="3417" spans="1:7">
      <c r="A3417" s="38" t="s">
        <v>6851</v>
      </c>
      <c r="B3417" s="39" t="s">
        <v>6852</v>
      </c>
      <c r="C3417" s="40" t="s">
        <v>95</v>
      </c>
      <c r="D3417" s="77">
        <v>1317.42</v>
      </c>
      <c r="E3417" s="77">
        <v>25.12</v>
      </c>
      <c r="F3417" s="77">
        <v>1342.54</v>
      </c>
      <c r="G3417" s="26">
        <v>15</v>
      </c>
    </row>
    <row r="3418" spans="1:7">
      <c r="A3418" s="38" t="s">
        <v>6853</v>
      </c>
      <c r="B3418" s="39" t="s">
        <v>6854</v>
      </c>
      <c r="C3418" s="40" t="s">
        <v>95</v>
      </c>
      <c r="D3418" s="77">
        <v>2344.7199999999998</v>
      </c>
      <c r="E3418" s="77">
        <v>33.5</v>
      </c>
      <c r="F3418" s="77">
        <v>2378.2199999999998</v>
      </c>
      <c r="G3418" s="26">
        <v>15</v>
      </c>
    </row>
    <row r="3419" spans="1:7">
      <c r="A3419" s="38" t="s">
        <v>6855</v>
      </c>
      <c r="B3419" s="39" t="s">
        <v>6856</v>
      </c>
      <c r="C3419" s="40" t="s">
        <v>95</v>
      </c>
      <c r="D3419" s="77">
        <v>6924.56</v>
      </c>
      <c r="E3419" s="77">
        <v>33.5</v>
      </c>
      <c r="F3419" s="77">
        <v>6958.06</v>
      </c>
      <c r="G3419" s="26">
        <v>15</v>
      </c>
    </row>
    <row r="3420" spans="1:7" ht="30">
      <c r="A3420" s="38" t="s">
        <v>6857</v>
      </c>
      <c r="B3420" s="39" t="s">
        <v>6858</v>
      </c>
      <c r="C3420" s="40" t="s">
        <v>95</v>
      </c>
      <c r="D3420" s="77">
        <v>78.45</v>
      </c>
      <c r="E3420" s="77">
        <v>16.75</v>
      </c>
      <c r="F3420" s="77">
        <v>95.2</v>
      </c>
      <c r="G3420" s="26">
        <v>15</v>
      </c>
    </row>
    <row r="3421" spans="1:7" ht="30">
      <c r="A3421" s="38" t="s">
        <v>6859</v>
      </c>
      <c r="B3421" s="39" t="s">
        <v>6860</v>
      </c>
      <c r="C3421" s="40" t="s">
        <v>95</v>
      </c>
      <c r="D3421" s="77">
        <v>93.62</v>
      </c>
      <c r="E3421" s="77">
        <v>25.12</v>
      </c>
      <c r="F3421" s="77">
        <v>118.74</v>
      </c>
      <c r="G3421" s="26">
        <v>15</v>
      </c>
    </row>
    <row r="3422" spans="1:7" ht="30">
      <c r="A3422" s="38" t="s">
        <v>6861</v>
      </c>
      <c r="B3422" s="39" t="s">
        <v>6862</v>
      </c>
      <c r="C3422" s="40" t="s">
        <v>95</v>
      </c>
      <c r="D3422" s="77">
        <v>120.66</v>
      </c>
      <c r="E3422" s="77">
        <v>22.33</v>
      </c>
      <c r="F3422" s="77">
        <v>142.99</v>
      </c>
      <c r="G3422" s="26">
        <v>15</v>
      </c>
    </row>
    <row r="3423" spans="1:7" ht="30">
      <c r="A3423" s="38" t="s">
        <v>6863</v>
      </c>
      <c r="B3423" s="39" t="s">
        <v>6864</v>
      </c>
      <c r="C3423" s="40" t="s">
        <v>95</v>
      </c>
      <c r="D3423" s="77">
        <v>126.85</v>
      </c>
      <c r="E3423" s="77">
        <v>25.12</v>
      </c>
      <c r="F3423" s="77">
        <v>151.97</v>
      </c>
      <c r="G3423" s="26">
        <v>15</v>
      </c>
    </row>
    <row r="3424" spans="1:7" ht="30">
      <c r="A3424" s="38" t="s">
        <v>6865</v>
      </c>
      <c r="B3424" s="39" t="s">
        <v>6866</v>
      </c>
      <c r="C3424" s="40" t="s">
        <v>95</v>
      </c>
      <c r="D3424" s="77">
        <v>493.63</v>
      </c>
      <c r="E3424" s="77">
        <v>25.12</v>
      </c>
      <c r="F3424" s="77">
        <v>518.75</v>
      </c>
      <c r="G3424" s="26">
        <v>15</v>
      </c>
    </row>
    <row r="3425" spans="1:7" ht="30">
      <c r="A3425" s="38" t="s">
        <v>6867</v>
      </c>
      <c r="B3425" s="39" t="s">
        <v>6868</v>
      </c>
      <c r="C3425" s="40" t="s">
        <v>95</v>
      </c>
      <c r="D3425" s="77">
        <v>710.58</v>
      </c>
      <c r="E3425" s="77">
        <v>25.12</v>
      </c>
      <c r="F3425" s="77">
        <v>735.7</v>
      </c>
      <c r="G3425" s="26">
        <v>15</v>
      </c>
    </row>
    <row r="3426" spans="1:7" ht="30">
      <c r="A3426" s="38" t="s">
        <v>6869</v>
      </c>
      <c r="B3426" s="39" t="s">
        <v>6870</v>
      </c>
      <c r="C3426" s="40" t="s">
        <v>95</v>
      </c>
      <c r="D3426" s="77">
        <v>6202.43</v>
      </c>
      <c r="E3426" s="77">
        <v>111.66</v>
      </c>
      <c r="F3426" s="77">
        <v>6314.09</v>
      </c>
      <c r="G3426" s="26">
        <v>15</v>
      </c>
    </row>
    <row r="3427" spans="1:7" ht="30">
      <c r="A3427" s="38" t="s">
        <v>6871</v>
      </c>
      <c r="B3427" s="39" t="s">
        <v>6872</v>
      </c>
      <c r="C3427" s="40" t="s">
        <v>95</v>
      </c>
      <c r="D3427" s="77">
        <v>7388.67</v>
      </c>
      <c r="E3427" s="77">
        <v>111.66</v>
      </c>
      <c r="F3427" s="77">
        <v>7500.33</v>
      </c>
      <c r="G3427" s="26">
        <v>15</v>
      </c>
    </row>
    <row r="3428" spans="1:7">
      <c r="A3428" s="38" t="s">
        <v>6873</v>
      </c>
      <c r="B3428" s="39" t="s">
        <v>6874</v>
      </c>
      <c r="C3428" s="40" t="s">
        <v>95</v>
      </c>
      <c r="D3428" s="77">
        <v>544.91999999999996</v>
      </c>
      <c r="E3428" s="77">
        <v>55.83</v>
      </c>
      <c r="F3428" s="77">
        <v>600.75</v>
      </c>
      <c r="G3428" s="26">
        <v>15</v>
      </c>
    </row>
    <row r="3429" spans="1:7">
      <c r="A3429" s="38" t="s">
        <v>6875</v>
      </c>
      <c r="B3429" s="39" t="s">
        <v>6876</v>
      </c>
      <c r="C3429" s="40"/>
      <c r="D3429" s="77"/>
      <c r="E3429" s="77"/>
      <c r="F3429" s="77"/>
      <c r="G3429" s="26"/>
    </row>
    <row r="3430" spans="1:7">
      <c r="A3430" s="38" t="s">
        <v>6877</v>
      </c>
      <c r="B3430" s="39" t="s">
        <v>6878</v>
      </c>
      <c r="C3430" s="40" t="s">
        <v>95</v>
      </c>
      <c r="D3430" s="77">
        <v>1405.18</v>
      </c>
      <c r="E3430" s="77">
        <v>69.790000000000006</v>
      </c>
      <c r="F3430" s="77">
        <v>1474.97</v>
      </c>
      <c r="G3430" s="26">
        <v>15</v>
      </c>
    </row>
    <row r="3431" spans="1:7">
      <c r="A3431" s="38" t="s">
        <v>6879</v>
      </c>
      <c r="B3431" s="39" t="s">
        <v>6880</v>
      </c>
      <c r="C3431" s="40" t="s">
        <v>95</v>
      </c>
      <c r="D3431" s="77">
        <v>2297.86</v>
      </c>
      <c r="E3431" s="77">
        <v>195.41</v>
      </c>
      <c r="F3431" s="77">
        <v>2493.27</v>
      </c>
      <c r="G3431" s="26">
        <v>15</v>
      </c>
    </row>
    <row r="3432" spans="1:7">
      <c r="A3432" s="38" t="s">
        <v>6881</v>
      </c>
      <c r="B3432" s="39" t="s">
        <v>6882</v>
      </c>
      <c r="C3432" s="40" t="s">
        <v>95</v>
      </c>
      <c r="D3432" s="77">
        <v>1413.68</v>
      </c>
      <c r="E3432" s="77">
        <v>195.41</v>
      </c>
      <c r="F3432" s="77">
        <v>1609.09</v>
      </c>
      <c r="G3432" s="26">
        <v>15</v>
      </c>
    </row>
    <row r="3433" spans="1:7">
      <c r="A3433" s="38" t="s">
        <v>6883</v>
      </c>
      <c r="B3433" s="39" t="s">
        <v>6884</v>
      </c>
      <c r="C3433" s="40" t="s">
        <v>95</v>
      </c>
      <c r="D3433" s="77">
        <v>3594.81</v>
      </c>
      <c r="E3433" s="77">
        <v>195.41</v>
      </c>
      <c r="F3433" s="77">
        <v>3790.22</v>
      </c>
      <c r="G3433" s="26">
        <v>15</v>
      </c>
    </row>
    <row r="3434" spans="1:7">
      <c r="A3434" s="38" t="s">
        <v>6885</v>
      </c>
      <c r="B3434" s="39" t="s">
        <v>6886</v>
      </c>
      <c r="C3434" s="40" t="s">
        <v>95</v>
      </c>
      <c r="D3434" s="77">
        <v>1727.41</v>
      </c>
      <c r="E3434" s="77">
        <v>111.66</v>
      </c>
      <c r="F3434" s="77">
        <v>1839.07</v>
      </c>
      <c r="G3434" s="26">
        <v>15</v>
      </c>
    </row>
    <row r="3435" spans="1:7">
      <c r="A3435" s="38" t="s">
        <v>6887</v>
      </c>
      <c r="B3435" s="39" t="s">
        <v>6888</v>
      </c>
      <c r="C3435" s="40" t="s">
        <v>95</v>
      </c>
      <c r="D3435" s="77">
        <v>2984.15</v>
      </c>
      <c r="E3435" s="77">
        <v>111.66</v>
      </c>
      <c r="F3435" s="77">
        <v>3095.81</v>
      </c>
      <c r="G3435" s="26">
        <v>15</v>
      </c>
    </row>
    <row r="3436" spans="1:7">
      <c r="A3436" s="38" t="s">
        <v>6889</v>
      </c>
      <c r="B3436" s="39" t="s">
        <v>6890</v>
      </c>
      <c r="C3436" s="40" t="s">
        <v>95</v>
      </c>
      <c r="D3436" s="77">
        <v>998.99</v>
      </c>
      <c r="E3436" s="77">
        <v>111.66</v>
      </c>
      <c r="F3436" s="77">
        <v>1110.6500000000001</v>
      </c>
      <c r="G3436" s="26">
        <v>15</v>
      </c>
    </row>
    <row r="3437" spans="1:7">
      <c r="A3437" s="38" t="s">
        <v>6891</v>
      </c>
      <c r="B3437" s="39" t="s">
        <v>6892</v>
      </c>
      <c r="C3437" s="40" t="s">
        <v>95</v>
      </c>
      <c r="D3437" s="77">
        <v>857.16</v>
      </c>
      <c r="E3437" s="77">
        <v>111.66</v>
      </c>
      <c r="F3437" s="77">
        <v>968.82</v>
      </c>
      <c r="G3437" s="26">
        <v>15</v>
      </c>
    </row>
    <row r="3438" spans="1:7">
      <c r="A3438" s="38" t="s">
        <v>6893</v>
      </c>
      <c r="B3438" s="39" t="s">
        <v>6894</v>
      </c>
      <c r="C3438" s="40" t="s">
        <v>95</v>
      </c>
      <c r="D3438" s="77">
        <v>6675.53</v>
      </c>
      <c r="E3438" s="77">
        <v>69.790000000000006</v>
      </c>
      <c r="F3438" s="77">
        <v>6745.32</v>
      </c>
      <c r="G3438" s="26">
        <v>15</v>
      </c>
    </row>
    <row r="3439" spans="1:7">
      <c r="A3439" s="38" t="s">
        <v>6895</v>
      </c>
      <c r="B3439" s="39" t="s">
        <v>6896</v>
      </c>
      <c r="C3439" s="40" t="s">
        <v>95</v>
      </c>
      <c r="D3439" s="77">
        <v>3307.69</v>
      </c>
      <c r="E3439" s="77">
        <v>33.5</v>
      </c>
      <c r="F3439" s="77">
        <v>3341.19</v>
      </c>
      <c r="G3439" s="26">
        <v>15</v>
      </c>
    </row>
    <row r="3440" spans="1:7">
      <c r="A3440" s="38" t="s">
        <v>6897</v>
      </c>
      <c r="B3440" s="39" t="s">
        <v>6898</v>
      </c>
      <c r="C3440" s="40" t="s">
        <v>95</v>
      </c>
      <c r="D3440" s="77">
        <v>1042.32</v>
      </c>
      <c r="E3440" s="77">
        <v>111.66</v>
      </c>
      <c r="F3440" s="77">
        <v>1153.98</v>
      </c>
      <c r="G3440" s="26">
        <v>15</v>
      </c>
    </row>
    <row r="3441" spans="1:7">
      <c r="A3441" s="38" t="s">
        <v>6899</v>
      </c>
      <c r="B3441" s="39" t="s">
        <v>6900</v>
      </c>
      <c r="C3441" s="40" t="s">
        <v>95</v>
      </c>
      <c r="D3441" s="77">
        <v>921.49</v>
      </c>
      <c r="E3441" s="77">
        <v>41.87</v>
      </c>
      <c r="F3441" s="77">
        <v>963.36</v>
      </c>
      <c r="G3441" s="26">
        <v>15</v>
      </c>
    </row>
    <row r="3442" spans="1:7">
      <c r="A3442" s="38" t="s">
        <v>6901</v>
      </c>
      <c r="B3442" s="39" t="s">
        <v>6902</v>
      </c>
      <c r="C3442" s="40" t="s">
        <v>95</v>
      </c>
      <c r="D3442" s="77">
        <v>6461.59</v>
      </c>
      <c r="E3442" s="77">
        <v>167.49</v>
      </c>
      <c r="F3442" s="77">
        <v>6629.08</v>
      </c>
      <c r="G3442" s="26">
        <v>15</v>
      </c>
    </row>
    <row r="3443" spans="1:7">
      <c r="A3443" s="38" t="s">
        <v>6903</v>
      </c>
      <c r="B3443" s="39" t="s">
        <v>6904</v>
      </c>
      <c r="C3443" s="40" t="s">
        <v>95</v>
      </c>
      <c r="D3443" s="77">
        <v>2211.83</v>
      </c>
      <c r="E3443" s="77">
        <v>111.66</v>
      </c>
      <c r="F3443" s="77">
        <v>2323.4899999999998</v>
      </c>
      <c r="G3443" s="26">
        <v>15</v>
      </c>
    </row>
    <row r="3444" spans="1:7">
      <c r="A3444" s="38" t="s">
        <v>6905</v>
      </c>
      <c r="B3444" s="39" t="s">
        <v>6906</v>
      </c>
      <c r="C3444" s="40" t="s">
        <v>95</v>
      </c>
      <c r="D3444" s="77">
        <v>3485.33</v>
      </c>
      <c r="E3444" s="77">
        <v>111.66</v>
      </c>
      <c r="F3444" s="77">
        <v>3596.99</v>
      </c>
      <c r="G3444" s="26">
        <v>15</v>
      </c>
    </row>
    <row r="3445" spans="1:7">
      <c r="A3445" s="38" t="s">
        <v>6907</v>
      </c>
      <c r="B3445" s="39" t="s">
        <v>6908</v>
      </c>
      <c r="C3445" s="40" t="s">
        <v>95</v>
      </c>
      <c r="D3445" s="77">
        <v>2270.4</v>
      </c>
      <c r="E3445" s="77">
        <v>111.66</v>
      </c>
      <c r="F3445" s="77">
        <v>2382.06</v>
      </c>
      <c r="G3445" s="26">
        <v>15</v>
      </c>
    </row>
    <row r="3446" spans="1:7">
      <c r="A3446" s="38" t="s">
        <v>6909</v>
      </c>
      <c r="B3446" s="39" t="s">
        <v>6910</v>
      </c>
      <c r="C3446" s="40"/>
      <c r="D3446" s="77"/>
      <c r="E3446" s="77"/>
      <c r="F3446" s="77"/>
      <c r="G3446" s="26"/>
    </row>
    <row r="3447" spans="1:7" ht="30">
      <c r="A3447" s="38" t="s">
        <v>6911</v>
      </c>
      <c r="B3447" s="39" t="s">
        <v>6912</v>
      </c>
      <c r="C3447" s="40" t="s">
        <v>95</v>
      </c>
      <c r="D3447" s="77">
        <v>94.02</v>
      </c>
      <c r="E3447" s="77">
        <v>25.12</v>
      </c>
      <c r="F3447" s="77">
        <v>119.14</v>
      </c>
      <c r="G3447" s="26">
        <v>15</v>
      </c>
    </row>
    <row r="3448" spans="1:7" ht="30">
      <c r="A3448" s="38" t="s">
        <v>6913</v>
      </c>
      <c r="B3448" s="39" t="s">
        <v>6914</v>
      </c>
      <c r="C3448" s="40" t="s">
        <v>95</v>
      </c>
      <c r="D3448" s="77">
        <v>127.48</v>
      </c>
      <c r="E3448" s="77">
        <v>33.5</v>
      </c>
      <c r="F3448" s="77">
        <v>160.97999999999999</v>
      </c>
      <c r="G3448" s="26">
        <v>15</v>
      </c>
    </row>
    <row r="3449" spans="1:7" ht="30">
      <c r="A3449" s="38" t="s">
        <v>6915</v>
      </c>
      <c r="B3449" s="39" t="s">
        <v>6916</v>
      </c>
      <c r="C3449" s="40" t="s">
        <v>95</v>
      </c>
      <c r="D3449" s="77">
        <v>184.89</v>
      </c>
      <c r="E3449" s="77">
        <v>41.87</v>
      </c>
      <c r="F3449" s="77">
        <v>226.76</v>
      </c>
      <c r="G3449" s="26">
        <v>15</v>
      </c>
    </row>
    <row r="3450" spans="1:7" ht="30">
      <c r="A3450" s="38" t="s">
        <v>6917</v>
      </c>
      <c r="B3450" s="39" t="s">
        <v>6918</v>
      </c>
      <c r="C3450" s="40" t="s">
        <v>95</v>
      </c>
      <c r="D3450" s="77">
        <v>249.6</v>
      </c>
      <c r="E3450" s="77">
        <v>44.67</v>
      </c>
      <c r="F3450" s="77">
        <v>294.27</v>
      </c>
      <c r="G3450" s="26">
        <v>15</v>
      </c>
    </row>
    <row r="3451" spans="1:7" ht="30">
      <c r="A3451" s="38" t="s">
        <v>6919</v>
      </c>
      <c r="B3451" s="39" t="s">
        <v>6920</v>
      </c>
      <c r="C3451" s="40" t="s">
        <v>95</v>
      </c>
      <c r="D3451" s="77">
        <v>553.82000000000005</v>
      </c>
      <c r="E3451" s="77">
        <v>69.790000000000006</v>
      </c>
      <c r="F3451" s="77">
        <v>623.61</v>
      </c>
      <c r="G3451" s="26">
        <v>15</v>
      </c>
    </row>
    <row r="3452" spans="1:7">
      <c r="A3452" s="38" t="s">
        <v>6921</v>
      </c>
      <c r="B3452" s="39" t="s">
        <v>6922</v>
      </c>
      <c r="C3452" s="40"/>
      <c r="D3452" s="77"/>
      <c r="E3452" s="77"/>
      <c r="F3452" s="77"/>
      <c r="G3452" s="26"/>
    </row>
    <row r="3453" spans="1:7" ht="30">
      <c r="A3453" s="38" t="s">
        <v>6923</v>
      </c>
      <c r="B3453" s="39" t="s">
        <v>6924</v>
      </c>
      <c r="C3453" s="40" t="s">
        <v>95</v>
      </c>
      <c r="D3453" s="77">
        <v>400.75</v>
      </c>
      <c r="E3453" s="77">
        <v>33.5</v>
      </c>
      <c r="F3453" s="77">
        <v>434.25</v>
      </c>
      <c r="G3453" s="26">
        <v>15</v>
      </c>
    </row>
    <row r="3454" spans="1:7" ht="30">
      <c r="A3454" s="38" t="s">
        <v>6925</v>
      </c>
      <c r="B3454" s="39" t="s">
        <v>6926</v>
      </c>
      <c r="C3454" s="40" t="s">
        <v>95</v>
      </c>
      <c r="D3454" s="77">
        <v>520.36</v>
      </c>
      <c r="E3454" s="77">
        <v>41.87</v>
      </c>
      <c r="F3454" s="77">
        <v>562.23</v>
      </c>
      <c r="G3454" s="26">
        <v>15</v>
      </c>
    </row>
    <row r="3455" spans="1:7" ht="30">
      <c r="A3455" s="38" t="s">
        <v>6927</v>
      </c>
      <c r="B3455" s="39" t="s">
        <v>6928</v>
      </c>
      <c r="C3455" s="40" t="s">
        <v>95</v>
      </c>
      <c r="D3455" s="77">
        <v>999.29</v>
      </c>
      <c r="E3455" s="77">
        <v>55.83</v>
      </c>
      <c r="F3455" s="77">
        <v>1055.1199999999999</v>
      </c>
      <c r="G3455" s="26">
        <v>15</v>
      </c>
    </row>
    <row r="3456" spans="1:7" ht="30">
      <c r="A3456" s="38" t="s">
        <v>6929</v>
      </c>
      <c r="B3456" s="39" t="s">
        <v>6930</v>
      </c>
      <c r="C3456" s="40" t="s">
        <v>95</v>
      </c>
      <c r="D3456" s="77">
        <v>1311.1</v>
      </c>
      <c r="E3456" s="77">
        <v>69.790000000000006</v>
      </c>
      <c r="F3456" s="77">
        <v>1380.89</v>
      </c>
      <c r="G3456" s="26">
        <v>15</v>
      </c>
    </row>
    <row r="3457" spans="1:7">
      <c r="A3457" s="38" t="s">
        <v>6931</v>
      </c>
      <c r="B3457" s="39" t="s">
        <v>6932</v>
      </c>
      <c r="C3457" s="40"/>
      <c r="D3457" s="77"/>
      <c r="E3457" s="77"/>
      <c r="F3457" s="77"/>
      <c r="G3457" s="26"/>
    </row>
    <row r="3458" spans="1:7" ht="30">
      <c r="A3458" s="38" t="s">
        <v>6933</v>
      </c>
      <c r="B3458" s="39" t="s">
        <v>6934</v>
      </c>
      <c r="C3458" s="40" t="s">
        <v>95</v>
      </c>
      <c r="D3458" s="77">
        <v>594.72</v>
      </c>
      <c r="E3458" s="77">
        <v>25.12</v>
      </c>
      <c r="F3458" s="77">
        <v>619.84</v>
      </c>
      <c r="G3458" s="26">
        <v>15</v>
      </c>
    </row>
    <row r="3459" spans="1:7">
      <c r="A3459" s="38" t="s">
        <v>6935</v>
      </c>
      <c r="B3459" s="39" t="s">
        <v>6936</v>
      </c>
      <c r="C3459" s="40"/>
      <c r="D3459" s="77"/>
      <c r="E3459" s="77"/>
      <c r="F3459" s="77"/>
      <c r="G3459" s="26"/>
    </row>
    <row r="3460" spans="1:7" ht="30">
      <c r="A3460" s="38" t="s">
        <v>6937</v>
      </c>
      <c r="B3460" s="39" t="s">
        <v>6938</v>
      </c>
      <c r="C3460" s="40" t="s">
        <v>95</v>
      </c>
      <c r="D3460" s="77">
        <v>505.9</v>
      </c>
      <c r="E3460" s="77">
        <v>116.87</v>
      </c>
      <c r="F3460" s="77">
        <v>622.77</v>
      </c>
      <c r="G3460" s="26">
        <v>15</v>
      </c>
    </row>
    <row r="3461" spans="1:7">
      <c r="A3461" s="38" t="s">
        <v>6939</v>
      </c>
      <c r="B3461" s="39" t="s">
        <v>6940</v>
      </c>
      <c r="C3461" s="40" t="s">
        <v>95</v>
      </c>
      <c r="D3461" s="77">
        <v>203.46</v>
      </c>
      <c r="E3461" s="77">
        <v>11.16</v>
      </c>
      <c r="F3461" s="77">
        <v>214.62</v>
      </c>
      <c r="G3461" s="26">
        <v>15</v>
      </c>
    </row>
    <row r="3462" spans="1:7">
      <c r="A3462" s="38" t="s">
        <v>6941</v>
      </c>
      <c r="B3462" s="39" t="s">
        <v>6942</v>
      </c>
      <c r="C3462" s="40" t="s">
        <v>95</v>
      </c>
      <c r="D3462" s="77">
        <v>242.3</v>
      </c>
      <c r="E3462" s="77">
        <v>27.92</v>
      </c>
      <c r="F3462" s="77">
        <v>270.22000000000003</v>
      </c>
      <c r="G3462" s="26">
        <v>15</v>
      </c>
    </row>
    <row r="3463" spans="1:7" ht="30">
      <c r="A3463" s="38" t="s">
        <v>6943</v>
      </c>
      <c r="B3463" s="39" t="s">
        <v>6944</v>
      </c>
      <c r="C3463" s="40" t="s">
        <v>95</v>
      </c>
      <c r="D3463" s="77">
        <v>12883.51</v>
      </c>
      <c r="E3463" s="77">
        <v>116.87</v>
      </c>
      <c r="F3463" s="77">
        <v>13000.38</v>
      </c>
      <c r="G3463" s="26">
        <v>15</v>
      </c>
    </row>
    <row r="3464" spans="1:7">
      <c r="A3464" s="38" t="s">
        <v>6945</v>
      </c>
      <c r="B3464" s="39" t="s">
        <v>6946</v>
      </c>
      <c r="C3464" s="40"/>
      <c r="D3464" s="77"/>
      <c r="E3464" s="77"/>
      <c r="F3464" s="77"/>
      <c r="G3464" s="26"/>
    </row>
    <row r="3465" spans="1:7">
      <c r="A3465" s="38" t="s">
        <v>6947</v>
      </c>
      <c r="B3465" s="39" t="s">
        <v>6948</v>
      </c>
      <c r="C3465" s="40" t="s">
        <v>95</v>
      </c>
      <c r="D3465" s="77">
        <v>3144.04</v>
      </c>
      <c r="E3465" s="77">
        <v>193.28</v>
      </c>
      <c r="F3465" s="77">
        <v>3337.32</v>
      </c>
      <c r="G3465" s="26">
        <v>15</v>
      </c>
    </row>
    <row r="3466" spans="1:7">
      <c r="A3466" s="38" t="s">
        <v>6949</v>
      </c>
      <c r="B3466" s="39" t="s">
        <v>6950</v>
      </c>
      <c r="C3466" s="40" t="s">
        <v>95</v>
      </c>
      <c r="D3466" s="77">
        <v>1081.18</v>
      </c>
      <c r="E3466" s="77">
        <v>193.28</v>
      </c>
      <c r="F3466" s="77">
        <v>1274.46</v>
      </c>
      <c r="G3466" s="26">
        <v>15</v>
      </c>
    </row>
    <row r="3467" spans="1:7">
      <c r="A3467" s="38" t="s">
        <v>6951</v>
      </c>
      <c r="B3467" s="39" t="s">
        <v>6952</v>
      </c>
      <c r="C3467" s="40" t="s">
        <v>95</v>
      </c>
      <c r="D3467" s="77">
        <v>1208.99</v>
      </c>
      <c r="E3467" s="77">
        <v>69.790000000000006</v>
      </c>
      <c r="F3467" s="77">
        <v>1278.78</v>
      </c>
      <c r="G3467" s="26">
        <v>15</v>
      </c>
    </row>
    <row r="3468" spans="1:7" ht="30">
      <c r="A3468" s="38" t="s">
        <v>6953</v>
      </c>
      <c r="B3468" s="39" t="s">
        <v>6954</v>
      </c>
      <c r="C3468" s="40" t="s">
        <v>95</v>
      </c>
      <c r="D3468" s="77">
        <v>1602.38</v>
      </c>
      <c r="E3468" s="77">
        <v>125.62</v>
      </c>
      <c r="F3468" s="77">
        <v>1728</v>
      </c>
      <c r="G3468" s="26">
        <v>15</v>
      </c>
    </row>
    <row r="3469" spans="1:7" ht="30">
      <c r="A3469" s="38" t="s">
        <v>6955</v>
      </c>
      <c r="B3469" s="39" t="s">
        <v>6956</v>
      </c>
      <c r="C3469" s="40" t="s">
        <v>95</v>
      </c>
      <c r="D3469" s="77">
        <v>2365.4</v>
      </c>
      <c r="E3469" s="77">
        <v>125.62</v>
      </c>
      <c r="F3469" s="77">
        <v>2491.02</v>
      </c>
      <c r="G3469" s="26">
        <v>15</v>
      </c>
    </row>
    <row r="3470" spans="1:7">
      <c r="A3470" s="38" t="s">
        <v>6957</v>
      </c>
      <c r="B3470" s="39" t="s">
        <v>6958</v>
      </c>
      <c r="C3470" s="40" t="s">
        <v>95</v>
      </c>
      <c r="D3470" s="77">
        <v>7109.41</v>
      </c>
      <c r="E3470" s="77">
        <v>193.28</v>
      </c>
      <c r="F3470" s="77">
        <v>7302.69</v>
      </c>
      <c r="G3470" s="26">
        <v>15</v>
      </c>
    </row>
    <row r="3471" spans="1:7">
      <c r="A3471" s="38" t="s">
        <v>6959</v>
      </c>
      <c r="B3471" s="39" t="s">
        <v>6960</v>
      </c>
      <c r="C3471" s="40" t="s">
        <v>95</v>
      </c>
      <c r="D3471" s="77">
        <v>1312</v>
      </c>
      <c r="E3471" s="77">
        <v>193.28</v>
      </c>
      <c r="F3471" s="77">
        <v>1505.28</v>
      </c>
      <c r="G3471" s="26">
        <v>15</v>
      </c>
    </row>
    <row r="3472" spans="1:7">
      <c r="A3472" s="38" t="s">
        <v>6961</v>
      </c>
      <c r="B3472" s="39" t="s">
        <v>6962</v>
      </c>
      <c r="C3472" s="40" t="s">
        <v>95</v>
      </c>
      <c r="D3472" s="77">
        <v>1942.34</v>
      </c>
      <c r="E3472" s="77">
        <v>193.28</v>
      </c>
      <c r="F3472" s="77">
        <v>2135.62</v>
      </c>
      <c r="G3472" s="26">
        <v>15</v>
      </c>
    </row>
    <row r="3473" spans="1:7">
      <c r="A3473" s="38" t="s">
        <v>6963</v>
      </c>
      <c r="B3473" s="39" t="s">
        <v>6964</v>
      </c>
      <c r="C3473" s="40" t="s">
        <v>95</v>
      </c>
      <c r="D3473" s="77">
        <v>1147.5899999999999</v>
      </c>
      <c r="E3473" s="77">
        <v>16.75</v>
      </c>
      <c r="F3473" s="77">
        <v>1164.3399999999999</v>
      </c>
      <c r="G3473" s="26">
        <v>15</v>
      </c>
    </row>
    <row r="3474" spans="1:7">
      <c r="A3474" s="38" t="s">
        <v>6965</v>
      </c>
      <c r="B3474" s="39" t="s">
        <v>6966</v>
      </c>
      <c r="C3474" s="40" t="s">
        <v>95</v>
      </c>
      <c r="D3474" s="77">
        <v>2985.46</v>
      </c>
      <c r="E3474" s="77">
        <v>24.56</v>
      </c>
      <c r="F3474" s="77">
        <v>3010.02</v>
      </c>
      <c r="G3474" s="26">
        <v>15</v>
      </c>
    </row>
    <row r="3475" spans="1:7">
      <c r="A3475" s="38" t="s">
        <v>6967</v>
      </c>
      <c r="B3475" s="39" t="s">
        <v>6968</v>
      </c>
      <c r="C3475" s="40"/>
      <c r="D3475" s="77"/>
      <c r="E3475" s="77"/>
      <c r="F3475" s="77"/>
      <c r="G3475" s="26"/>
    </row>
    <row r="3476" spans="1:7">
      <c r="A3476" s="38" t="s">
        <v>6969</v>
      </c>
      <c r="B3476" s="39" t="s">
        <v>6970</v>
      </c>
      <c r="C3476" s="40" t="s">
        <v>95</v>
      </c>
      <c r="D3476" s="77">
        <v>12.48</v>
      </c>
      <c r="E3476" s="77">
        <v>25.12</v>
      </c>
      <c r="F3476" s="77">
        <v>37.6</v>
      </c>
      <c r="G3476" s="26">
        <v>15</v>
      </c>
    </row>
    <row r="3477" spans="1:7">
      <c r="A3477" s="38" t="s">
        <v>6971</v>
      </c>
      <c r="B3477" s="39" t="s">
        <v>6972</v>
      </c>
      <c r="C3477" s="40" t="s">
        <v>95</v>
      </c>
      <c r="D3477" s="77">
        <v>53.76</v>
      </c>
      <c r="E3477" s="77">
        <v>25.12</v>
      </c>
      <c r="F3477" s="77">
        <v>78.88</v>
      </c>
      <c r="G3477" s="26">
        <v>15</v>
      </c>
    </row>
    <row r="3478" spans="1:7">
      <c r="A3478" s="38" t="s">
        <v>6973</v>
      </c>
      <c r="B3478" s="39" t="s">
        <v>6974</v>
      </c>
      <c r="C3478" s="40"/>
      <c r="D3478" s="77"/>
      <c r="E3478" s="77"/>
      <c r="F3478" s="77"/>
      <c r="G3478" s="26"/>
    </row>
    <row r="3479" spans="1:7">
      <c r="A3479" s="38" t="s">
        <v>6975</v>
      </c>
      <c r="B3479" s="39" t="s">
        <v>6976</v>
      </c>
      <c r="C3479" s="40" t="s">
        <v>95</v>
      </c>
      <c r="D3479" s="77">
        <v>131.82</v>
      </c>
      <c r="E3479" s="77">
        <v>8.3800000000000008</v>
      </c>
      <c r="F3479" s="77">
        <v>140.19999999999999</v>
      </c>
      <c r="G3479" s="26">
        <v>15</v>
      </c>
    </row>
    <row r="3480" spans="1:7">
      <c r="A3480" s="38" t="s">
        <v>6977</v>
      </c>
      <c r="B3480" s="39" t="s">
        <v>6978</v>
      </c>
      <c r="C3480" s="40" t="s">
        <v>95</v>
      </c>
      <c r="D3480" s="77">
        <v>532.55999999999995</v>
      </c>
      <c r="E3480" s="77">
        <v>69.790000000000006</v>
      </c>
      <c r="F3480" s="77">
        <v>602.35</v>
      </c>
      <c r="G3480" s="26">
        <v>15</v>
      </c>
    </row>
    <row r="3481" spans="1:7">
      <c r="A3481" s="38" t="s">
        <v>6979</v>
      </c>
      <c r="B3481" s="39" t="s">
        <v>6980</v>
      </c>
      <c r="C3481" s="40" t="s">
        <v>95</v>
      </c>
      <c r="D3481" s="77">
        <v>489.32</v>
      </c>
      <c r="E3481" s="77">
        <v>69.790000000000006</v>
      </c>
      <c r="F3481" s="77">
        <v>559.11</v>
      </c>
      <c r="G3481" s="26">
        <v>15</v>
      </c>
    </row>
    <row r="3482" spans="1:7">
      <c r="A3482" s="38" t="s">
        <v>6981</v>
      </c>
      <c r="B3482" s="39" t="s">
        <v>6982</v>
      </c>
      <c r="C3482" s="40" t="s">
        <v>95</v>
      </c>
      <c r="D3482" s="77">
        <v>24.73</v>
      </c>
      <c r="E3482" s="77">
        <v>11.78</v>
      </c>
      <c r="F3482" s="77">
        <v>36.51</v>
      </c>
      <c r="G3482" s="26">
        <v>15</v>
      </c>
    </row>
    <row r="3483" spans="1:7">
      <c r="A3483" s="38" t="s">
        <v>6983</v>
      </c>
      <c r="B3483" s="39" t="s">
        <v>6984</v>
      </c>
      <c r="C3483" s="40" t="s">
        <v>95</v>
      </c>
      <c r="D3483" s="77">
        <v>652.84</v>
      </c>
      <c r="E3483" s="77">
        <v>39.270000000000003</v>
      </c>
      <c r="F3483" s="77">
        <v>692.11</v>
      </c>
      <c r="G3483" s="26">
        <v>15</v>
      </c>
    </row>
    <row r="3484" spans="1:7">
      <c r="A3484" s="38" t="s">
        <v>6985</v>
      </c>
      <c r="B3484" s="39" t="s">
        <v>6986</v>
      </c>
      <c r="C3484" s="40" t="s">
        <v>95</v>
      </c>
      <c r="D3484" s="77">
        <v>323.39</v>
      </c>
      <c r="E3484" s="77">
        <v>39.270000000000003</v>
      </c>
      <c r="F3484" s="77">
        <v>362.66</v>
      </c>
      <c r="G3484" s="26">
        <v>15</v>
      </c>
    </row>
    <row r="3485" spans="1:7">
      <c r="A3485" s="38" t="s">
        <v>6987</v>
      </c>
      <c r="B3485" s="39" t="s">
        <v>6988</v>
      </c>
      <c r="C3485" s="40" t="s">
        <v>95</v>
      </c>
      <c r="D3485" s="77">
        <v>99.35</v>
      </c>
      <c r="E3485" s="77">
        <v>27.92</v>
      </c>
      <c r="F3485" s="77">
        <v>127.27</v>
      </c>
      <c r="G3485" s="26">
        <v>15</v>
      </c>
    </row>
    <row r="3486" spans="1:7">
      <c r="A3486" s="38" t="s">
        <v>6989</v>
      </c>
      <c r="B3486" s="39" t="s">
        <v>6990</v>
      </c>
      <c r="C3486" s="40" t="s">
        <v>95</v>
      </c>
      <c r="D3486" s="77">
        <v>4223.55</v>
      </c>
      <c r="E3486" s="77">
        <v>167.49</v>
      </c>
      <c r="F3486" s="77">
        <v>4391.04</v>
      </c>
      <c r="G3486" s="26">
        <v>15</v>
      </c>
    </row>
    <row r="3487" spans="1:7">
      <c r="A3487" s="38" t="s">
        <v>6991</v>
      </c>
      <c r="B3487" s="39" t="s">
        <v>6992</v>
      </c>
      <c r="C3487" s="40" t="s">
        <v>95</v>
      </c>
      <c r="D3487" s="77">
        <v>127.04</v>
      </c>
      <c r="E3487" s="77">
        <v>22.33</v>
      </c>
      <c r="F3487" s="77">
        <v>149.37</v>
      </c>
      <c r="G3487" s="26">
        <v>15</v>
      </c>
    </row>
    <row r="3488" spans="1:7">
      <c r="A3488" s="38" t="s">
        <v>6993</v>
      </c>
      <c r="B3488" s="39" t="s">
        <v>6994</v>
      </c>
      <c r="C3488" s="40" t="s">
        <v>95</v>
      </c>
      <c r="D3488" s="77">
        <v>461.89</v>
      </c>
      <c r="E3488" s="77">
        <v>66.239999999999995</v>
      </c>
      <c r="F3488" s="77">
        <v>528.13</v>
      </c>
      <c r="G3488" s="26">
        <v>15</v>
      </c>
    </row>
    <row r="3489" spans="1:7">
      <c r="A3489" s="38" t="s">
        <v>6995</v>
      </c>
      <c r="B3489" s="39" t="s">
        <v>6996</v>
      </c>
      <c r="C3489" s="40" t="s">
        <v>95</v>
      </c>
      <c r="D3489" s="77">
        <v>325.14999999999998</v>
      </c>
      <c r="E3489" s="77">
        <v>69.790000000000006</v>
      </c>
      <c r="F3489" s="77">
        <v>394.94</v>
      </c>
      <c r="G3489" s="26">
        <v>15</v>
      </c>
    </row>
    <row r="3490" spans="1:7">
      <c r="A3490" s="38" t="s">
        <v>6997</v>
      </c>
      <c r="B3490" s="39" t="s">
        <v>6998</v>
      </c>
      <c r="C3490" s="40" t="s">
        <v>95</v>
      </c>
      <c r="D3490" s="77">
        <v>422.48</v>
      </c>
      <c r="E3490" s="77">
        <v>69.790000000000006</v>
      </c>
      <c r="F3490" s="77">
        <v>492.27</v>
      </c>
      <c r="G3490" s="26">
        <v>15</v>
      </c>
    </row>
    <row r="3491" spans="1:7">
      <c r="A3491" s="38" t="s">
        <v>6999</v>
      </c>
      <c r="B3491" s="39" t="s">
        <v>7000</v>
      </c>
      <c r="C3491" s="40"/>
      <c r="D3491" s="77"/>
      <c r="E3491" s="77"/>
      <c r="F3491" s="77"/>
      <c r="G3491" s="26"/>
    </row>
    <row r="3492" spans="1:7" s="46" customFormat="1">
      <c r="A3492" s="38" t="s">
        <v>7001</v>
      </c>
      <c r="B3492" s="39" t="s">
        <v>7002</v>
      </c>
      <c r="C3492" s="40"/>
      <c r="D3492" s="77"/>
      <c r="E3492" s="77"/>
      <c r="F3492" s="77"/>
      <c r="G3492" s="26"/>
    </row>
    <row r="3493" spans="1:7">
      <c r="A3493" s="38" t="s">
        <v>7003</v>
      </c>
      <c r="B3493" s="39" t="s">
        <v>7004</v>
      </c>
      <c r="C3493" s="40" t="s">
        <v>95</v>
      </c>
      <c r="D3493" s="77">
        <v>8488.49</v>
      </c>
      <c r="E3493" s="77">
        <v>123.96</v>
      </c>
      <c r="F3493" s="77">
        <v>8612.4500000000007</v>
      </c>
      <c r="G3493" s="26">
        <v>15</v>
      </c>
    </row>
    <row r="3494" spans="1:7">
      <c r="A3494" s="38" t="s">
        <v>7005</v>
      </c>
      <c r="B3494" s="39" t="s">
        <v>7006</v>
      </c>
      <c r="C3494" s="40" t="s">
        <v>95</v>
      </c>
      <c r="D3494" s="77">
        <v>11445.12</v>
      </c>
      <c r="E3494" s="77">
        <v>169.38</v>
      </c>
      <c r="F3494" s="77">
        <v>11614.5</v>
      </c>
      <c r="G3494" s="26">
        <v>15</v>
      </c>
    </row>
    <row r="3495" spans="1:7">
      <c r="A3495" s="38" t="s">
        <v>7007</v>
      </c>
      <c r="B3495" s="39" t="s">
        <v>7008</v>
      </c>
      <c r="C3495" s="40" t="s">
        <v>95</v>
      </c>
      <c r="D3495" s="77">
        <v>1069.8399999999999</v>
      </c>
      <c r="E3495" s="77">
        <v>67.19</v>
      </c>
      <c r="F3495" s="77">
        <v>1137.03</v>
      </c>
      <c r="G3495" s="26">
        <v>15</v>
      </c>
    </row>
    <row r="3496" spans="1:7">
      <c r="A3496" s="38" t="s">
        <v>7009</v>
      </c>
      <c r="B3496" s="39" t="s">
        <v>7010</v>
      </c>
      <c r="C3496" s="40" t="s">
        <v>95</v>
      </c>
      <c r="D3496" s="77">
        <v>1963.85</v>
      </c>
      <c r="E3496" s="77">
        <v>67.19</v>
      </c>
      <c r="F3496" s="77">
        <v>2031.04</v>
      </c>
      <c r="G3496" s="26">
        <v>15</v>
      </c>
    </row>
    <row r="3497" spans="1:7">
      <c r="A3497" s="38" t="s">
        <v>7011</v>
      </c>
      <c r="B3497" s="39" t="s">
        <v>7012</v>
      </c>
      <c r="C3497" s="40" t="s">
        <v>95</v>
      </c>
      <c r="D3497" s="77">
        <v>3066.51</v>
      </c>
      <c r="E3497" s="77">
        <v>78.540000000000006</v>
      </c>
      <c r="F3497" s="77">
        <v>3145.05</v>
      </c>
      <c r="G3497" s="26">
        <v>15</v>
      </c>
    </row>
    <row r="3498" spans="1:7">
      <c r="A3498" s="38" t="s">
        <v>7013</v>
      </c>
      <c r="B3498" s="39" t="s">
        <v>7014</v>
      </c>
      <c r="C3498" s="40" t="s">
        <v>95</v>
      </c>
      <c r="D3498" s="77">
        <v>5569.7</v>
      </c>
      <c r="E3498" s="77">
        <v>101.25</v>
      </c>
      <c r="F3498" s="77">
        <v>5670.95</v>
      </c>
      <c r="G3498" s="26">
        <v>15</v>
      </c>
    </row>
    <row r="3499" spans="1:7" ht="30">
      <c r="A3499" s="38" t="s">
        <v>7015</v>
      </c>
      <c r="B3499" s="39" t="s">
        <v>7016</v>
      </c>
      <c r="C3499" s="40" t="s">
        <v>95</v>
      </c>
      <c r="D3499" s="77">
        <v>6933.46</v>
      </c>
      <c r="E3499" s="77">
        <v>89.9</v>
      </c>
      <c r="F3499" s="77">
        <v>7023.36</v>
      </c>
      <c r="G3499" s="26">
        <v>15</v>
      </c>
    </row>
    <row r="3500" spans="1:7" ht="30">
      <c r="A3500" s="38" t="s">
        <v>7017</v>
      </c>
      <c r="B3500" s="39" t="s">
        <v>7018</v>
      </c>
      <c r="C3500" s="40" t="s">
        <v>95</v>
      </c>
      <c r="D3500" s="77">
        <v>14649.62</v>
      </c>
      <c r="E3500" s="77">
        <v>123.96</v>
      </c>
      <c r="F3500" s="77">
        <v>14773.58</v>
      </c>
      <c r="G3500" s="26">
        <v>15</v>
      </c>
    </row>
    <row r="3501" spans="1:7">
      <c r="A3501" s="38" t="s">
        <v>7019</v>
      </c>
      <c r="B3501" s="39" t="s">
        <v>7020</v>
      </c>
      <c r="C3501" s="40" t="s">
        <v>95</v>
      </c>
      <c r="D3501" s="77">
        <v>907.4</v>
      </c>
      <c r="E3501" s="77">
        <v>78.540000000000006</v>
      </c>
      <c r="F3501" s="77">
        <v>985.94</v>
      </c>
      <c r="G3501" s="26">
        <v>15</v>
      </c>
    </row>
    <row r="3502" spans="1:7">
      <c r="A3502" s="38" t="s">
        <v>7021</v>
      </c>
      <c r="B3502" s="39" t="s">
        <v>7022</v>
      </c>
      <c r="C3502" s="40" t="s">
        <v>95</v>
      </c>
      <c r="D3502" s="77">
        <v>551.78</v>
      </c>
      <c r="E3502" s="77">
        <v>78.540000000000006</v>
      </c>
      <c r="F3502" s="77">
        <v>630.32000000000005</v>
      </c>
      <c r="G3502" s="26">
        <v>15</v>
      </c>
    </row>
    <row r="3503" spans="1:7">
      <c r="A3503" s="38" t="s">
        <v>7023</v>
      </c>
      <c r="B3503" s="39" t="s">
        <v>7024</v>
      </c>
      <c r="C3503" s="40"/>
      <c r="D3503" s="77"/>
      <c r="E3503" s="77"/>
      <c r="F3503" s="77"/>
      <c r="G3503" s="26"/>
    </row>
    <row r="3504" spans="1:7">
      <c r="A3504" s="38" t="s">
        <v>7025</v>
      </c>
      <c r="B3504" s="39" t="s">
        <v>7026</v>
      </c>
      <c r="C3504" s="40" t="s">
        <v>408</v>
      </c>
      <c r="D3504" s="77">
        <v>5142.6499999999996</v>
      </c>
      <c r="E3504" s="77">
        <v>78.540000000000006</v>
      </c>
      <c r="F3504" s="77">
        <v>5221.1899999999996</v>
      </c>
      <c r="G3504" s="26">
        <v>15</v>
      </c>
    </row>
    <row r="3505" spans="1:7">
      <c r="A3505" s="38" t="s">
        <v>7027</v>
      </c>
      <c r="B3505" s="39" t="s">
        <v>7028</v>
      </c>
      <c r="C3505" s="40" t="s">
        <v>408</v>
      </c>
      <c r="D3505" s="77">
        <v>7204.35</v>
      </c>
      <c r="E3505" s="77">
        <v>78.540000000000006</v>
      </c>
      <c r="F3505" s="77">
        <v>7282.89</v>
      </c>
      <c r="G3505" s="26">
        <v>15</v>
      </c>
    </row>
    <row r="3506" spans="1:7">
      <c r="A3506" s="38" t="s">
        <v>7029</v>
      </c>
      <c r="B3506" s="39" t="s">
        <v>7030</v>
      </c>
      <c r="C3506" s="40" t="s">
        <v>408</v>
      </c>
      <c r="D3506" s="77">
        <v>13178.39</v>
      </c>
      <c r="E3506" s="77">
        <v>78.540000000000006</v>
      </c>
      <c r="F3506" s="77">
        <v>13256.93</v>
      </c>
      <c r="G3506" s="26">
        <v>15</v>
      </c>
    </row>
    <row r="3507" spans="1:7">
      <c r="A3507" s="38" t="s">
        <v>7031</v>
      </c>
      <c r="B3507" s="39" t="s">
        <v>7032</v>
      </c>
      <c r="C3507" s="40"/>
      <c r="D3507" s="77"/>
      <c r="E3507" s="77"/>
      <c r="F3507" s="77"/>
      <c r="G3507" s="26"/>
    </row>
    <row r="3508" spans="1:7" ht="30">
      <c r="A3508" s="38" t="s">
        <v>7033</v>
      </c>
      <c r="B3508" s="39" t="s">
        <v>7034</v>
      </c>
      <c r="C3508" s="40" t="s">
        <v>205</v>
      </c>
      <c r="D3508" s="77">
        <v>17930.02</v>
      </c>
      <c r="E3508" s="77">
        <v>4187.79</v>
      </c>
      <c r="F3508" s="77">
        <v>22117.81</v>
      </c>
      <c r="G3508" s="26">
        <v>15</v>
      </c>
    </row>
    <row r="3509" spans="1:7" ht="30">
      <c r="A3509" s="38" t="s">
        <v>7035</v>
      </c>
      <c r="B3509" s="39" t="s">
        <v>7036</v>
      </c>
      <c r="C3509" s="40" t="s">
        <v>205</v>
      </c>
      <c r="D3509" s="77">
        <v>34094.120000000003</v>
      </c>
      <c r="E3509" s="77">
        <v>8969.8700000000008</v>
      </c>
      <c r="F3509" s="77">
        <v>43063.99</v>
      </c>
      <c r="G3509" s="26">
        <v>15</v>
      </c>
    </row>
    <row r="3510" spans="1:7">
      <c r="A3510" s="38" t="s">
        <v>7037</v>
      </c>
      <c r="B3510" s="39" t="s">
        <v>7038</v>
      </c>
      <c r="C3510" s="40"/>
      <c r="D3510" s="77"/>
      <c r="E3510" s="77"/>
      <c r="F3510" s="77"/>
      <c r="G3510" s="26"/>
    </row>
    <row r="3511" spans="1:7">
      <c r="A3511" s="38" t="s">
        <v>7039</v>
      </c>
      <c r="B3511" s="39" t="s">
        <v>7040</v>
      </c>
      <c r="C3511" s="40" t="s">
        <v>95</v>
      </c>
      <c r="D3511" s="77">
        <v>98.26</v>
      </c>
      <c r="E3511" s="77">
        <v>16.75</v>
      </c>
      <c r="F3511" s="77">
        <v>115.01</v>
      </c>
      <c r="G3511" s="26">
        <v>15</v>
      </c>
    </row>
    <row r="3512" spans="1:7">
      <c r="A3512" s="38" t="s">
        <v>7041</v>
      </c>
      <c r="B3512" s="39" t="s">
        <v>7042</v>
      </c>
      <c r="C3512" s="40" t="s">
        <v>95</v>
      </c>
      <c r="D3512" s="77">
        <v>125.22</v>
      </c>
      <c r="E3512" s="77">
        <v>22.33</v>
      </c>
      <c r="F3512" s="77">
        <v>147.55000000000001</v>
      </c>
      <c r="G3512" s="26">
        <v>15</v>
      </c>
    </row>
    <row r="3513" spans="1:7">
      <c r="A3513" s="38" t="s">
        <v>7043</v>
      </c>
      <c r="B3513" s="39" t="s">
        <v>7044</v>
      </c>
      <c r="C3513" s="40" t="s">
        <v>95</v>
      </c>
      <c r="D3513" s="77">
        <v>241.73</v>
      </c>
      <c r="E3513" s="77">
        <v>25.12</v>
      </c>
      <c r="F3513" s="77">
        <v>266.85000000000002</v>
      </c>
      <c r="G3513" s="26">
        <v>15</v>
      </c>
    </row>
    <row r="3514" spans="1:7">
      <c r="A3514" s="38" t="s">
        <v>7045</v>
      </c>
      <c r="B3514" s="39" t="s">
        <v>7046</v>
      </c>
      <c r="C3514" s="40" t="s">
        <v>95</v>
      </c>
      <c r="D3514" s="77">
        <v>254.28</v>
      </c>
      <c r="E3514" s="77">
        <v>25.12</v>
      </c>
      <c r="F3514" s="77">
        <v>279.39999999999998</v>
      </c>
      <c r="G3514" s="26">
        <v>15</v>
      </c>
    </row>
    <row r="3515" spans="1:7">
      <c r="A3515" s="38" t="s">
        <v>7047</v>
      </c>
      <c r="B3515" s="39" t="s">
        <v>7048</v>
      </c>
      <c r="C3515" s="40" t="s">
        <v>95</v>
      </c>
      <c r="D3515" s="77">
        <v>338.82</v>
      </c>
      <c r="E3515" s="77">
        <v>33.5</v>
      </c>
      <c r="F3515" s="77">
        <v>372.32</v>
      </c>
      <c r="G3515" s="26">
        <v>15</v>
      </c>
    </row>
    <row r="3516" spans="1:7">
      <c r="A3516" s="38" t="s">
        <v>7049</v>
      </c>
      <c r="B3516" s="39" t="s">
        <v>7050</v>
      </c>
      <c r="C3516" s="40" t="s">
        <v>95</v>
      </c>
      <c r="D3516" s="77">
        <v>1478.76</v>
      </c>
      <c r="E3516" s="77">
        <v>25.12</v>
      </c>
      <c r="F3516" s="77">
        <v>1503.88</v>
      </c>
      <c r="G3516" s="26">
        <v>15</v>
      </c>
    </row>
    <row r="3517" spans="1:7">
      <c r="A3517" s="38" t="s">
        <v>7051</v>
      </c>
      <c r="B3517" s="39" t="s">
        <v>7052</v>
      </c>
      <c r="C3517" s="40" t="s">
        <v>95</v>
      </c>
      <c r="D3517" s="77">
        <v>2225.11</v>
      </c>
      <c r="E3517" s="77">
        <v>111.66</v>
      </c>
      <c r="F3517" s="77">
        <v>2336.77</v>
      </c>
      <c r="G3517" s="26">
        <v>15</v>
      </c>
    </row>
    <row r="3518" spans="1:7">
      <c r="A3518" s="38" t="s">
        <v>7053</v>
      </c>
      <c r="B3518" s="39" t="s">
        <v>7054</v>
      </c>
      <c r="C3518" s="40"/>
      <c r="D3518" s="77"/>
      <c r="E3518" s="77"/>
      <c r="F3518" s="77"/>
      <c r="G3518" s="26"/>
    </row>
    <row r="3519" spans="1:7">
      <c r="A3519" s="38" t="s">
        <v>7055</v>
      </c>
      <c r="B3519" s="39" t="s">
        <v>7056</v>
      </c>
      <c r="C3519" s="40" t="s">
        <v>95</v>
      </c>
      <c r="D3519" s="77"/>
      <c r="E3519" s="77">
        <v>68.13</v>
      </c>
      <c r="F3519" s="77">
        <v>68.13</v>
      </c>
      <c r="G3519" s="26">
        <v>15</v>
      </c>
    </row>
    <row r="3520" spans="1:7">
      <c r="A3520" s="38" t="s">
        <v>7057</v>
      </c>
      <c r="B3520" s="39" t="s">
        <v>7058</v>
      </c>
      <c r="C3520" s="40" t="s">
        <v>95</v>
      </c>
      <c r="D3520" s="77"/>
      <c r="E3520" s="77">
        <v>181.68</v>
      </c>
      <c r="F3520" s="77">
        <v>181.68</v>
      </c>
      <c r="G3520" s="26">
        <v>15</v>
      </c>
    </row>
    <row r="3521" spans="1:7">
      <c r="A3521" s="38" t="s">
        <v>7059</v>
      </c>
      <c r="B3521" s="39" t="s">
        <v>7060</v>
      </c>
      <c r="C3521" s="40" t="s">
        <v>95</v>
      </c>
      <c r="D3521" s="77"/>
      <c r="E3521" s="77">
        <v>408.78</v>
      </c>
      <c r="F3521" s="77">
        <v>408.78</v>
      </c>
      <c r="G3521" s="26">
        <v>15</v>
      </c>
    </row>
    <row r="3522" spans="1:7">
      <c r="A3522" s="38" t="s">
        <v>7061</v>
      </c>
      <c r="B3522" s="39" t="s">
        <v>7062</v>
      </c>
      <c r="C3522" s="40"/>
      <c r="D3522" s="77"/>
      <c r="E3522" s="77"/>
      <c r="F3522" s="77"/>
      <c r="G3522" s="26"/>
    </row>
    <row r="3523" spans="1:7" s="46" customFormat="1">
      <c r="A3523" s="38" t="s">
        <v>7063</v>
      </c>
      <c r="B3523" s="39" t="s">
        <v>7064</v>
      </c>
      <c r="C3523" s="40"/>
      <c r="D3523" s="77"/>
      <c r="E3523" s="77"/>
      <c r="F3523" s="77"/>
      <c r="G3523" s="26"/>
    </row>
    <row r="3524" spans="1:7">
      <c r="A3524" s="38" t="s">
        <v>7065</v>
      </c>
      <c r="B3524" s="39" t="s">
        <v>7066</v>
      </c>
      <c r="C3524" s="40" t="s">
        <v>95</v>
      </c>
      <c r="D3524" s="77">
        <v>36.39</v>
      </c>
      <c r="E3524" s="77">
        <v>55.83</v>
      </c>
      <c r="F3524" s="77">
        <v>92.22</v>
      </c>
      <c r="G3524" s="26">
        <v>15</v>
      </c>
    </row>
    <row r="3525" spans="1:7">
      <c r="A3525" s="38" t="s">
        <v>7067</v>
      </c>
      <c r="B3525" s="39" t="s">
        <v>7068</v>
      </c>
      <c r="C3525" s="40" t="s">
        <v>95</v>
      </c>
      <c r="D3525" s="77">
        <v>50.51</v>
      </c>
      <c r="E3525" s="77">
        <v>55.83</v>
      </c>
      <c r="F3525" s="77">
        <v>106.34</v>
      </c>
      <c r="G3525" s="26">
        <v>15</v>
      </c>
    </row>
    <row r="3526" spans="1:7">
      <c r="A3526" s="38" t="s">
        <v>7069</v>
      </c>
      <c r="B3526" s="39" t="s">
        <v>7070</v>
      </c>
      <c r="C3526" s="40" t="s">
        <v>95</v>
      </c>
      <c r="D3526" s="77">
        <v>64.12</v>
      </c>
      <c r="E3526" s="77">
        <v>55.83</v>
      </c>
      <c r="F3526" s="77">
        <v>119.95</v>
      </c>
      <c r="G3526" s="26">
        <v>15</v>
      </c>
    </row>
    <row r="3527" spans="1:7">
      <c r="A3527" s="38" t="s">
        <v>7071</v>
      </c>
      <c r="B3527" s="39" t="s">
        <v>7072</v>
      </c>
      <c r="C3527" s="40" t="s">
        <v>95</v>
      </c>
      <c r="D3527" s="77">
        <v>71.430000000000007</v>
      </c>
      <c r="E3527" s="77">
        <v>55.83</v>
      </c>
      <c r="F3527" s="77">
        <v>127.26</v>
      </c>
      <c r="G3527" s="26">
        <v>15</v>
      </c>
    </row>
    <row r="3528" spans="1:7">
      <c r="A3528" s="38" t="s">
        <v>7073</v>
      </c>
      <c r="B3528" s="39" t="s">
        <v>7074</v>
      </c>
      <c r="C3528" s="40" t="s">
        <v>95</v>
      </c>
      <c r="D3528" s="77">
        <v>78.069999999999993</v>
      </c>
      <c r="E3528" s="77">
        <v>55.83</v>
      </c>
      <c r="F3528" s="77">
        <v>133.9</v>
      </c>
      <c r="G3528" s="26">
        <v>15</v>
      </c>
    </row>
    <row r="3529" spans="1:7">
      <c r="A3529" s="38" t="s">
        <v>7075</v>
      </c>
      <c r="B3529" s="39" t="s">
        <v>7076</v>
      </c>
      <c r="C3529" s="40" t="s">
        <v>95</v>
      </c>
      <c r="D3529" s="77">
        <v>108.62</v>
      </c>
      <c r="E3529" s="77">
        <v>55.83</v>
      </c>
      <c r="F3529" s="77">
        <v>164.45</v>
      </c>
      <c r="G3529" s="26">
        <v>15</v>
      </c>
    </row>
    <row r="3530" spans="1:7">
      <c r="A3530" s="38" t="s">
        <v>7077</v>
      </c>
      <c r="B3530" s="39" t="s">
        <v>7078</v>
      </c>
      <c r="C3530" s="40"/>
      <c r="D3530" s="77"/>
      <c r="E3530" s="77"/>
      <c r="F3530" s="77"/>
      <c r="G3530" s="26"/>
    </row>
    <row r="3531" spans="1:7">
      <c r="A3531" s="38" t="s">
        <v>7079</v>
      </c>
      <c r="B3531" s="39" t="s">
        <v>7080</v>
      </c>
      <c r="C3531" s="40" t="s">
        <v>95</v>
      </c>
      <c r="D3531" s="77">
        <v>121.12</v>
      </c>
      <c r="E3531" s="77">
        <v>252.54</v>
      </c>
      <c r="F3531" s="77">
        <v>373.66</v>
      </c>
      <c r="G3531" s="26">
        <v>15</v>
      </c>
    </row>
    <row r="3532" spans="1:7">
      <c r="A3532" s="38" t="s">
        <v>7081</v>
      </c>
      <c r="B3532" s="39" t="s">
        <v>7082</v>
      </c>
      <c r="C3532" s="40" t="s">
        <v>95</v>
      </c>
      <c r="D3532" s="77">
        <v>74.430000000000007</v>
      </c>
      <c r="E3532" s="77">
        <v>61.36</v>
      </c>
      <c r="F3532" s="77">
        <v>135.79</v>
      </c>
      <c r="G3532" s="26">
        <v>15</v>
      </c>
    </row>
    <row r="3533" spans="1:7">
      <c r="A3533" s="38" t="s">
        <v>7083</v>
      </c>
      <c r="B3533" s="39" t="s">
        <v>7084</v>
      </c>
      <c r="C3533" s="40" t="s">
        <v>95</v>
      </c>
      <c r="D3533" s="77">
        <v>357.89</v>
      </c>
      <c r="E3533" s="77">
        <v>55.83</v>
      </c>
      <c r="F3533" s="77">
        <v>413.72</v>
      </c>
      <c r="G3533" s="26">
        <v>15</v>
      </c>
    </row>
    <row r="3534" spans="1:7">
      <c r="A3534" s="38" t="s">
        <v>7085</v>
      </c>
      <c r="B3534" s="39" t="s">
        <v>7086</v>
      </c>
      <c r="C3534" s="40"/>
      <c r="D3534" s="77"/>
      <c r="E3534" s="77"/>
      <c r="F3534" s="77"/>
      <c r="G3534" s="26"/>
    </row>
    <row r="3535" spans="1:7">
      <c r="A3535" s="38" t="s">
        <v>7087</v>
      </c>
      <c r="B3535" s="39" t="s">
        <v>7088</v>
      </c>
      <c r="C3535" s="40" t="s">
        <v>95</v>
      </c>
      <c r="D3535" s="77">
        <v>33.01</v>
      </c>
      <c r="E3535" s="77">
        <v>55.83</v>
      </c>
      <c r="F3535" s="77">
        <v>88.84</v>
      </c>
      <c r="G3535" s="26">
        <v>15</v>
      </c>
    </row>
    <row r="3536" spans="1:7">
      <c r="A3536" s="38" t="s">
        <v>7089</v>
      </c>
      <c r="B3536" s="39" t="s">
        <v>7090</v>
      </c>
      <c r="C3536" s="40"/>
      <c r="D3536" s="77"/>
      <c r="E3536" s="77"/>
      <c r="F3536" s="77"/>
      <c r="G3536" s="26"/>
    </row>
    <row r="3537" spans="1:7">
      <c r="A3537" s="38" t="s">
        <v>7091</v>
      </c>
      <c r="B3537" s="39" t="s">
        <v>7092</v>
      </c>
      <c r="C3537" s="40" t="s">
        <v>95</v>
      </c>
      <c r="D3537" s="77">
        <v>148.30000000000001</v>
      </c>
      <c r="E3537" s="77">
        <v>66.989999999999995</v>
      </c>
      <c r="F3537" s="77">
        <v>215.29</v>
      </c>
      <c r="G3537" s="26">
        <v>15</v>
      </c>
    </row>
    <row r="3538" spans="1:7">
      <c r="A3538" s="38" t="s">
        <v>7093</v>
      </c>
      <c r="B3538" s="39" t="s">
        <v>7094</v>
      </c>
      <c r="C3538" s="40" t="s">
        <v>95</v>
      </c>
      <c r="D3538" s="77">
        <v>549.07000000000005</v>
      </c>
      <c r="E3538" s="77">
        <v>83.75</v>
      </c>
      <c r="F3538" s="77">
        <v>632.82000000000005</v>
      </c>
      <c r="G3538" s="26">
        <v>15</v>
      </c>
    </row>
    <row r="3539" spans="1:7">
      <c r="A3539" s="38" t="s">
        <v>7095</v>
      </c>
      <c r="B3539" s="39" t="s">
        <v>7096</v>
      </c>
      <c r="C3539" s="40"/>
      <c r="D3539" s="77"/>
      <c r="E3539" s="77"/>
      <c r="F3539" s="77"/>
      <c r="G3539" s="26"/>
    </row>
    <row r="3540" spans="1:7">
      <c r="A3540" s="38" t="s">
        <v>7097</v>
      </c>
      <c r="B3540" s="39" t="s">
        <v>7098</v>
      </c>
      <c r="C3540" s="40" t="s">
        <v>95</v>
      </c>
      <c r="D3540" s="77">
        <v>14.71</v>
      </c>
      <c r="E3540" s="77">
        <v>3.35</v>
      </c>
      <c r="F3540" s="77">
        <v>18.059999999999999</v>
      </c>
      <c r="G3540" s="26">
        <v>15</v>
      </c>
    </row>
    <row r="3541" spans="1:7">
      <c r="A3541" s="38" t="s">
        <v>7099</v>
      </c>
      <c r="B3541" s="39" t="s">
        <v>7100</v>
      </c>
      <c r="C3541" s="40" t="s">
        <v>147</v>
      </c>
      <c r="D3541" s="77">
        <v>1163.8800000000001</v>
      </c>
      <c r="E3541" s="77">
        <v>36.53</v>
      </c>
      <c r="F3541" s="77">
        <v>1200.4100000000001</v>
      </c>
      <c r="G3541" s="26">
        <v>15</v>
      </c>
    </row>
    <row r="3542" spans="1:7">
      <c r="A3542" s="38" t="s">
        <v>7101</v>
      </c>
      <c r="B3542" s="39" t="s">
        <v>7102</v>
      </c>
      <c r="C3542" s="40" t="s">
        <v>95</v>
      </c>
      <c r="D3542" s="77">
        <v>11</v>
      </c>
      <c r="E3542" s="77">
        <v>3.35</v>
      </c>
      <c r="F3542" s="77">
        <v>14.35</v>
      </c>
      <c r="G3542" s="26">
        <v>15</v>
      </c>
    </row>
    <row r="3543" spans="1:7">
      <c r="A3543" s="38" t="s">
        <v>7103</v>
      </c>
      <c r="B3543" s="39" t="s">
        <v>7104</v>
      </c>
      <c r="C3543" s="40" t="s">
        <v>95</v>
      </c>
      <c r="D3543" s="77">
        <v>332.99</v>
      </c>
      <c r="E3543" s="77">
        <v>29.23</v>
      </c>
      <c r="F3543" s="77">
        <v>362.22</v>
      </c>
      <c r="G3543" s="26">
        <v>15</v>
      </c>
    </row>
    <row r="3544" spans="1:7">
      <c r="A3544" s="38" t="s">
        <v>7105</v>
      </c>
      <c r="B3544" s="39" t="s">
        <v>7106</v>
      </c>
      <c r="C3544" s="40" t="s">
        <v>95</v>
      </c>
      <c r="D3544" s="77">
        <v>32.19</v>
      </c>
      <c r="E3544" s="77">
        <v>3.35</v>
      </c>
      <c r="F3544" s="77">
        <v>35.54</v>
      </c>
      <c r="G3544" s="26">
        <v>15</v>
      </c>
    </row>
    <row r="3545" spans="1:7">
      <c r="A3545" s="38" t="s">
        <v>7107</v>
      </c>
      <c r="B3545" s="39" t="s">
        <v>7108</v>
      </c>
      <c r="C3545" s="40" t="s">
        <v>95</v>
      </c>
      <c r="D3545" s="77">
        <v>7.1</v>
      </c>
      <c r="E3545" s="77">
        <v>3.35</v>
      </c>
      <c r="F3545" s="77">
        <v>10.45</v>
      </c>
      <c r="G3545" s="26">
        <v>15</v>
      </c>
    </row>
    <row r="3546" spans="1:7">
      <c r="A3546" s="38" t="s">
        <v>7109</v>
      </c>
      <c r="B3546" s="39" t="s">
        <v>7110</v>
      </c>
      <c r="C3546" s="40" t="s">
        <v>147</v>
      </c>
      <c r="D3546" s="77">
        <v>1198.1199999999999</v>
      </c>
      <c r="E3546" s="77">
        <v>36.53</v>
      </c>
      <c r="F3546" s="77">
        <v>1234.6500000000001</v>
      </c>
      <c r="G3546" s="26">
        <v>15</v>
      </c>
    </row>
    <row r="3547" spans="1:7">
      <c r="A3547" s="38" t="s">
        <v>7111</v>
      </c>
      <c r="B3547" s="39" t="s">
        <v>7112</v>
      </c>
      <c r="C3547" s="40" t="s">
        <v>147</v>
      </c>
      <c r="D3547" s="77">
        <v>1401.81</v>
      </c>
      <c r="E3547" s="77">
        <v>36.53</v>
      </c>
      <c r="F3547" s="77">
        <v>1438.34</v>
      </c>
      <c r="G3547" s="26">
        <v>15</v>
      </c>
    </row>
    <row r="3548" spans="1:7">
      <c r="A3548" s="38" t="s">
        <v>7113</v>
      </c>
      <c r="B3548" s="39" t="s">
        <v>7114</v>
      </c>
      <c r="C3548" s="40" t="s">
        <v>95</v>
      </c>
      <c r="D3548" s="77">
        <v>83.66</v>
      </c>
      <c r="E3548" s="77">
        <v>18.27</v>
      </c>
      <c r="F3548" s="77">
        <v>101.93</v>
      </c>
      <c r="G3548" s="26">
        <v>15</v>
      </c>
    </row>
    <row r="3549" spans="1:7">
      <c r="A3549" s="38" t="s">
        <v>7115</v>
      </c>
      <c r="B3549" s="39" t="s">
        <v>7116</v>
      </c>
      <c r="C3549" s="40" t="s">
        <v>95</v>
      </c>
      <c r="D3549" s="77">
        <v>10.36</v>
      </c>
      <c r="E3549" s="77">
        <v>3.35</v>
      </c>
      <c r="F3549" s="77">
        <v>13.71</v>
      </c>
      <c r="G3549" s="26">
        <v>15</v>
      </c>
    </row>
    <row r="3550" spans="1:7">
      <c r="A3550" s="38" t="s">
        <v>7117</v>
      </c>
      <c r="B3550" s="39" t="s">
        <v>7118</v>
      </c>
      <c r="C3550" s="40" t="s">
        <v>95</v>
      </c>
      <c r="D3550" s="77">
        <v>22.47</v>
      </c>
      <c r="E3550" s="77">
        <v>3.35</v>
      </c>
      <c r="F3550" s="77">
        <v>25.82</v>
      </c>
      <c r="G3550" s="26">
        <v>15</v>
      </c>
    </row>
    <row r="3551" spans="1:7">
      <c r="A3551" s="38" t="s">
        <v>7119</v>
      </c>
      <c r="B3551" s="39" t="s">
        <v>7120</v>
      </c>
      <c r="C3551" s="40" t="s">
        <v>95</v>
      </c>
      <c r="D3551" s="77">
        <v>4072.62</v>
      </c>
      <c r="E3551" s="77">
        <v>66.989999999999995</v>
      </c>
      <c r="F3551" s="77">
        <v>4139.6099999999997</v>
      </c>
      <c r="G3551" s="26">
        <v>15</v>
      </c>
    </row>
    <row r="3552" spans="1:7">
      <c r="A3552" s="38" t="s">
        <v>7121</v>
      </c>
      <c r="B3552" s="39" t="s">
        <v>7122</v>
      </c>
      <c r="C3552" s="40" t="s">
        <v>95</v>
      </c>
      <c r="D3552" s="77">
        <v>5083.76</v>
      </c>
      <c r="E3552" s="77">
        <v>66.989999999999995</v>
      </c>
      <c r="F3552" s="77">
        <v>5150.75</v>
      </c>
      <c r="G3552" s="26">
        <v>15</v>
      </c>
    </row>
    <row r="3553" spans="1:7">
      <c r="A3553" s="38" t="s">
        <v>7123</v>
      </c>
      <c r="B3553" s="39" t="s">
        <v>7124</v>
      </c>
      <c r="C3553" s="40" t="s">
        <v>95</v>
      </c>
      <c r="D3553" s="77">
        <v>407.99</v>
      </c>
      <c r="E3553" s="77">
        <v>75.53</v>
      </c>
      <c r="F3553" s="77">
        <v>483.52</v>
      </c>
      <c r="G3553" s="26">
        <v>15</v>
      </c>
    </row>
    <row r="3554" spans="1:7">
      <c r="A3554" s="38" t="s">
        <v>7125</v>
      </c>
      <c r="B3554" s="39" t="s">
        <v>7126</v>
      </c>
      <c r="C3554" s="40" t="s">
        <v>95</v>
      </c>
      <c r="D3554" s="77">
        <v>461.79</v>
      </c>
      <c r="E3554" s="77">
        <v>75.53</v>
      </c>
      <c r="F3554" s="77">
        <v>537.32000000000005</v>
      </c>
      <c r="G3554" s="26">
        <v>15</v>
      </c>
    </row>
    <row r="3555" spans="1:7">
      <c r="A3555" s="38" t="s">
        <v>7127</v>
      </c>
      <c r="B3555" s="39" t="s">
        <v>7128</v>
      </c>
      <c r="C3555" s="40" t="s">
        <v>95</v>
      </c>
      <c r="D3555" s="77">
        <v>571.39</v>
      </c>
      <c r="E3555" s="77">
        <v>75.53</v>
      </c>
      <c r="F3555" s="77">
        <v>646.91999999999996</v>
      </c>
      <c r="G3555" s="26">
        <v>15</v>
      </c>
    </row>
    <row r="3556" spans="1:7">
      <c r="A3556" s="38" t="s">
        <v>7129</v>
      </c>
      <c r="B3556" s="39" t="s">
        <v>7130</v>
      </c>
      <c r="C3556" s="40" t="s">
        <v>95</v>
      </c>
      <c r="D3556" s="77">
        <v>144.53</v>
      </c>
      <c r="E3556" s="77">
        <v>75.53</v>
      </c>
      <c r="F3556" s="77">
        <v>220.06</v>
      </c>
      <c r="G3556" s="26">
        <v>15</v>
      </c>
    </row>
    <row r="3557" spans="1:7">
      <c r="A3557" s="38" t="s">
        <v>7131</v>
      </c>
      <c r="B3557" s="39" t="s">
        <v>7132</v>
      </c>
      <c r="C3557" s="40" t="s">
        <v>95</v>
      </c>
      <c r="D3557" s="77">
        <v>206.25</v>
      </c>
      <c r="E3557" s="77">
        <v>75.53</v>
      </c>
      <c r="F3557" s="77">
        <v>281.77999999999997</v>
      </c>
      <c r="G3557" s="26">
        <v>15</v>
      </c>
    </row>
    <row r="3558" spans="1:7">
      <c r="A3558" s="38" t="s">
        <v>7133</v>
      </c>
      <c r="B3558" s="39" t="s">
        <v>7134</v>
      </c>
      <c r="C3558" s="40" t="s">
        <v>95</v>
      </c>
      <c r="D3558" s="77">
        <v>334.55</v>
      </c>
      <c r="E3558" s="77">
        <v>75.53</v>
      </c>
      <c r="F3558" s="77">
        <v>410.08</v>
      </c>
      <c r="G3558" s="26">
        <v>15</v>
      </c>
    </row>
    <row r="3559" spans="1:7">
      <c r="A3559" s="38" t="s">
        <v>7135</v>
      </c>
      <c r="B3559" s="39" t="s">
        <v>7136</v>
      </c>
      <c r="C3559" s="40" t="s">
        <v>95</v>
      </c>
      <c r="D3559" s="77">
        <v>412.44</v>
      </c>
      <c r="E3559" s="77">
        <v>75.53</v>
      </c>
      <c r="F3559" s="77">
        <v>487.97</v>
      </c>
      <c r="G3559" s="26">
        <v>15</v>
      </c>
    </row>
    <row r="3560" spans="1:7">
      <c r="A3560" s="38" t="s">
        <v>7137</v>
      </c>
      <c r="B3560" s="39" t="s">
        <v>7138</v>
      </c>
      <c r="C3560" s="40" t="s">
        <v>95</v>
      </c>
      <c r="D3560" s="77">
        <v>359.09</v>
      </c>
      <c r="E3560" s="77">
        <v>75.53</v>
      </c>
      <c r="F3560" s="77">
        <v>434.62</v>
      </c>
      <c r="G3560" s="26">
        <v>15</v>
      </c>
    </row>
    <row r="3561" spans="1:7">
      <c r="A3561" s="38" t="s">
        <v>7139</v>
      </c>
      <c r="B3561" s="39" t="s">
        <v>7140</v>
      </c>
      <c r="C3561" s="40" t="s">
        <v>95</v>
      </c>
      <c r="D3561" s="77">
        <v>1682.71</v>
      </c>
      <c r="E3561" s="77">
        <v>75.53</v>
      </c>
      <c r="F3561" s="77">
        <v>1758.24</v>
      </c>
      <c r="G3561" s="26">
        <v>15</v>
      </c>
    </row>
    <row r="3562" spans="1:7">
      <c r="A3562" s="38" t="s">
        <v>7141</v>
      </c>
      <c r="B3562" s="39" t="s">
        <v>7142</v>
      </c>
      <c r="C3562" s="40" t="s">
        <v>205</v>
      </c>
      <c r="D3562" s="77">
        <v>1030.83</v>
      </c>
      <c r="E3562" s="77">
        <v>23.66</v>
      </c>
      <c r="F3562" s="77">
        <v>1054.49</v>
      </c>
      <c r="G3562" s="26">
        <v>15</v>
      </c>
    </row>
    <row r="3563" spans="1:7">
      <c r="A3563" s="38" t="s">
        <v>7143</v>
      </c>
      <c r="B3563" s="39" t="s">
        <v>7144</v>
      </c>
      <c r="C3563" s="40" t="s">
        <v>205</v>
      </c>
      <c r="D3563" s="77">
        <v>1087.08</v>
      </c>
      <c r="E3563" s="77">
        <v>31.22</v>
      </c>
      <c r="F3563" s="77">
        <v>1118.3</v>
      </c>
      <c r="G3563" s="26">
        <v>15</v>
      </c>
    </row>
    <row r="3564" spans="1:7">
      <c r="A3564" s="38" t="s">
        <v>7145</v>
      </c>
      <c r="B3564" s="39" t="s">
        <v>7146</v>
      </c>
      <c r="C3564" s="40"/>
      <c r="D3564" s="77"/>
      <c r="E3564" s="77"/>
      <c r="F3564" s="77"/>
      <c r="G3564" s="26"/>
    </row>
    <row r="3565" spans="1:7">
      <c r="A3565" s="38" t="s">
        <v>7147</v>
      </c>
      <c r="B3565" s="39" t="s">
        <v>7148</v>
      </c>
      <c r="C3565" s="40" t="s">
        <v>95</v>
      </c>
      <c r="D3565" s="77">
        <v>439.84</v>
      </c>
      <c r="E3565" s="77">
        <v>55.83</v>
      </c>
      <c r="F3565" s="77">
        <v>495.67</v>
      </c>
      <c r="G3565" s="26">
        <v>15</v>
      </c>
    </row>
    <row r="3566" spans="1:7">
      <c r="A3566" s="38" t="s">
        <v>7149</v>
      </c>
      <c r="B3566" s="39" t="s">
        <v>7150</v>
      </c>
      <c r="C3566" s="40"/>
      <c r="D3566" s="77"/>
      <c r="E3566" s="77"/>
      <c r="F3566" s="77"/>
      <c r="G3566" s="26"/>
    </row>
    <row r="3567" spans="1:7">
      <c r="A3567" s="38" t="s">
        <v>7151</v>
      </c>
      <c r="B3567" s="39" t="s">
        <v>7152</v>
      </c>
      <c r="C3567" s="40" t="s">
        <v>205</v>
      </c>
      <c r="D3567" s="77">
        <v>446.19</v>
      </c>
      <c r="E3567" s="77">
        <v>12.59</v>
      </c>
      <c r="F3567" s="77">
        <v>458.78</v>
      </c>
      <c r="G3567" s="26">
        <v>15</v>
      </c>
    </row>
    <row r="3568" spans="1:7">
      <c r="A3568" s="38" t="s">
        <v>7153</v>
      </c>
      <c r="B3568" s="39" t="s">
        <v>7154</v>
      </c>
      <c r="C3568" s="40" t="s">
        <v>205</v>
      </c>
      <c r="D3568" s="77">
        <v>247.89</v>
      </c>
      <c r="E3568" s="77">
        <v>12.59</v>
      </c>
      <c r="F3568" s="77">
        <v>260.48</v>
      </c>
      <c r="G3568" s="26">
        <v>15</v>
      </c>
    </row>
    <row r="3569" spans="1:7">
      <c r="A3569" s="38" t="s">
        <v>7155</v>
      </c>
      <c r="B3569" s="39" t="s">
        <v>7156</v>
      </c>
      <c r="C3569" s="40" t="s">
        <v>205</v>
      </c>
      <c r="D3569" s="77">
        <v>354.55</v>
      </c>
      <c r="E3569" s="77">
        <v>12.59</v>
      </c>
      <c r="F3569" s="77">
        <v>367.14</v>
      </c>
      <c r="G3569" s="26">
        <v>15</v>
      </c>
    </row>
    <row r="3570" spans="1:7">
      <c r="A3570" s="38" t="s">
        <v>7157</v>
      </c>
      <c r="B3570" s="39" t="s">
        <v>7158</v>
      </c>
      <c r="C3570" s="40"/>
      <c r="D3570" s="77"/>
      <c r="E3570" s="77"/>
      <c r="F3570" s="77"/>
      <c r="G3570" s="26"/>
    </row>
    <row r="3571" spans="1:7">
      <c r="A3571" s="38" t="s">
        <v>7159</v>
      </c>
      <c r="B3571" s="39" t="s">
        <v>7160</v>
      </c>
      <c r="C3571" s="40" t="s">
        <v>95</v>
      </c>
      <c r="D3571" s="77">
        <v>1921.05</v>
      </c>
      <c r="E3571" s="77">
        <v>1802.97</v>
      </c>
      <c r="F3571" s="77">
        <v>3724.02</v>
      </c>
      <c r="G3571" s="26">
        <v>15</v>
      </c>
    </row>
    <row r="3572" spans="1:7">
      <c r="A3572" s="38" t="s">
        <v>7161</v>
      </c>
      <c r="B3572" s="39" t="s">
        <v>7162</v>
      </c>
      <c r="C3572" s="40" t="s">
        <v>95</v>
      </c>
      <c r="D3572" s="77">
        <v>3253.13</v>
      </c>
      <c r="E3572" s="77">
        <v>2802.2</v>
      </c>
      <c r="F3572" s="77">
        <v>6055.33</v>
      </c>
      <c r="G3572" s="26">
        <v>15</v>
      </c>
    </row>
    <row r="3573" spans="1:7">
      <c r="A3573" s="38" t="s">
        <v>7163</v>
      </c>
      <c r="B3573" s="39" t="s">
        <v>7164</v>
      </c>
      <c r="C3573" s="40" t="s">
        <v>95</v>
      </c>
      <c r="D3573" s="77">
        <v>4527.41</v>
      </c>
      <c r="E3573" s="77">
        <v>3794.21</v>
      </c>
      <c r="F3573" s="77">
        <v>8321.6200000000008</v>
      </c>
      <c r="G3573" s="26">
        <v>15</v>
      </c>
    </row>
    <row r="3574" spans="1:7">
      <c r="A3574" s="38" t="s">
        <v>7165</v>
      </c>
      <c r="B3574" s="39" t="s">
        <v>7166</v>
      </c>
      <c r="C3574" s="40" t="s">
        <v>95</v>
      </c>
      <c r="D3574" s="77">
        <v>1311.7</v>
      </c>
      <c r="E3574" s="77">
        <v>1779.21</v>
      </c>
      <c r="F3574" s="77">
        <v>3090.91</v>
      </c>
      <c r="G3574" s="26">
        <v>15</v>
      </c>
    </row>
    <row r="3575" spans="1:7">
      <c r="A3575" s="38" t="s">
        <v>7167</v>
      </c>
      <c r="B3575" s="39" t="s">
        <v>7168</v>
      </c>
      <c r="C3575" s="40" t="s">
        <v>95</v>
      </c>
      <c r="D3575" s="77">
        <v>3862.09</v>
      </c>
      <c r="E3575" s="77">
        <v>3050.8</v>
      </c>
      <c r="F3575" s="77">
        <v>6912.89</v>
      </c>
      <c r="G3575" s="26">
        <v>15</v>
      </c>
    </row>
    <row r="3576" spans="1:7">
      <c r="A3576" s="38" t="s">
        <v>7169</v>
      </c>
      <c r="B3576" s="39" t="s">
        <v>7170</v>
      </c>
      <c r="C3576" s="40" t="s">
        <v>205</v>
      </c>
      <c r="D3576" s="77">
        <v>328.35</v>
      </c>
      <c r="E3576" s="77">
        <v>443.2</v>
      </c>
      <c r="F3576" s="77">
        <v>771.55</v>
      </c>
      <c r="G3576" s="26">
        <v>15</v>
      </c>
    </row>
    <row r="3577" spans="1:7">
      <c r="A3577" s="38" t="s">
        <v>7171</v>
      </c>
      <c r="B3577" s="39" t="s">
        <v>7172</v>
      </c>
      <c r="C3577" s="40" t="s">
        <v>95</v>
      </c>
      <c r="D3577" s="77">
        <v>2446.96</v>
      </c>
      <c r="E3577" s="77">
        <v>2825.43</v>
      </c>
      <c r="F3577" s="77">
        <v>5272.39</v>
      </c>
      <c r="G3577" s="26">
        <v>15</v>
      </c>
    </row>
    <row r="3578" spans="1:7">
      <c r="A3578" s="38" t="s">
        <v>7173</v>
      </c>
      <c r="B3578" s="39" t="s">
        <v>7174</v>
      </c>
      <c r="C3578" s="40"/>
      <c r="D3578" s="77"/>
      <c r="E3578" s="77"/>
      <c r="F3578" s="77"/>
      <c r="G3578" s="26"/>
    </row>
    <row r="3579" spans="1:7">
      <c r="A3579" s="38" t="s">
        <v>7175</v>
      </c>
      <c r="B3579" s="39" t="s">
        <v>7176</v>
      </c>
      <c r="C3579" s="40" t="s">
        <v>95</v>
      </c>
      <c r="D3579" s="77">
        <v>3632.73</v>
      </c>
      <c r="E3579" s="77">
        <v>3546.86</v>
      </c>
      <c r="F3579" s="77">
        <v>7179.59</v>
      </c>
      <c r="G3579" s="26">
        <v>15</v>
      </c>
    </row>
    <row r="3580" spans="1:7">
      <c r="A3580" s="38" t="s">
        <v>7177</v>
      </c>
      <c r="B3580" s="39" t="s">
        <v>7178</v>
      </c>
      <c r="C3580" s="40" t="s">
        <v>95</v>
      </c>
      <c r="D3580" s="77">
        <v>6477.31</v>
      </c>
      <c r="E3580" s="77">
        <v>5765</v>
      </c>
      <c r="F3580" s="77">
        <v>12242.31</v>
      </c>
      <c r="G3580" s="26">
        <v>15</v>
      </c>
    </row>
    <row r="3581" spans="1:7">
      <c r="A3581" s="38" t="s">
        <v>7179</v>
      </c>
      <c r="B3581" s="39" t="s">
        <v>7180</v>
      </c>
      <c r="C3581" s="40" t="s">
        <v>95</v>
      </c>
      <c r="D3581" s="77">
        <v>8339.0300000000007</v>
      </c>
      <c r="E3581" s="77">
        <v>7613.28</v>
      </c>
      <c r="F3581" s="77">
        <v>15952.31</v>
      </c>
      <c r="G3581" s="26">
        <v>15</v>
      </c>
    </row>
    <row r="3582" spans="1:7">
      <c r="A3582" s="38" t="s">
        <v>7181</v>
      </c>
      <c r="B3582" s="39" t="s">
        <v>7182</v>
      </c>
      <c r="C3582" s="40" t="s">
        <v>95</v>
      </c>
      <c r="D3582" s="77">
        <v>12583.25</v>
      </c>
      <c r="E3582" s="77">
        <v>9489.73</v>
      </c>
      <c r="F3582" s="77">
        <v>22072.98</v>
      </c>
      <c r="G3582" s="26">
        <v>15</v>
      </c>
    </row>
    <row r="3583" spans="1:7">
      <c r="A3583" s="38" t="s">
        <v>7183</v>
      </c>
      <c r="B3583" s="39" t="s">
        <v>7184</v>
      </c>
      <c r="C3583" s="40"/>
      <c r="D3583" s="77"/>
      <c r="E3583" s="77"/>
      <c r="F3583" s="77"/>
      <c r="G3583" s="26"/>
    </row>
    <row r="3584" spans="1:7" ht="30">
      <c r="A3584" s="38" t="s">
        <v>7185</v>
      </c>
      <c r="B3584" s="39" t="s">
        <v>7186</v>
      </c>
      <c r="C3584" s="40" t="s">
        <v>95</v>
      </c>
      <c r="D3584" s="77">
        <v>2408.5</v>
      </c>
      <c r="E3584" s="77">
        <v>1774.75</v>
      </c>
      <c r="F3584" s="77">
        <v>4183.25</v>
      </c>
      <c r="G3584" s="26">
        <v>15</v>
      </c>
    </row>
    <row r="3585" spans="1:7" ht="30">
      <c r="A3585" s="38" t="s">
        <v>7187</v>
      </c>
      <c r="B3585" s="39" t="s">
        <v>7188</v>
      </c>
      <c r="C3585" s="40" t="s">
        <v>95</v>
      </c>
      <c r="D3585" s="77">
        <v>6601.68</v>
      </c>
      <c r="E3585" s="77">
        <v>2650.76</v>
      </c>
      <c r="F3585" s="77">
        <v>9252.44</v>
      </c>
      <c r="G3585" s="26">
        <v>15</v>
      </c>
    </row>
    <row r="3586" spans="1:7" ht="30">
      <c r="A3586" s="38" t="s">
        <v>7189</v>
      </c>
      <c r="B3586" s="39" t="s">
        <v>7190</v>
      </c>
      <c r="C3586" s="40" t="s">
        <v>95</v>
      </c>
      <c r="D3586" s="77">
        <v>9753.24</v>
      </c>
      <c r="E3586" s="77">
        <v>5301.51</v>
      </c>
      <c r="F3586" s="77">
        <v>15054.75</v>
      </c>
      <c r="G3586" s="26">
        <v>15</v>
      </c>
    </row>
    <row r="3587" spans="1:7">
      <c r="A3587" s="38" t="s">
        <v>7191</v>
      </c>
      <c r="B3587" s="39" t="s">
        <v>7192</v>
      </c>
      <c r="C3587" s="40" t="s">
        <v>205</v>
      </c>
      <c r="D3587" s="77">
        <v>1580.92</v>
      </c>
      <c r="E3587" s="77">
        <v>882.32</v>
      </c>
      <c r="F3587" s="77">
        <v>2463.2399999999998</v>
      </c>
      <c r="G3587" s="26">
        <v>15</v>
      </c>
    </row>
    <row r="3588" spans="1:7">
      <c r="A3588" s="38" t="s">
        <v>7193</v>
      </c>
      <c r="B3588" s="39" t="s">
        <v>7194</v>
      </c>
      <c r="C3588" s="40" t="s">
        <v>95</v>
      </c>
      <c r="D3588" s="77">
        <v>861.91</v>
      </c>
      <c r="E3588" s="77">
        <v>50.35</v>
      </c>
      <c r="F3588" s="77">
        <v>912.26</v>
      </c>
      <c r="G3588" s="26">
        <v>15</v>
      </c>
    </row>
    <row r="3589" spans="1:7">
      <c r="A3589" s="38" t="s">
        <v>7195</v>
      </c>
      <c r="B3589" s="39" t="s">
        <v>7196</v>
      </c>
      <c r="C3589" s="40"/>
      <c r="D3589" s="77"/>
      <c r="E3589" s="77"/>
      <c r="F3589" s="77"/>
      <c r="G3589" s="26"/>
    </row>
    <row r="3590" spans="1:7">
      <c r="A3590" s="38" t="s">
        <v>7197</v>
      </c>
      <c r="B3590" s="39" t="s">
        <v>7198</v>
      </c>
      <c r="C3590" s="40" t="s">
        <v>205</v>
      </c>
      <c r="D3590" s="77">
        <v>375.89</v>
      </c>
      <c r="E3590" s="77">
        <v>36.53</v>
      </c>
      <c r="F3590" s="77">
        <v>412.42</v>
      </c>
      <c r="G3590" s="26">
        <v>15</v>
      </c>
    </row>
    <row r="3591" spans="1:7">
      <c r="A3591" s="38" t="s">
        <v>7199</v>
      </c>
      <c r="B3591" s="39" t="s">
        <v>7200</v>
      </c>
      <c r="C3591" s="40" t="s">
        <v>205</v>
      </c>
      <c r="D3591" s="77">
        <v>622.58000000000004</v>
      </c>
      <c r="E3591" s="77">
        <v>54.8</v>
      </c>
      <c r="F3591" s="77">
        <v>677.38</v>
      </c>
      <c r="G3591" s="26">
        <v>15</v>
      </c>
    </row>
    <row r="3592" spans="1:7">
      <c r="A3592" s="38" t="s">
        <v>7201</v>
      </c>
      <c r="B3592" s="39" t="s">
        <v>7202</v>
      </c>
      <c r="C3592" s="40" t="s">
        <v>205</v>
      </c>
      <c r="D3592" s="77">
        <v>621.08000000000004</v>
      </c>
      <c r="E3592" s="77">
        <v>73.06</v>
      </c>
      <c r="F3592" s="77">
        <v>694.14</v>
      </c>
      <c r="G3592" s="26">
        <v>15</v>
      </c>
    </row>
    <row r="3593" spans="1:7">
      <c r="A3593" s="38" t="s">
        <v>7203</v>
      </c>
      <c r="B3593" s="39" t="s">
        <v>7204</v>
      </c>
      <c r="C3593" s="40" t="s">
        <v>205</v>
      </c>
      <c r="D3593" s="77">
        <v>858.99</v>
      </c>
      <c r="E3593" s="77">
        <v>91.33</v>
      </c>
      <c r="F3593" s="77">
        <v>950.32</v>
      </c>
      <c r="G3593" s="26">
        <v>15</v>
      </c>
    </row>
    <row r="3594" spans="1:7">
      <c r="A3594" s="38" t="s">
        <v>7205</v>
      </c>
      <c r="B3594" s="39" t="s">
        <v>7206</v>
      </c>
      <c r="C3594" s="40" t="s">
        <v>205</v>
      </c>
      <c r="D3594" s="77">
        <v>1048.8499999999999</v>
      </c>
      <c r="E3594" s="77">
        <v>109.59</v>
      </c>
      <c r="F3594" s="77">
        <v>1158.44</v>
      </c>
      <c r="G3594" s="26">
        <v>15</v>
      </c>
    </row>
    <row r="3595" spans="1:7">
      <c r="A3595" s="38" t="s">
        <v>7207</v>
      </c>
      <c r="B3595" s="39" t="s">
        <v>7208</v>
      </c>
      <c r="C3595" s="40" t="s">
        <v>205</v>
      </c>
      <c r="D3595" s="77">
        <v>2415.75</v>
      </c>
      <c r="E3595" s="77">
        <v>182.65</v>
      </c>
      <c r="F3595" s="77">
        <v>2598.4</v>
      </c>
      <c r="G3595" s="26">
        <v>15</v>
      </c>
    </row>
    <row r="3596" spans="1:7">
      <c r="A3596" s="38" t="s">
        <v>7209</v>
      </c>
      <c r="B3596" s="39" t="s">
        <v>7210</v>
      </c>
      <c r="C3596" s="40"/>
      <c r="D3596" s="77"/>
      <c r="E3596" s="77"/>
      <c r="F3596" s="77"/>
      <c r="G3596" s="26"/>
    </row>
    <row r="3597" spans="1:7">
      <c r="A3597" s="38" t="s">
        <v>7211</v>
      </c>
      <c r="B3597" s="39" t="s">
        <v>7212</v>
      </c>
      <c r="C3597" s="40" t="s">
        <v>95</v>
      </c>
      <c r="D3597" s="77">
        <v>455.02</v>
      </c>
      <c r="E3597" s="77">
        <v>22.33</v>
      </c>
      <c r="F3597" s="77">
        <v>477.35</v>
      </c>
      <c r="G3597" s="26">
        <v>15</v>
      </c>
    </row>
    <row r="3598" spans="1:7">
      <c r="A3598" s="38" t="s">
        <v>7213</v>
      </c>
      <c r="B3598" s="39" t="s">
        <v>7214</v>
      </c>
      <c r="C3598" s="40" t="s">
        <v>95</v>
      </c>
      <c r="D3598" s="77">
        <v>226.84</v>
      </c>
      <c r="E3598" s="77">
        <v>27.92</v>
      </c>
      <c r="F3598" s="77">
        <v>254.76</v>
      </c>
      <c r="G3598" s="26">
        <v>15</v>
      </c>
    </row>
    <row r="3599" spans="1:7">
      <c r="A3599" s="38" t="s">
        <v>7215</v>
      </c>
      <c r="B3599" s="39" t="s">
        <v>7216</v>
      </c>
      <c r="C3599" s="40"/>
      <c r="D3599" s="77"/>
      <c r="E3599" s="77"/>
      <c r="F3599" s="77"/>
      <c r="G3599" s="26"/>
    </row>
    <row r="3600" spans="1:7" s="46" customFormat="1">
      <c r="A3600" s="38" t="s">
        <v>7217</v>
      </c>
      <c r="B3600" s="39" t="s">
        <v>7218</v>
      </c>
      <c r="C3600" s="40"/>
      <c r="D3600" s="77"/>
      <c r="E3600" s="77"/>
      <c r="F3600" s="77"/>
      <c r="G3600" s="26"/>
    </row>
    <row r="3601" spans="1:7">
      <c r="A3601" s="38" t="s">
        <v>7219</v>
      </c>
      <c r="B3601" s="39" t="s">
        <v>7220</v>
      </c>
      <c r="C3601" s="40" t="s">
        <v>95</v>
      </c>
      <c r="D3601" s="77">
        <v>965.41</v>
      </c>
      <c r="E3601" s="77">
        <v>195.41</v>
      </c>
      <c r="F3601" s="77">
        <v>1160.82</v>
      </c>
      <c r="G3601" s="26">
        <v>15</v>
      </c>
    </row>
    <row r="3602" spans="1:7">
      <c r="A3602" s="38" t="s">
        <v>7221</v>
      </c>
      <c r="B3602" s="39" t="s">
        <v>7222</v>
      </c>
      <c r="C3602" s="40" t="s">
        <v>95</v>
      </c>
      <c r="D3602" s="77">
        <v>347.17</v>
      </c>
      <c r="E3602" s="77">
        <v>195.41</v>
      </c>
      <c r="F3602" s="77">
        <v>542.58000000000004</v>
      </c>
      <c r="G3602" s="26">
        <v>15</v>
      </c>
    </row>
    <row r="3603" spans="1:7">
      <c r="A3603" s="38" t="s">
        <v>14542</v>
      </c>
      <c r="B3603" s="39" t="s">
        <v>14543</v>
      </c>
      <c r="C3603" s="40" t="s">
        <v>95</v>
      </c>
      <c r="D3603" s="77">
        <v>92.05</v>
      </c>
      <c r="E3603" s="77">
        <v>195.41</v>
      </c>
      <c r="F3603" s="77">
        <v>287.45999999999998</v>
      </c>
      <c r="G3603" s="26">
        <v>15</v>
      </c>
    </row>
    <row r="3604" spans="1:7">
      <c r="A3604" s="38" t="s">
        <v>7223</v>
      </c>
      <c r="B3604" s="39" t="s">
        <v>7224</v>
      </c>
      <c r="C3604" s="40" t="s">
        <v>205</v>
      </c>
      <c r="D3604" s="77">
        <v>20.010000000000002</v>
      </c>
      <c r="E3604" s="77">
        <v>5.58</v>
      </c>
      <c r="F3604" s="77">
        <v>25.59</v>
      </c>
      <c r="G3604" s="26">
        <v>15</v>
      </c>
    </row>
    <row r="3605" spans="1:7">
      <c r="A3605" s="38" t="s">
        <v>7225</v>
      </c>
      <c r="B3605" s="39" t="s">
        <v>7226</v>
      </c>
      <c r="C3605" s="40" t="s">
        <v>95</v>
      </c>
      <c r="D3605" s="77">
        <v>67.63</v>
      </c>
      <c r="E3605" s="77">
        <v>16.75</v>
      </c>
      <c r="F3605" s="77">
        <v>84.38</v>
      </c>
      <c r="G3605" s="26">
        <v>15</v>
      </c>
    </row>
    <row r="3606" spans="1:7">
      <c r="A3606" s="38" t="s">
        <v>7227</v>
      </c>
      <c r="B3606" s="39" t="s">
        <v>7228</v>
      </c>
      <c r="C3606" s="40" t="s">
        <v>205</v>
      </c>
      <c r="D3606" s="77">
        <v>29.1</v>
      </c>
      <c r="E3606" s="77">
        <v>5.58</v>
      </c>
      <c r="F3606" s="77">
        <v>34.68</v>
      </c>
      <c r="G3606" s="26">
        <v>15</v>
      </c>
    </row>
    <row r="3607" spans="1:7">
      <c r="A3607" s="38" t="s">
        <v>7229</v>
      </c>
      <c r="B3607" s="39" t="s">
        <v>7230</v>
      </c>
      <c r="C3607" s="40" t="s">
        <v>95</v>
      </c>
      <c r="D3607" s="77">
        <v>231.94</v>
      </c>
      <c r="E3607" s="77">
        <v>5.58</v>
      </c>
      <c r="F3607" s="77">
        <v>237.52</v>
      </c>
      <c r="G3607" s="26">
        <v>15</v>
      </c>
    </row>
    <row r="3608" spans="1:7" ht="30">
      <c r="A3608" s="38" t="s">
        <v>7231</v>
      </c>
      <c r="B3608" s="39" t="s">
        <v>7232</v>
      </c>
      <c r="C3608" s="40" t="s">
        <v>95</v>
      </c>
      <c r="D3608" s="77">
        <v>3824.41</v>
      </c>
      <c r="E3608" s="77">
        <v>307.06</v>
      </c>
      <c r="F3608" s="77">
        <v>4131.47</v>
      </c>
      <c r="G3608" s="26">
        <v>15</v>
      </c>
    </row>
    <row r="3609" spans="1:7">
      <c r="A3609" s="38" t="s">
        <v>7233</v>
      </c>
      <c r="B3609" s="39" t="s">
        <v>7234</v>
      </c>
      <c r="C3609" s="40" t="s">
        <v>95</v>
      </c>
      <c r="D3609" s="77">
        <v>66.77</v>
      </c>
      <c r="E3609" s="77">
        <v>5.58</v>
      </c>
      <c r="F3609" s="77">
        <v>72.349999999999994</v>
      </c>
      <c r="G3609" s="26">
        <v>15</v>
      </c>
    </row>
    <row r="3610" spans="1:7">
      <c r="A3610" s="38" t="s">
        <v>7235</v>
      </c>
      <c r="B3610" s="39" t="s">
        <v>7236</v>
      </c>
      <c r="C3610" s="40" t="s">
        <v>95</v>
      </c>
      <c r="D3610" s="77">
        <v>91.56</v>
      </c>
      <c r="E3610" s="77">
        <v>5.58</v>
      </c>
      <c r="F3610" s="77">
        <v>97.14</v>
      </c>
      <c r="G3610" s="26">
        <v>15</v>
      </c>
    </row>
    <row r="3611" spans="1:7">
      <c r="A3611" s="38" t="s">
        <v>7237</v>
      </c>
      <c r="B3611" s="39" t="s">
        <v>7238</v>
      </c>
      <c r="C3611" s="40" t="s">
        <v>95</v>
      </c>
      <c r="D3611" s="77">
        <v>2148.71</v>
      </c>
      <c r="E3611" s="77">
        <v>71.650000000000006</v>
      </c>
      <c r="F3611" s="77">
        <v>2220.36</v>
      </c>
      <c r="G3611" s="26">
        <v>15</v>
      </c>
    </row>
    <row r="3612" spans="1:7">
      <c r="A3612" s="38" t="s">
        <v>7239</v>
      </c>
      <c r="B3612" s="39" t="s">
        <v>7240</v>
      </c>
      <c r="C3612" s="40" t="s">
        <v>95</v>
      </c>
      <c r="D3612" s="77">
        <v>116.21</v>
      </c>
      <c r="E3612" s="77">
        <v>5.58</v>
      </c>
      <c r="F3612" s="77">
        <v>121.79</v>
      </c>
      <c r="G3612" s="26">
        <v>15</v>
      </c>
    </row>
    <row r="3613" spans="1:7">
      <c r="A3613" s="38" t="s">
        <v>7241</v>
      </c>
      <c r="B3613" s="39" t="s">
        <v>7242</v>
      </c>
      <c r="C3613" s="40" t="s">
        <v>95</v>
      </c>
      <c r="D3613" s="77">
        <v>85.66</v>
      </c>
      <c r="E3613" s="77">
        <v>5.58</v>
      </c>
      <c r="F3613" s="77">
        <v>91.24</v>
      </c>
      <c r="G3613" s="26">
        <v>15</v>
      </c>
    </row>
    <row r="3614" spans="1:7">
      <c r="A3614" s="38" t="s">
        <v>7243</v>
      </c>
      <c r="B3614" s="39" t="s">
        <v>7244</v>
      </c>
      <c r="C3614" s="40" t="s">
        <v>95</v>
      </c>
      <c r="D3614" s="77">
        <v>17.989999999999998</v>
      </c>
      <c r="E3614" s="77">
        <v>0.75</v>
      </c>
      <c r="F3614" s="77">
        <v>18.739999999999998</v>
      </c>
      <c r="G3614" s="26">
        <v>15</v>
      </c>
    </row>
    <row r="3615" spans="1:7">
      <c r="A3615" s="38" t="s">
        <v>7245</v>
      </c>
      <c r="B3615" s="39" t="s">
        <v>7246</v>
      </c>
      <c r="C3615" s="40" t="s">
        <v>95</v>
      </c>
      <c r="D3615" s="77">
        <v>165.49</v>
      </c>
      <c r="E3615" s="77">
        <v>5.58</v>
      </c>
      <c r="F3615" s="77">
        <v>171.07</v>
      </c>
      <c r="G3615" s="26">
        <v>15</v>
      </c>
    </row>
    <row r="3616" spans="1:7">
      <c r="A3616" s="38" t="s">
        <v>7247</v>
      </c>
      <c r="B3616" s="39" t="s">
        <v>7248</v>
      </c>
      <c r="C3616" s="40" t="s">
        <v>95</v>
      </c>
      <c r="D3616" s="77">
        <v>1899.86</v>
      </c>
      <c r="E3616" s="77">
        <v>290.31</v>
      </c>
      <c r="F3616" s="77">
        <v>2190.17</v>
      </c>
      <c r="G3616" s="26">
        <v>15</v>
      </c>
    </row>
    <row r="3617" spans="1:7">
      <c r="A3617" s="38" t="s">
        <v>7249</v>
      </c>
      <c r="B3617" s="39" t="s">
        <v>7250</v>
      </c>
      <c r="C3617" s="40" t="s">
        <v>95</v>
      </c>
      <c r="D3617" s="77">
        <v>2505.94</v>
      </c>
      <c r="E3617" s="77">
        <v>290.31</v>
      </c>
      <c r="F3617" s="77">
        <v>2796.25</v>
      </c>
      <c r="G3617" s="26">
        <v>15</v>
      </c>
    </row>
    <row r="3618" spans="1:7">
      <c r="A3618" s="38" t="s">
        <v>7251</v>
      </c>
      <c r="B3618" s="39" t="s">
        <v>7252</v>
      </c>
      <c r="C3618" s="40" t="s">
        <v>95</v>
      </c>
      <c r="D3618" s="77">
        <v>2849.72</v>
      </c>
      <c r="E3618" s="77">
        <v>908.96</v>
      </c>
      <c r="F3618" s="77">
        <v>3758.68</v>
      </c>
      <c r="G3618" s="26">
        <v>15</v>
      </c>
    </row>
    <row r="3619" spans="1:7">
      <c r="A3619" s="38" t="s">
        <v>7253</v>
      </c>
      <c r="B3619" s="39" t="s">
        <v>7254</v>
      </c>
      <c r="C3619" s="40"/>
      <c r="D3619" s="77"/>
      <c r="E3619" s="77"/>
      <c r="F3619" s="77"/>
      <c r="G3619" s="26"/>
    </row>
    <row r="3620" spans="1:7">
      <c r="A3620" s="38" t="s">
        <v>7255</v>
      </c>
      <c r="B3620" s="39" t="s">
        <v>14544</v>
      </c>
      <c r="C3620" s="40" t="s">
        <v>95</v>
      </c>
      <c r="D3620" s="77">
        <v>29.16</v>
      </c>
      <c r="E3620" s="77">
        <v>19.64</v>
      </c>
      <c r="F3620" s="77">
        <v>48.8</v>
      </c>
      <c r="G3620" s="26">
        <v>15</v>
      </c>
    </row>
    <row r="3621" spans="1:7">
      <c r="A3621" s="38" t="s">
        <v>7256</v>
      </c>
      <c r="B3621" s="39" t="s">
        <v>7257</v>
      </c>
      <c r="C3621" s="40" t="s">
        <v>95</v>
      </c>
      <c r="D3621" s="77">
        <v>768.63</v>
      </c>
      <c r="E3621" s="77">
        <v>27.92</v>
      </c>
      <c r="F3621" s="77">
        <v>796.55</v>
      </c>
      <c r="G3621" s="26">
        <v>15</v>
      </c>
    </row>
    <row r="3622" spans="1:7">
      <c r="A3622" s="38" t="s">
        <v>7258</v>
      </c>
      <c r="B3622" s="39" t="s">
        <v>14545</v>
      </c>
      <c r="C3622" s="40" t="s">
        <v>95</v>
      </c>
      <c r="D3622" s="77">
        <v>29.51</v>
      </c>
      <c r="E3622" s="77">
        <v>19.64</v>
      </c>
      <c r="F3622" s="77">
        <v>49.15</v>
      </c>
      <c r="G3622" s="26">
        <v>15</v>
      </c>
    </row>
    <row r="3623" spans="1:7">
      <c r="A3623" s="38" t="s">
        <v>7259</v>
      </c>
      <c r="B3623" s="39" t="s">
        <v>7260</v>
      </c>
      <c r="C3623" s="40" t="s">
        <v>95</v>
      </c>
      <c r="D3623" s="77">
        <v>7864.94</v>
      </c>
      <c r="E3623" s="77">
        <v>167.49</v>
      </c>
      <c r="F3623" s="77">
        <v>8032.43</v>
      </c>
      <c r="G3623" s="26">
        <v>15</v>
      </c>
    </row>
    <row r="3624" spans="1:7">
      <c r="A3624" s="38" t="s">
        <v>7261</v>
      </c>
      <c r="B3624" s="39" t="s">
        <v>7262</v>
      </c>
      <c r="C3624" s="40"/>
      <c r="D3624" s="77"/>
      <c r="E3624" s="77"/>
      <c r="F3624" s="77"/>
      <c r="G3624" s="26"/>
    </row>
    <row r="3625" spans="1:7">
      <c r="A3625" s="38" t="s">
        <v>7263</v>
      </c>
      <c r="B3625" s="39" t="s">
        <v>7264</v>
      </c>
      <c r="C3625" s="40" t="s">
        <v>95</v>
      </c>
      <c r="D3625" s="77">
        <v>237.62</v>
      </c>
      <c r="E3625" s="77">
        <v>44.67</v>
      </c>
      <c r="F3625" s="77">
        <v>282.29000000000002</v>
      </c>
      <c r="G3625" s="26">
        <v>15</v>
      </c>
    </row>
    <row r="3626" spans="1:7">
      <c r="A3626" s="38" t="s">
        <v>7265</v>
      </c>
      <c r="B3626" s="39" t="s">
        <v>7266</v>
      </c>
      <c r="C3626" s="40" t="s">
        <v>95</v>
      </c>
      <c r="D3626" s="77">
        <v>22979.79</v>
      </c>
      <c r="E3626" s="77">
        <v>17.79</v>
      </c>
      <c r="F3626" s="77">
        <v>22997.58</v>
      </c>
      <c r="G3626" s="26">
        <v>15</v>
      </c>
    </row>
    <row r="3627" spans="1:7">
      <c r="A3627" s="38" t="s">
        <v>7267</v>
      </c>
      <c r="B3627" s="39" t="s">
        <v>7268</v>
      </c>
      <c r="C3627" s="40" t="s">
        <v>95</v>
      </c>
      <c r="D3627" s="77">
        <v>76.45</v>
      </c>
      <c r="E3627" s="77">
        <v>27.92</v>
      </c>
      <c r="F3627" s="77">
        <v>104.37</v>
      </c>
      <c r="G3627" s="26">
        <v>15</v>
      </c>
    </row>
    <row r="3628" spans="1:7" ht="30">
      <c r="A3628" s="38" t="s">
        <v>7269</v>
      </c>
      <c r="B3628" s="39" t="s">
        <v>7270</v>
      </c>
      <c r="C3628" s="40" t="s">
        <v>95</v>
      </c>
      <c r="D3628" s="77">
        <v>482.03</v>
      </c>
      <c r="E3628" s="77">
        <v>16.75</v>
      </c>
      <c r="F3628" s="77">
        <v>498.78</v>
      </c>
      <c r="G3628" s="26">
        <v>15</v>
      </c>
    </row>
    <row r="3629" spans="1:7">
      <c r="A3629" s="38" t="s">
        <v>7271</v>
      </c>
      <c r="B3629" s="39" t="s">
        <v>7272</v>
      </c>
      <c r="C3629" s="40" t="s">
        <v>95</v>
      </c>
      <c r="D3629" s="77">
        <v>79.27</v>
      </c>
      <c r="E3629" s="77">
        <v>16.75</v>
      </c>
      <c r="F3629" s="77">
        <v>96.02</v>
      </c>
      <c r="G3629" s="26">
        <v>15</v>
      </c>
    </row>
    <row r="3630" spans="1:7">
      <c r="A3630" s="38" t="s">
        <v>7273</v>
      </c>
      <c r="B3630" s="39" t="s">
        <v>7274</v>
      </c>
      <c r="C3630" s="40" t="s">
        <v>95</v>
      </c>
      <c r="D3630" s="77">
        <v>185.72</v>
      </c>
      <c r="E3630" s="77">
        <v>16.75</v>
      </c>
      <c r="F3630" s="77">
        <v>202.47</v>
      </c>
      <c r="G3630" s="26">
        <v>15</v>
      </c>
    </row>
    <row r="3631" spans="1:7">
      <c r="A3631" s="38" t="s">
        <v>7275</v>
      </c>
      <c r="B3631" s="39" t="s">
        <v>7276</v>
      </c>
      <c r="C3631" s="40" t="s">
        <v>95</v>
      </c>
      <c r="D3631" s="77">
        <v>314.69</v>
      </c>
      <c r="E3631" s="77">
        <v>16.75</v>
      </c>
      <c r="F3631" s="77">
        <v>331.44</v>
      </c>
      <c r="G3631" s="26">
        <v>15</v>
      </c>
    </row>
    <row r="3632" spans="1:7">
      <c r="A3632" s="38" t="s">
        <v>7277</v>
      </c>
      <c r="B3632" s="39" t="s">
        <v>7278</v>
      </c>
      <c r="C3632" s="40" t="s">
        <v>95</v>
      </c>
      <c r="D3632" s="77">
        <v>314.93</v>
      </c>
      <c r="E3632" s="77">
        <v>16.75</v>
      </c>
      <c r="F3632" s="77">
        <v>331.68</v>
      </c>
      <c r="G3632" s="26">
        <v>15</v>
      </c>
    </row>
    <row r="3633" spans="1:7">
      <c r="A3633" s="38" t="s">
        <v>7279</v>
      </c>
      <c r="B3633" s="39" t="s">
        <v>7280</v>
      </c>
      <c r="C3633" s="40" t="s">
        <v>95</v>
      </c>
      <c r="D3633" s="77">
        <v>867.5</v>
      </c>
      <c r="E3633" s="77">
        <v>17.79</v>
      </c>
      <c r="F3633" s="77">
        <v>885.29</v>
      </c>
      <c r="G3633" s="26">
        <v>15</v>
      </c>
    </row>
    <row r="3634" spans="1:7">
      <c r="A3634" s="38" t="s">
        <v>7281</v>
      </c>
      <c r="B3634" s="39" t="s">
        <v>7282</v>
      </c>
      <c r="C3634" s="40" t="s">
        <v>95</v>
      </c>
      <c r="D3634" s="77">
        <v>802.54</v>
      </c>
      <c r="E3634" s="77">
        <v>17.79</v>
      </c>
      <c r="F3634" s="77">
        <v>820.33</v>
      </c>
      <c r="G3634" s="26">
        <v>15</v>
      </c>
    </row>
    <row r="3635" spans="1:7">
      <c r="A3635" s="38" t="s">
        <v>7283</v>
      </c>
      <c r="B3635" s="39" t="s">
        <v>7284</v>
      </c>
      <c r="C3635" s="40" t="s">
        <v>95</v>
      </c>
      <c r="D3635" s="77">
        <v>88.95</v>
      </c>
      <c r="E3635" s="77">
        <v>16.75</v>
      </c>
      <c r="F3635" s="77">
        <v>105.7</v>
      </c>
      <c r="G3635" s="26">
        <v>15</v>
      </c>
    </row>
    <row r="3636" spans="1:7" ht="30">
      <c r="A3636" s="38" t="s">
        <v>7285</v>
      </c>
      <c r="B3636" s="39" t="s">
        <v>7286</v>
      </c>
      <c r="C3636" s="40" t="s">
        <v>95</v>
      </c>
      <c r="D3636" s="77">
        <v>210.74</v>
      </c>
      <c r="E3636" s="77">
        <v>17.79</v>
      </c>
      <c r="F3636" s="77">
        <v>228.53</v>
      </c>
      <c r="G3636" s="26">
        <v>15</v>
      </c>
    </row>
    <row r="3637" spans="1:7">
      <c r="A3637" s="38" t="s">
        <v>7287</v>
      </c>
      <c r="B3637" s="39" t="s">
        <v>7288</v>
      </c>
      <c r="C3637" s="40" t="s">
        <v>95</v>
      </c>
      <c r="D3637" s="77">
        <v>78.77</v>
      </c>
      <c r="E3637" s="77">
        <v>61.41</v>
      </c>
      <c r="F3637" s="77">
        <v>140.18</v>
      </c>
      <c r="G3637" s="26">
        <v>15</v>
      </c>
    </row>
    <row r="3638" spans="1:7">
      <c r="A3638" s="38" t="s">
        <v>7289</v>
      </c>
      <c r="B3638" s="39" t="s">
        <v>7290</v>
      </c>
      <c r="C3638" s="40" t="s">
        <v>95</v>
      </c>
      <c r="D3638" s="77">
        <v>187.88</v>
      </c>
      <c r="E3638" s="77">
        <v>55.83</v>
      </c>
      <c r="F3638" s="77">
        <v>243.71</v>
      </c>
      <c r="G3638" s="26">
        <v>15</v>
      </c>
    </row>
    <row r="3639" spans="1:7">
      <c r="A3639" s="38" t="s">
        <v>7291</v>
      </c>
      <c r="B3639" s="39" t="s">
        <v>7292</v>
      </c>
      <c r="C3639" s="40" t="s">
        <v>95</v>
      </c>
      <c r="D3639" s="77">
        <v>1215.49</v>
      </c>
      <c r="E3639" s="77">
        <v>16.75</v>
      </c>
      <c r="F3639" s="77">
        <v>1232.24</v>
      </c>
      <c r="G3639" s="26">
        <v>15</v>
      </c>
    </row>
    <row r="3640" spans="1:7">
      <c r="A3640" s="38" t="s">
        <v>7293</v>
      </c>
      <c r="B3640" s="39" t="s">
        <v>7294</v>
      </c>
      <c r="C3640" s="40" t="s">
        <v>95</v>
      </c>
      <c r="D3640" s="77">
        <v>177.99</v>
      </c>
      <c r="E3640" s="77">
        <v>16.75</v>
      </c>
      <c r="F3640" s="77">
        <v>194.74</v>
      </c>
      <c r="G3640" s="26">
        <v>15</v>
      </c>
    </row>
    <row r="3641" spans="1:7">
      <c r="A3641" s="38" t="s">
        <v>7295</v>
      </c>
      <c r="B3641" s="39" t="s">
        <v>7296</v>
      </c>
      <c r="C3641" s="40" t="s">
        <v>95</v>
      </c>
      <c r="D3641" s="77">
        <v>143.43</v>
      </c>
      <c r="E3641" s="77">
        <v>27.92</v>
      </c>
      <c r="F3641" s="77">
        <v>171.35</v>
      </c>
      <c r="G3641" s="26">
        <v>15</v>
      </c>
    </row>
    <row r="3642" spans="1:7">
      <c r="A3642" s="38" t="s">
        <v>7297</v>
      </c>
      <c r="B3642" s="39" t="s">
        <v>7298</v>
      </c>
      <c r="C3642" s="40" t="s">
        <v>95</v>
      </c>
      <c r="D3642" s="77">
        <v>372.54</v>
      </c>
      <c r="E3642" s="77">
        <v>16.75</v>
      </c>
      <c r="F3642" s="77">
        <v>389.29</v>
      </c>
      <c r="G3642" s="26">
        <v>15</v>
      </c>
    </row>
    <row r="3643" spans="1:7">
      <c r="A3643" s="38" t="s">
        <v>7299</v>
      </c>
      <c r="B3643" s="39" t="s">
        <v>7300</v>
      </c>
      <c r="C3643" s="40" t="s">
        <v>95</v>
      </c>
      <c r="D3643" s="77">
        <v>270.56</v>
      </c>
      <c r="E3643" s="77">
        <v>13.96</v>
      </c>
      <c r="F3643" s="77">
        <v>284.52</v>
      </c>
      <c r="G3643" s="26">
        <v>15</v>
      </c>
    </row>
    <row r="3644" spans="1:7">
      <c r="A3644" s="38" t="s">
        <v>7301</v>
      </c>
      <c r="B3644" s="39" t="s">
        <v>7302</v>
      </c>
      <c r="C3644" s="40" t="s">
        <v>95</v>
      </c>
      <c r="D3644" s="77">
        <v>284.42</v>
      </c>
      <c r="E3644" s="77">
        <v>13.96</v>
      </c>
      <c r="F3644" s="77">
        <v>298.38</v>
      </c>
      <c r="G3644" s="26">
        <v>15</v>
      </c>
    </row>
    <row r="3645" spans="1:7">
      <c r="A3645" s="38" t="s">
        <v>7303</v>
      </c>
      <c r="B3645" s="39" t="s">
        <v>7304</v>
      </c>
      <c r="C3645" s="40"/>
      <c r="D3645" s="77"/>
      <c r="E3645" s="77"/>
      <c r="F3645" s="77"/>
      <c r="G3645" s="26"/>
    </row>
    <row r="3646" spans="1:7">
      <c r="A3646" s="38" t="s">
        <v>7305</v>
      </c>
      <c r="B3646" s="39" t="s">
        <v>7306</v>
      </c>
      <c r="C3646" s="40" t="s">
        <v>95</v>
      </c>
      <c r="D3646" s="77">
        <v>1560.06</v>
      </c>
      <c r="E3646" s="77">
        <v>23.18</v>
      </c>
      <c r="F3646" s="77">
        <v>1583.24</v>
      </c>
      <c r="G3646" s="26">
        <v>15</v>
      </c>
    </row>
    <row r="3647" spans="1:7">
      <c r="A3647" s="38" t="s">
        <v>7307</v>
      </c>
      <c r="B3647" s="39" t="s">
        <v>7308</v>
      </c>
      <c r="C3647" s="40" t="s">
        <v>95</v>
      </c>
      <c r="D3647" s="77">
        <v>6681.71</v>
      </c>
      <c r="E3647" s="77">
        <v>23.18</v>
      </c>
      <c r="F3647" s="77">
        <v>6704.89</v>
      </c>
      <c r="G3647" s="26">
        <v>15</v>
      </c>
    </row>
    <row r="3648" spans="1:7">
      <c r="A3648" s="38" t="s">
        <v>7309</v>
      </c>
      <c r="B3648" s="39" t="s">
        <v>7310</v>
      </c>
      <c r="C3648" s="40" t="s">
        <v>95</v>
      </c>
      <c r="D3648" s="77">
        <v>178.66</v>
      </c>
      <c r="E3648" s="77">
        <v>23.18</v>
      </c>
      <c r="F3648" s="77">
        <v>201.84</v>
      </c>
      <c r="G3648" s="26">
        <v>15</v>
      </c>
    </row>
    <row r="3649" spans="1:7">
      <c r="A3649" s="38" t="s">
        <v>7311</v>
      </c>
      <c r="B3649" s="39" t="s">
        <v>7312</v>
      </c>
      <c r="C3649" s="40" t="s">
        <v>95</v>
      </c>
      <c r="D3649" s="77">
        <v>262.45999999999998</v>
      </c>
      <c r="E3649" s="77">
        <v>23.18</v>
      </c>
      <c r="F3649" s="77">
        <v>285.64</v>
      </c>
      <c r="G3649" s="26">
        <v>15</v>
      </c>
    </row>
    <row r="3650" spans="1:7">
      <c r="A3650" s="38" t="s">
        <v>7313</v>
      </c>
      <c r="B3650" s="39" t="s">
        <v>7314</v>
      </c>
      <c r="C3650" s="40" t="s">
        <v>95</v>
      </c>
      <c r="D3650" s="77">
        <v>288.11</v>
      </c>
      <c r="E3650" s="77">
        <v>23.18</v>
      </c>
      <c r="F3650" s="77">
        <v>311.29000000000002</v>
      </c>
      <c r="G3650" s="26">
        <v>15</v>
      </c>
    </row>
    <row r="3651" spans="1:7">
      <c r="A3651" s="38" t="s">
        <v>7315</v>
      </c>
      <c r="B3651" s="39" t="s">
        <v>7316</v>
      </c>
      <c r="C3651" s="40" t="s">
        <v>95</v>
      </c>
      <c r="D3651" s="77">
        <v>1795.08</v>
      </c>
      <c r="E3651" s="77"/>
      <c r="F3651" s="77">
        <v>1795.08</v>
      </c>
      <c r="G3651" s="26">
        <v>15</v>
      </c>
    </row>
    <row r="3652" spans="1:7">
      <c r="A3652" s="38" t="s">
        <v>7317</v>
      </c>
      <c r="B3652" s="39" t="s">
        <v>7318</v>
      </c>
      <c r="C3652" s="40" t="s">
        <v>95</v>
      </c>
      <c r="D3652" s="77">
        <v>197.86</v>
      </c>
      <c r="E3652" s="77">
        <v>23.18</v>
      </c>
      <c r="F3652" s="77">
        <v>221.04</v>
      </c>
      <c r="G3652" s="26">
        <v>15</v>
      </c>
    </row>
    <row r="3653" spans="1:7">
      <c r="A3653" s="38" t="s">
        <v>7319</v>
      </c>
      <c r="B3653" s="39" t="s">
        <v>7320</v>
      </c>
      <c r="C3653" s="40" t="s">
        <v>95</v>
      </c>
      <c r="D3653" s="77">
        <v>194.15</v>
      </c>
      <c r="E3653" s="77">
        <v>23.18</v>
      </c>
      <c r="F3653" s="77">
        <v>217.33</v>
      </c>
      <c r="G3653" s="26">
        <v>15</v>
      </c>
    </row>
    <row r="3654" spans="1:7">
      <c r="A3654" s="38" t="s">
        <v>7321</v>
      </c>
      <c r="B3654" s="39" t="s">
        <v>7322</v>
      </c>
      <c r="C3654" s="40" t="s">
        <v>95</v>
      </c>
      <c r="D3654" s="77">
        <v>245.89</v>
      </c>
      <c r="E3654" s="77">
        <v>23.18</v>
      </c>
      <c r="F3654" s="77">
        <v>269.07</v>
      </c>
      <c r="G3654" s="26">
        <v>15</v>
      </c>
    </row>
    <row r="3655" spans="1:7">
      <c r="A3655" s="38" t="s">
        <v>7323</v>
      </c>
      <c r="B3655" s="39" t="s">
        <v>7324</v>
      </c>
      <c r="C3655" s="40" t="s">
        <v>95</v>
      </c>
      <c r="D3655" s="77">
        <v>624.87</v>
      </c>
      <c r="E3655" s="77">
        <v>23.18</v>
      </c>
      <c r="F3655" s="77">
        <v>648.04999999999995</v>
      </c>
      <c r="G3655" s="26">
        <v>15</v>
      </c>
    </row>
    <row r="3656" spans="1:7">
      <c r="A3656" s="38" t="s">
        <v>7325</v>
      </c>
      <c r="B3656" s="39" t="s">
        <v>7326</v>
      </c>
      <c r="C3656" s="40" t="s">
        <v>95</v>
      </c>
      <c r="D3656" s="77">
        <v>220.66</v>
      </c>
      <c r="E3656" s="77">
        <v>2.27</v>
      </c>
      <c r="F3656" s="77">
        <v>222.93</v>
      </c>
      <c r="G3656" s="26">
        <v>15</v>
      </c>
    </row>
    <row r="3657" spans="1:7">
      <c r="A3657" s="38" t="s">
        <v>7327</v>
      </c>
      <c r="B3657" s="39" t="s">
        <v>7328</v>
      </c>
      <c r="C3657" s="40" t="s">
        <v>95</v>
      </c>
      <c r="D3657" s="77">
        <v>293.22000000000003</v>
      </c>
      <c r="E3657" s="77">
        <v>2.27</v>
      </c>
      <c r="F3657" s="77">
        <v>295.49</v>
      </c>
      <c r="G3657" s="26">
        <v>15</v>
      </c>
    </row>
    <row r="3658" spans="1:7">
      <c r="A3658" s="38" t="s">
        <v>7329</v>
      </c>
      <c r="B3658" s="39" t="s">
        <v>7330</v>
      </c>
      <c r="C3658" s="40"/>
      <c r="D3658" s="77"/>
      <c r="E3658" s="77"/>
      <c r="F3658" s="77"/>
      <c r="G3658" s="26"/>
    </row>
    <row r="3659" spans="1:7">
      <c r="A3659" s="38" t="s">
        <v>7331</v>
      </c>
      <c r="B3659" s="39" t="s">
        <v>7332</v>
      </c>
      <c r="C3659" s="40" t="s">
        <v>914</v>
      </c>
      <c r="D3659" s="77">
        <v>2.76</v>
      </c>
      <c r="E3659" s="77"/>
      <c r="F3659" s="77">
        <v>2.76</v>
      </c>
      <c r="G3659" s="26">
        <v>15</v>
      </c>
    </row>
    <row r="3660" spans="1:7">
      <c r="A3660" s="38" t="s">
        <v>7333</v>
      </c>
      <c r="B3660" s="39" t="s">
        <v>7334</v>
      </c>
      <c r="C3660" s="40" t="s">
        <v>655</v>
      </c>
      <c r="D3660" s="77">
        <v>14.54</v>
      </c>
      <c r="E3660" s="77"/>
      <c r="F3660" s="77">
        <v>14.54</v>
      </c>
      <c r="G3660" s="26">
        <v>15</v>
      </c>
    </row>
    <row r="3661" spans="1:7">
      <c r="A3661" s="38" t="s">
        <v>7335</v>
      </c>
      <c r="B3661" s="39" t="s">
        <v>7336</v>
      </c>
      <c r="C3661" s="40" t="s">
        <v>655</v>
      </c>
      <c r="D3661" s="77">
        <v>8.9600000000000009</v>
      </c>
      <c r="E3661" s="77"/>
      <c r="F3661" s="77">
        <v>8.9600000000000009</v>
      </c>
      <c r="G3661" s="26">
        <v>15</v>
      </c>
    </row>
    <row r="3662" spans="1:7" ht="30">
      <c r="A3662" s="38" t="s">
        <v>7337</v>
      </c>
      <c r="B3662" s="39" t="s">
        <v>7338</v>
      </c>
      <c r="C3662" s="40" t="s">
        <v>95</v>
      </c>
      <c r="D3662" s="77">
        <v>36.32</v>
      </c>
      <c r="E3662" s="77"/>
      <c r="F3662" s="77">
        <v>36.32</v>
      </c>
      <c r="G3662" s="26">
        <v>15</v>
      </c>
    </row>
    <row r="3663" spans="1:7">
      <c r="A3663" s="38" t="s">
        <v>7339</v>
      </c>
      <c r="B3663" s="39" t="s">
        <v>7340</v>
      </c>
      <c r="C3663" s="40" t="s">
        <v>95</v>
      </c>
      <c r="D3663" s="77">
        <v>25.38</v>
      </c>
      <c r="E3663" s="77"/>
      <c r="F3663" s="77">
        <v>25.38</v>
      </c>
      <c r="G3663" s="26">
        <v>15</v>
      </c>
    </row>
    <row r="3664" spans="1:7">
      <c r="A3664" s="38" t="s">
        <v>7341</v>
      </c>
      <c r="B3664" s="39" t="s">
        <v>7342</v>
      </c>
      <c r="C3664" s="40" t="s">
        <v>95</v>
      </c>
      <c r="D3664" s="77">
        <v>0.05</v>
      </c>
      <c r="E3664" s="77">
        <v>19.64</v>
      </c>
      <c r="F3664" s="77">
        <v>19.690000000000001</v>
      </c>
      <c r="G3664" s="26">
        <v>15</v>
      </c>
    </row>
    <row r="3665" spans="1:7">
      <c r="A3665" s="38" t="s">
        <v>7343</v>
      </c>
      <c r="B3665" s="39" t="s">
        <v>7344</v>
      </c>
      <c r="C3665" s="40"/>
      <c r="D3665" s="77"/>
      <c r="E3665" s="77"/>
      <c r="F3665" s="77"/>
      <c r="G3665" s="26"/>
    </row>
    <row r="3666" spans="1:7" s="46" customFormat="1">
      <c r="A3666" s="38" t="s">
        <v>7345</v>
      </c>
      <c r="B3666" s="39" t="s">
        <v>7346</v>
      </c>
      <c r="C3666" s="40"/>
      <c r="D3666" s="77"/>
      <c r="E3666" s="77"/>
      <c r="F3666" s="77"/>
      <c r="G3666" s="26"/>
    </row>
    <row r="3667" spans="1:7">
      <c r="A3667" s="38" t="s">
        <v>7347</v>
      </c>
      <c r="B3667" s="39" t="s">
        <v>7348</v>
      </c>
      <c r="C3667" s="40" t="s">
        <v>147</v>
      </c>
      <c r="D3667" s="77">
        <v>3.58</v>
      </c>
      <c r="E3667" s="77">
        <v>0.18</v>
      </c>
      <c r="F3667" s="77">
        <v>3.76</v>
      </c>
      <c r="G3667" s="26">
        <v>15</v>
      </c>
    </row>
    <row r="3668" spans="1:7" ht="30">
      <c r="A3668" s="38" t="s">
        <v>7349</v>
      </c>
      <c r="B3668" s="39" t="s">
        <v>7350</v>
      </c>
      <c r="C3668" s="40" t="s">
        <v>147</v>
      </c>
      <c r="D3668" s="77">
        <v>31.25</v>
      </c>
      <c r="E3668" s="77">
        <v>0.36</v>
      </c>
      <c r="F3668" s="77">
        <v>31.61</v>
      </c>
      <c r="G3668" s="26">
        <v>15</v>
      </c>
    </row>
    <row r="3669" spans="1:7">
      <c r="A3669" s="38" t="s">
        <v>7351</v>
      </c>
      <c r="B3669" s="39" t="s">
        <v>7352</v>
      </c>
      <c r="C3669" s="40" t="s">
        <v>230</v>
      </c>
      <c r="D3669" s="77">
        <v>21.62</v>
      </c>
      <c r="E3669" s="77">
        <v>0.73</v>
      </c>
      <c r="F3669" s="77">
        <v>22.35</v>
      </c>
      <c r="G3669" s="26">
        <v>15</v>
      </c>
    </row>
    <row r="3670" spans="1:7">
      <c r="A3670" s="38" t="s">
        <v>7353</v>
      </c>
      <c r="B3670" s="39" t="s">
        <v>7354</v>
      </c>
      <c r="C3670" s="40" t="s">
        <v>230</v>
      </c>
      <c r="D3670" s="77">
        <v>339.15</v>
      </c>
      <c r="E3670" s="77">
        <v>34.07</v>
      </c>
      <c r="F3670" s="77">
        <v>373.22</v>
      </c>
      <c r="G3670" s="26">
        <v>15</v>
      </c>
    </row>
    <row r="3671" spans="1:7">
      <c r="A3671" s="38" t="s">
        <v>7355</v>
      </c>
      <c r="B3671" s="39" t="s">
        <v>7356</v>
      </c>
      <c r="C3671" s="40" t="s">
        <v>230</v>
      </c>
      <c r="D3671" s="77">
        <v>278.69</v>
      </c>
      <c r="E3671" s="77">
        <v>3.5</v>
      </c>
      <c r="F3671" s="77">
        <v>282.19</v>
      </c>
      <c r="G3671" s="26">
        <v>15</v>
      </c>
    </row>
    <row r="3672" spans="1:7">
      <c r="A3672" s="38" t="s">
        <v>7357</v>
      </c>
      <c r="B3672" s="39" t="s">
        <v>7358</v>
      </c>
      <c r="C3672" s="40" t="s">
        <v>230</v>
      </c>
      <c r="D3672" s="77">
        <v>231.86</v>
      </c>
      <c r="E3672" s="77">
        <v>3.5</v>
      </c>
      <c r="F3672" s="77">
        <v>235.36</v>
      </c>
      <c r="G3672" s="26">
        <v>15</v>
      </c>
    </row>
    <row r="3673" spans="1:7">
      <c r="A3673" s="38" t="s">
        <v>7359</v>
      </c>
      <c r="B3673" s="39" t="s">
        <v>7360</v>
      </c>
      <c r="C3673" s="40" t="s">
        <v>230</v>
      </c>
      <c r="D3673" s="77">
        <v>1058.98</v>
      </c>
      <c r="E3673" s="77">
        <v>17.03</v>
      </c>
      <c r="F3673" s="77">
        <v>1076.01</v>
      </c>
      <c r="G3673" s="26">
        <v>15</v>
      </c>
    </row>
    <row r="3674" spans="1:7">
      <c r="A3674" s="38" t="s">
        <v>7361</v>
      </c>
      <c r="B3674" s="39" t="s">
        <v>7362</v>
      </c>
      <c r="C3674" s="40" t="s">
        <v>147</v>
      </c>
      <c r="D3674" s="77">
        <v>25.93</v>
      </c>
      <c r="E3674" s="77">
        <v>0.51</v>
      </c>
      <c r="F3674" s="77">
        <v>26.44</v>
      </c>
      <c r="G3674" s="26">
        <v>15</v>
      </c>
    </row>
    <row r="3675" spans="1:7">
      <c r="A3675" s="38" t="s">
        <v>7363</v>
      </c>
      <c r="B3675" s="39" t="s">
        <v>7364</v>
      </c>
      <c r="C3675" s="40" t="s">
        <v>147</v>
      </c>
      <c r="D3675" s="77"/>
      <c r="E3675" s="77">
        <v>0.91</v>
      </c>
      <c r="F3675" s="77">
        <v>0.91</v>
      </c>
      <c r="G3675" s="26">
        <v>15</v>
      </c>
    </row>
    <row r="3676" spans="1:7">
      <c r="A3676" s="38" t="s">
        <v>7365</v>
      </c>
      <c r="B3676" s="39" t="s">
        <v>7366</v>
      </c>
      <c r="C3676" s="40"/>
      <c r="D3676" s="77"/>
      <c r="E3676" s="77"/>
      <c r="F3676" s="77"/>
      <c r="G3676" s="26"/>
    </row>
    <row r="3677" spans="1:7">
      <c r="A3677" s="38" t="s">
        <v>7367</v>
      </c>
      <c r="B3677" s="39" t="s">
        <v>7368</v>
      </c>
      <c r="C3677" s="40" t="s">
        <v>230</v>
      </c>
      <c r="D3677" s="77">
        <v>127.68</v>
      </c>
      <c r="E3677" s="77">
        <v>14.53</v>
      </c>
      <c r="F3677" s="77">
        <v>142.21</v>
      </c>
      <c r="G3677" s="26">
        <v>15</v>
      </c>
    </row>
    <row r="3678" spans="1:7">
      <c r="A3678" s="38" t="s">
        <v>7369</v>
      </c>
      <c r="B3678" s="39" t="s">
        <v>7370</v>
      </c>
      <c r="C3678" s="40" t="s">
        <v>230</v>
      </c>
      <c r="D3678" s="77">
        <v>205.71</v>
      </c>
      <c r="E3678" s="77">
        <v>107.13</v>
      </c>
      <c r="F3678" s="77">
        <v>312.83999999999997</v>
      </c>
      <c r="G3678" s="26">
        <v>15</v>
      </c>
    </row>
    <row r="3679" spans="1:7">
      <c r="A3679" s="38" t="s">
        <v>7371</v>
      </c>
      <c r="B3679" s="39" t="s">
        <v>7372</v>
      </c>
      <c r="C3679" s="40"/>
      <c r="D3679" s="77"/>
      <c r="E3679" s="77"/>
      <c r="F3679" s="77"/>
      <c r="G3679" s="26"/>
    </row>
    <row r="3680" spans="1:7">
      <c r="A3680" s="38" t="s">
        <v>7373</v>
      </c>
      <c r="B3680" s="39" t="s">
        <v>7374</v>
      </c>
      <c r="C3680" s="40" t="s">
        <v>230</v>
      </c>
      <c r="D3680" s="77">
        <v>1192.8900000000001</v>
      </c>
      <c r="E3680" s="77">
        <v>18.920000000000002</v>
      </c>
      <c r="F3680" s="77">
        <v>1211.81</v>
      </c>
      <c r="G3680" s="26">
        <v>15</v>
      </c>
    </row>
    <row r="3681" spans="1:7">
      <c r="A3681" s="38" t="s">
        <v>7375</v>
      </c>
      <c r="B3681" s="39" t="s">
        <v>7376</v>
      </c>
      <c r="C3681" s="40" t="s">
        <v>230</v>
      </c>
      <c r="D3681" s="77">
        <v>1518.86</v>
      </c>
      <c r="E3681" s="77">
        <v>18.920000000000002</v>
      </c>
      <c r="F3681" s="77">
        <v>1537.78</v>
      </c>
      <c r="G3681" s="26">
        <v>15</v>
      </c>
    </row>
    <row r="3682" spans="1:7">
      <c r="A3682" s="38" t="s">
        <v>7377</v>
      </c>
      <c r="B3682" s="39" t="s">
        <v>7378</v>
      </c>
      <c r="C3682" s="40" t="s">
        <v>230</v>
      </c>
      <c r="D3682" s="77">
        <v>1518.86</v>
      </c>
      <c r="E3682" s="77">
        <v>18.920000000000002</v>
      </c>
      <c r="F3682" s="77">
        <v>1537.78</v>
      </c>
      <c r="G3682" s="26">
        <v>15</v>
      </c>
    </row>
    <row r="3683" spans="1:7">
      <c r="A3683" s="38" t="s">
        <v>7379</v>
      </c>
      <c r="B3683" s="39" t="s">
        <v>7380</v>
      </c>
      <c r="C3683" s="40" t="s">
        <v>147</v>
      </c>
      <c r="D3683" s="77">
        <v>6.54</v>
      </c>
      <c r="E3683" s="77">
        <v>0.11</v>
      </c>
      <c r="F3683" s="77">
        <v>6.65</v>
      </c>
      <c r="G3683" s="26">
        <v>15</v>
      </c>
    </row>
    <row r="3684" spans="1:7">
      <c r="A3684" s="38" t="s">
        <v>7381</v>
      </c>
      <c r="B3684" s="39" t="s">
        <v>7382</v>
      </c>
      <c r="C3684" s="40" t="s">
        <v>147</v>
      </c>
      <c r="D3684" s="77">
        <v>13.15</v>
      </c>
      <c r="E3684" s="77">
        <v>0.14000000000000001</v>
      </c>
      <c r="F3684" s="77">
        <v>13.29</v>
      </c>
      <c r="G3684" s="26">
        <v>15</v>
      </c>
    </row>
    <row r="3685" spans="1:7">
      <c r="A3685" s="38" t="s">
        <v>7383</v>
      </c>
      <c r="B3685" s="39" t="s">
        <v>7384</v>
      </c>
      <c r="C3685" s="40" t="s">
        <v>230</v>
      </c>
      <c r="D3685" s="77">
        <v>1572.99</v>
      </c>
      <c r="E3685" s="77">
        <v>18.920000000000002</v>
      </c>
      <c r="F3685" s="77">
        <v>1591.91</v>
      </c>
      <c r="G3685" s="26">
        <v>15</v>
      </c>
    </row>
    <row r="3686" spans="1:7">
      <c r="A3686" s="38" t="s">
        <v>7385</v>
      </c>
      <c r="B3686" s="39" t="s">
        <v>7386</v>
      </c>
      <c r="C3686" s="40" t="s">
        <v>230</v>
      </c>
      <c r="D3686" s="77">
        <v>1458.31</v>
      </c>
      <c r="E3686" s="77">
        <v>45.42</v>
      </c>
      <c r="F3686" s="77">
        <v>1503.73</v>
      </c>
      <c r="G3686" s="26">
        <v>15</v>
      </c>
    </row>
    <row r="3687" spans="1:7">
      <c r="A3687" s="38" t="s">
        <v>7387</v>
      </c>
      <c r="B3687" s="39" t="s">
        <v>7388</v>
      </c>
      <c r="C3687" s="40"/>
      <c r="D3687" s="77"/>
      <c r="E3687" s="77"/>
      <c r="F3687" s="77"/>
      <c r="G3687" s="26"/>
    </row>
    <row r="3688" spans="1:7">
      <c r="A3688" s="38" t="s">
        <v>7389</v>
      </c>
      <c r="B3688" s="39" t="s">
        <v>7390</v>
      </c>
      <c r="C3688" s="40" t="s">
        <v>147</v>
      </c>
      <c r="D3688" s="77">
        <v>310.20999999999998</v>
      </c>
      <c r="E3688" s="77">
        <v>29.04</v>
      </c>
      <c r="F3688" s="77">
        <v>339.25</v>
      </c>
      <c r="G3688" s="26">
        <v>15</v>
      </c>
    </row>
    <row r="3689" spans="1:7">
      <c r="A3689" s="38" t="s">
        <v>7391</v>
      </c>
      <c r="B3689" s="39" t="s">
        <v>7392</v>
      </c>
      <c r="C3689" s="40" t="s">
        <v>147</v>
      </c>
      <c r="D3689" s="77">
        <v>15.51</v>
      </c>
      <c r="E3689" s="77">
        <v>2.27</v>
      </c>
      <c r="F3689" s="77">
        <v>17.78</v>
      </c>
      <c r="G3689" s="26">
        <v>15</v>
      </c>
    </row>
    <row r="3690" spans="1:7">
      <c r="A3690" s="38" t="s">
        <v>7393</v>
      </c>
      <c r="B3690" s="39" t="s">
        <v>7394</v>
      </c>
      <c r="C3690" s="40" t="s">
        <v>147</v>
      </c>
      <c r="D3690" s="77">
        <v>10.68</v>
      </c>
      <c r="E3690" s="77">
        <v>7.04</v>
      </c>
      <c r="F3690" s="77">
        <v>17.72</v>
      </c>
      <c r="G3690" s="26">
        <v>15</v>
      </c>
    </row>
    <row r="3691" spans="1:7">
      <c r="A3691" s="38" t="s">
        <v>7395</v>
      </c>
      <c r="B3691" s="39" t="s">
        <v>7396</v>
      </c>
      <c r="C3691" s="40" t="s">
        <v>147</v>
      </c>
      <c r="D3691" s="77">
        <v>51.87</v>
      </c>
      <c r="E3691" s="77">
        <v>5.68</v>
      </c>
      <c r="F3691" s="77">
        <v>57.55</v>
      </c>
      <c r="G3691" s="26">
        <v>15</v>
      </c>
    </row>
    <row r="3692" spans="1:7" ht="30">
      <c r="A3692" s="38" t="s">
        <v>7397</v>
      </c>
      <c r="B3692" s="39" t="s">
        <v>7398</v>
      </c>
      <c r="C3692" s="40" t="s">
        <v>147</v>
      </c>
      <c r="D3692" s="77">
        <v>91.52</v>
      </c>
      <c r="E3692" s="77">
        <v>21.92</v>
      </c>
      <c r="F3692" s="77">
        <v>113.44</v>
      </c>
      <c r="G3692" s="26">
        <v>15</v>
      </c>
    </row>
    <row r="3693" spans="1:7" ht="30">
      <c r="A3693" s="38" t="s">
        <v>7399</v>
      </c>
      <c r="B3693" s="39" t="s">
        <v>7400</v>
      </c>
      <c r="C3693" s="40" t="s">
        <v>147</v>
      </c>
      <c r="D3693" s="77">
        <v>102.62</v>
      </c>
      <c r="E3693" s="77">
        <v>21.92</v>
      </c>
      <c r="F3693" s="77">
        <v>124.54</v>
      </c>
      <c r="G3693" s="26">
        <v>15</v>
      </c>
    </row>
    <row r="3694" spans="1:7" ht="30">
      <c r="A3694" s="38" t="s">
        <v>7401</v>
      </c>
      <c r="B3694" s="39" t="s">
        <v>7402</v>
      </c>
      <c r="C3694" s="40" t="s">
        <v>147</v>
      </c>
      <c r="D3694" s="77">
        <v>95.45</v>
      </c>
      <c r="E3694" s="77">
        <v>29.23</v>
      </c>
      <c r="F3694" s="77">
        <v>124.68</v>
      </c>
      <c r="G3694" s="26">
        <v>15</v>
      </c>
    </row>
    <row r="3695" spans="1:7">
      <c r="A3695" s="38" t="s">
        <v>7403</v>
      </c>
      <c r="B3695" s="39" t="s">
        <v>7404</v>
      </c>
      <c r="C3695" s="40" t="s">
        <v>147</v>
      </c>
      <c r="D3695" s="77">
        <v>172.76</v>
      </c>
      <c r="E3695" s="77">
        <v>10.74</v>
      </c>
      <c r="F3695" s="77">
        <v>183.5</v>
      </c>
      <c r="G3695" s="26">
        <v>15</v>
      </c>
    </row>
    <row r="3696" spans="1:7">
      <c r="A3696" s="38" t="s">
        <v>7405</v>
      </c>
      <c r="B3696" s="39" t="s">
        <v>7406</v>
      </c>
      <c r="C3696" s="40" t="s">
        <v>147</v>
      </c>
      <c r="D3696" s="77">
        <v>121.64</v>
      </c>
      <c r="E3696" s="77">
        <v>22.72</v>
      </c>
      <c r="F3696" s="77">
        <v>144.36000000000001</v>
      </c>
      <c r="G3696" s="26">
        <v>15</v>
      </c>
    </row>
    <row r="3697" spans="1:7">
      <c r="A3697" s="38" t="s">
        <v>7407</v>
      </c>
      <c r="B3697" s="39" t="s">
        <v>7408</v>
      </c>
      <c r="C3697" s="40" t="s">
        <v>147</v>
      </c>
      <c r="D3697" s="77">
        <v>130.22999999999999</v>
      </c>
      <c r="E3697" s="77">
        <v>22.72</v>
      </c>
      <c r="F3697" s="77">
        <v>152.94999999999999</v>
      </c>
      <c r="G3697" s="26">
        <v>15</v>
      </c>
    </row>
    <row r="3698" spans="1:7">
      <c r="A3698" s="38" t="s">
        <v>7409</v>
      </c>
      <c r="B3698" s="39" t="s">
        <v>7410</v>
      </c>
      <c r="C3698" s="40"/>
      <c r="D3698" s="77"/>
      <c r="E3698" s="77"/>
      <c r="F3698" s="77"/>
      <c r="G3698" s="26"/>
    </row>
    <row r="3699" spans="1:7">
      <c r="A3699" s="38" t="s">
        <v>7411</v>
      </c>
      <c r="B3699" s="39" t="s">
        <v>7412</v>
      </c>
      <c r="C3699" s="40" t="s">
        <v>205</v>
      </c>
      <c r="D3699" s="77">
        <v>50.66</v>
      </c>
      <c r="E3699" s="77">
        <v>13.71</v>
      </c>
      <c r="F3699" s="77">
        <v>64.37</v>
      </c>
      <c r="G3699" s="26">
        <v>15</v>
      </c>
    </row>
    <row r="3700" spans="1:7">
      <c r="A3700" s="38" t="s">
        <v>7413</v>
      </c>
      <c r="B3700" s="39" t="s">
        <v>7414</v>
      </c>
      <c r="C3700" s="40" t="s">
        <v>205</v>
      </c>
      <c r="D3700" s="77">
        <v>47.44</v>
      </c>
      <c r="E3700" s="77">
        <v>13.71</v>
      </c>
      <c r="F3700" s="77">
        <v>61.15</v>
      </c>
      <c r="G3700" s="26">
        <v>15</v>
      </c>
    </row>
    <row r="3701" spans="1:7">
      <c r="A3701" s="38" t="s">
        <v>7415</v>
      </c>
      <c r="B3701" s="39" t="s">
        <v>7416</v>
      </c>
      <c r="C3701" s="40" t="s">
        <v>230</v>
      </c>
      <c r="D3701" s="77">
        <v>554.62</v>
      </c>
      <c r="E3701" s="77">
        <v>49.36</v>
      </c>
      <c r="F3701" s="77">
        <v>603.98</v>
      </c>
      <c r="G3701" s="26">
        <v>15</v>
      </c>
    </row>
    <row r="3702" spans="1:7">
      <c r="A3702" s="38" t="s">
        <v>7417</v>
      </c>
      <c r="B3702" s="39" t="s">
        <v>7418</v>
      </c>
      <c r="C3702" s="40" t="s">
        <v>230</v>
      </c>
      <c r="D3702" s="77">
        <v>577.83000000000004</v>
      </c>
      <c r="E3702" s="77">
        <v>49.36</v>
      </c>
      <c r="F3702" s="77">
        <v>627.19000000000005</v>
      </c>
      <c r="G3702" s="26">
        <v>15</v>
      </c>
    </row>
    <row r="3703" spans="1:7">
      <c r="A3703" s="38" t="s">
        <v>7419</v>
      </c>
      <c r="B3703" s="39" t="s">
        <v>7420</v>
      </c>
      <c r="C3703" s="40" t="s">
        <v>230</v>
      </c>
      <c r="D3703" s="77">
        <v>91.55</v>
      </c>
      <c r="E3703" s="77">
        <v>355.54</v>
      </c>
      <c r="F3703" s="77">
        <v>447.09</v>
      </c>
      <c r="G3703" s="26">
        <v>15</v>
      </c>
    </row>
    <row r="3704" spans="1:7">
      <c r="A3704" s="38" t="s">
        <v>7421</v>
      </c>
      <c r="B3704" s="39" t="s">
        <v>7422</v>
      </c>
      <c r="C3704" s="40" t="s">
        <v>230</v>
      </c>
      <c r="D3704" s="77">
        <v>777.68</v>
      </c>
      <c r="E3704" s="77">
        <v>100.7</v>
      </c>
      <c r="F3704" s="77">
        <v>878.38</v>
      </c>
      <c r="G3704" s="26">
        <v>15</v>
      </c>
    </row>
    <row r="3705" spans="1:7">
      <c r="A3705" s="38" t="s">
        <v>7423</v>
      </c>
      <c r="B3705" s="39" t="s">
        <v>7424</v>
      </c>
      <c r="C3705" s="40" t="s">
        <v>230</v>
      </c>
      <c r="D3705" s="77">
        <v>800.89</v>
      </c>
      <c r="E3705" s="77">
        <v>100.7</v>
      </c>
      <c r="F3705" s="77">
        <v>901.59</v>
      </c>
      <c r="G3705" s="26">
        <v>15</v>
      </c>
    </row>
    <row r="3706" spans="1:7">
      <c r="A3706" s="38" t="s">
        <v>7425</v>
      </c>
      <c r="B3706" s="39" t="s">
        <v>7426</v>
      </c>
      <c r="C3706" s="40"/>
      <c r="D3706" s="77"/>
      <c r="E3706" s="77"/>
      <c r="F3706" s="77"/>
      <c r="G3706" s="26"/>
    </row>
    <row r="3707" spans="1:7">
      <c r="A3707" s="38" t="s">
        <v>7427</v>
      </c>
      <c r="B3707" s="39" t="s">
        <v>7428</v>
      </c>
      <c r="C3707" s="40" t="s">
        <v>147</v>
      </c>
      <c r="D3707" s="77">
        <v>389.42</v>
      </c>
      <c r="E3707" s="77"/>
      <c r="F3707" s="77">
        <v>389.42</v>
      </c>
      <c r="G3707" s="26">
        <v>15</v>
      </c>
    </row>
    <row r="3708" spans="1:7">
      <c r="A3708" s="38" t="s">
        <v>7429</v>
      </c>
      <c r="B3708" s="39" t="s">
        <v>7430</v>
      </c>
      <c r="C3708" s="40" t="s">
        <v>147</v>
      </c>
      <c r="D3708" s="77">
        <v>110.04</v>
      </c>
      <c r="E3708" s="77">
        <v>12.83</v>
      </c>
      <c r="F3708" s="77">
        <v>122.87</v>
      </c>
      <c r="G3708" s="26">
        <v>15</v>
      </c>
    </row>
    <row r="3709" spans="1:7">
      <c r="A3709" s="38" t="s">
        <v>7431</v>
      </c>
      <c r="B3709" s="39" t="s">
        <v>7432</v>
      </c>
      <c r="C3709" s="40" t="s">
        <v>147</v>
      </c>
      <c r="D3709" s="77">
        <v>92.76</v>
      </c>
      <c r="E3709" s="77">
        <v>12.83</v>
      </c>
      <c r="F3709" s="77">
        <v>105.59</v>
      </c>
      <c r="G3709" s="26">
        <v>15</v>
      </c>
    </row>
    <row r="3710" spans="1:7" ht="30">
      <c r="A3710" s="38" t="s">
        <v>7433</v>
      </c>
      <c r="B3710" s="39" t="s">
        <v>7434</v>
      </c>
      <c r="C3710" s="40" t="s">
        <v>147</v>
      </c>
      <c r="D3710" s="77">
        <v>5.16</v>
      </c>
      <c r="E3710" s="77">
        <v>11.45</v>
      </c>
      <c r="F3710" s="77">
        <v>16.61</v>
      </c>
      <c r="G3710" s="26">
        <v>15</v>
      </c>
    </row>
    <row r="3711" spans="1:7">
      <c r="A3711" s="38" t="s">
        <v>7435</v>
      </c>
      <c r="B3711" s="39" t="s">
        <v>7436</v>
      </c>
      <c r="C3711" s="40" t="s">
        <v>147</v>
      </c>
      <c r="D3711" s="77">
        <v>2.02</v>
      </c>
      <c r="E3711" s="77">
        <v>11.45</v>
      </c>
      <c r="F3711" s="77">
        <v>13.47</v>
      </c>
      <c r="G3711" s="26">
        <v>15</v>
      </c>
    </row>
    <row r="3712" spans="1:7" ht="30">
      <c r="A3712" s="38" t="s">
        <v>7437</v>
      </c>
      <c r="B3712" s="39" t="s">
        <v>7438</v>
      </c>
      <c r="C3712" s="40" t="s">
        <v>147</v>
      </c>
      <c r="D3712" s="77">
        <v>128.41999999999999</v>
      </c>
      <c r="E3712" s="77">
        <v>32.479999999999997</v>
      </c>
      <c r="F3712" s="77">
        <v>160.9</v>
      </c>
      <c r="G3712" s="26">
        <v>15</v>
      </c>
    </row>
    <row r="3713" spans="1:7">
      <c r="A3713" s="38" t="s">
        <v>7439</v>
      </c>
      <c r="B3713" s="39" t="s">
        <v>7440</v>
      </c>
      <c r="C3713" s="40"/>
      <c r="D3713" s="77"/>
      <c r="E3713" s="77"/>
      <c r="F3713" s="77"/>
      <c r="G3713" s="26"/>
    </row>
    <row r="3714" spans="1:7" ht="30">
      <c r="A3714" s="38" t="s">
        <v>7441</v>
      </c>
      <c r="B3714" s="39" t="s">
        <v>7442</v>
      </c>
      <c r="C3714" s="40" t="s">
        <v>147</v>
      </c>
      <c r="D3714" s="77">
        <v>0.25</v>
      </c>
      <c r="E3714" s="77">
        <v>0.3</v>
      </c>
      <c r="F3714" s="77">
        <v>0.55000000000000004</v>
      </c>
      <c r="G3714" s="26">
        <v>15</v>
      </c>
    </row>
    <row r="3715" spans="1:7">
      <c r="A3715" s="38" t="s">
        <v>7443</v>
      </c>
      <c r="B3715" s="39" t="s">
        <v>7444</v>
      </c>
      <c r="C3715" s="40" t="s">
        <v>147</v>
      </c>
      <c r="D3715" s="77">
        <v>1</v>
      </c>
      <c r="E3715" s="77">
        <v>0.3</v>
      </c>
      <c r="F3715" s="77">
        <v>1.3</v>
      </c>
      <c r="G3715" s="26">
        <v>15</v>
      </c>
    </row>
    <row r="3716" spans="1:7">
      <c r="A3716" s="38" t="s">
        <v>14546</v>
      </c>
      <c r="B3716" s="39" t="s">
        <v>14547</v>
      </c>
      <c r="C3716" s="40" t="s">
        <v>205</v>
      </c>
      <c r="D3716" s="77">
        <v>3.56</v>
      </c>
      <c r="E3716" s="77">
        <v>0.19</v>
      </c>
      <c r="F3716" s="77">
        <v>3.75</v>
      </c>
      <c r="G3716" s="26">
        <v>15</v>
      </c>
    </row>
    <row r="3717" spans="1:7">
      <c r="A3717" s="38" t="s">
        <v>7445</v>
      </c>
      <c r="B3717" s="39" t="s">
        <v>7446</v>
      </c>
      <c r="C3717" s="40" t="s">
        <v>655</v>
      </c>
      <c r="D3717" s="77">
        <v>34.770000000000003</v>
      </c>
      <c r="E3717" s="77">
        <v>0.18</v>
      </c>
      <c r="F3717" s="77">
        <v>34.950000000000003</v>
      </c>
      <c r="G3717" s="26">
        <v>15</v>
      </c>
    </row>
    <row r="3718" spans="1:7">
      <c r="A3718" s="38" t="s">
        <v>7447</v>
      </c>
      <c r="B3718" s="39" t="s">
        <v>7448</v>
      </c>
      <c r="C3718" s="40" t="s">
        <v>655</v>
      </c>
      <c r="D3718" s="77">
        <v>27.67</v>
      </c>
      <c r="E3718" s="77">
        <v>0.18</v>
      </c>
      <c r="F3718" s="77">
        <v>27.85</v>
      </c>
      <c r="G3718" s="26">
        <v>15</v>
      </c>
    </row>
    <row r="3719" spans="1:7">
      <c r="A3719" s="38" t="s">
        <v>14662</v>
      </c>
      <c r="B3719" s="39" t="s">
        <v>14663</v>
      </c>
      <c r="C3719" s="40"/>
      <c r="D3719" s="77"/>
      <c r="E3719" s="77"/>
      <c r="F3719" s="77"/>
      <c r="G3719" s="26"/>
    </row>
    <row r="3720" spans="1:7">
      <c r="A3720" s="38" t="s">
        <v>14664</v>
      </c>
      <c r="B3720" s="39" t="s">
        <v>14665</v>
      </c>
      <c r="C3720" s="40" t="s">
        <v>230</v>
      </c>
      <c r="D3720" s="77">
        <v>1755.69</v>
      </c>
      <c r="E3720" s="77">
        <v>18.920000000000002</v>
      </c>
      <c r="F3720" s="77">
        <v>1774.61</v>
      </c>
      <c r="G3720" s="26">
        <v>15</v>
      </c>
    </row>
    <row r="3721" spans="1:7">
      <c r="A3721" s="38" t="s">
        <v>7449</v>
      </c>
      <c r="B3721" s="39" t="s">
        <v>7450</v>
      </c>
      <c r="C3721" s="40"/>
      <c r="D3721" s="77"/>
      <c r="E3721" s="77"/>
      <c r="F3721" s="77"/>
      <c r="G3721" s="26"/>
    </row>
    <row r="3722" spans="1:7">
      <c r="A3722" s="38" t="s">
        <v>7451</v>
      </c>
      <c r="B3722" s="39" t="s">
        <v>7452</v>
      </c>
      <c r="C3722" s="40" t="s">
        <v>205</v>
      </c>
      <c r="D3722" s="77">
        <v>73.17</v>
      </c>
      <c r="E3722" s="77">
        <v>15.67</v>
      </c>
      <c r="F3722" s="77">
        <v>88.84</v>
      </c>
      <c r="G3722" s="26">
        <v>15</v>
      </c>
    </row>
    <row r="3723" spans="1:7">
      <c r="A3723" s="38" t="s">
        <v>7453</v>
      </c>
      <c r="B3723" s="39" t="s">
        <v>7454</v>
      </c>
      <c r="C3723" s="40" t="s">
        <v>95</v>
      </c>
      <c r="D3723" s="77">
        <v>110.6</v>
      </c>
      <c r="E3723" s="77">
        <v>22.02</v>
      </c>
      <c r="F3723" s="77">
        <v>132.62</v>
      </c>
      <c r="G3723" s="26">
        <v>15</v>
      </c>
    </row>
    <row r="3724" spans="1:7">
      <c r="A3724" s="38" t="s">
        <v>7455</v>
      </c>
      <c r="B3724" s="39" t="s">
        <v>7456</v>
      </c>
      <c r="C3724" s="40" t="s">
        <v>205</v>
      </c>
      <c r="D3724" s="77">
        <v>10.69</v>
      </c>
      <c r="E3724" s="77">
        <v>13.71</v>
      </c>
      <c r="F3724" s="77">
        <v>24.4</v>
      </c>
      <c r="G3724" s="26">
        <v>15</v>
      </c>
    </row>
    <row r="3725" spans="1:7">
      <c r="A3725" s="38" t="s">
        <v>7457</v>
      </c>
      <c r="B3725" s="39" t="s">
        <v>7458</v>
      </c>
      <c r="C3725" s="40" t="s">
        <v>147</v>
      </c>
      <c r="D3725" s="77">
        <v>17.5</v>
      </c>
      <c r="E3725" s="77">
        <v>29.04</v>
      </c>
      <c r="F3725" s="77">
        <v>46.54</v>
      </c>
      <c r="G3725" s="26">
        <v>15</v>
      </c>
    </row>
    <row r="3726" spans="1:7">
      <c r="A3726" s="38" t="s">
        <v>7459</v>
      </c>
      <c r="B3726" s="39" t="s">
        <v>7460</v>
      </c>
      <c r="C3726" s="40" t="s">
        <v>147</v>
      </c>
      <c r="D3726" s="77">
        <v>11.03</v>
      </c>
      <c r="E3726" s="77">
        <v>17.93</v>
      </c>
      <c r="F3726" s="77">
        <v>28.96</v>
      </c>
      <c r="G3726" s="26">
        <v>15</v>
      </c>
    </row>
    <row r="3727" spans="1:7">
      <c r="A3727" s="38" t="s">
        <v>7461</v>
      </c>
      <c r="B3727" s="39" t="s">
        <v>7462</v>
      </c>
      <c r="C3727" s="40" t="s">
        <v>147</v>
      </c>
      <c r="D3727" s="77">
        <v>11.15</v>
      </c>
      <c r="E3727" s="77">
        <v>20.78</v>
      </c>
      <c r="F3727" s="77">
        <v>31.93</v>
      </c>
      <c r="G3727" s="26">
        <v>15</v>
      </c>
    </row>
    <row r="3728" spans="1:7">
      <c r="A3728" s="38" t="s">
        <v>7463</v>
      </c>
      <c r="B3728" s="39" t="s">
        <v>7464</v>
      </c>
      <c r="C3728" s="40" t="s">
        <v>147</v>
      </c>
      <c r="D3728" s="77">
        <v>11.35</v>
      </c>
      <c r="E3728" s="77">
        <v>24.96</v>
      </c>
      <c r="F3728" s="77">
        <v>36.31</v>
      </c>
      <c r="G3728" s="26">
        <v>15</v>
      </c>
    </row>
    <row r="3729" spans="1:7" s="46" customFormat="1" ht="30">
      <c r="A3729" s="38" t="s">
        <v>7465</v>
      </c>
      <c r="B3729" s="39" t="s">
        <v>7466</v>
      </c>
      <c r="C3729" s="40" t="s">
        <v>205</v>
      </c>
      <c r="D3729" s="77">
        <v>0.08</v>
      </c>
      <c r="E3729" s="77">
        <v>0.46</v>
      </c>
      <c r="F3729" s="77">
        <v>0.54</v>
      </c>
      <c r="G3729" s="26">
        <v>15</v>
      </c>
    </row>
    <row r="3730" spans="1:7">
      <c r="A3730" s="38" t="s">
        <v>7467</v>
      </c>
      <c r="B3730" s="39" t="s">
        <v>7468</v>
      </c>
      <c r="C3730" s="40"/>
      <c r="D3730" s="77"/>
      <c r="E3730" s="77"/>
      <c r="F3730" s="77"/>
      <c r="G3730" s="26"/>
    </row>
    <row r="3731" spans="1:7">
      <c r="A3731" s="38" t="s">
        <v>7469</v>
      </c>
      <c r="B3731" s="39" t="s">
        <v>7470</v>
      </c>
      <c r="C3731" s="40"/>
      <c r="D3731" s="77"/>
      <c r="E3731" s="77"/>
      <c r="F3731" s="77"/>
      <c r="G3731" s="26"/>
    </row>
    <row r="3732" spans="1:7">
      <c r="A3732" s="38" t="s">
        <v>7471</v>
      </c>
      <c r="B3732" s="39" t="s">
        <v>7472</v>
      </c>
      <c r="C3732" s="40" t="s">
        <v>147</v>
      </c>
      <c r="D3732" s="77"/>
      <c r="E3732" s="77">
        <v>15.9</v>
      </c>
      <c r="F3732" s="77">
        <v>15.9</v>
      </c>
      <c r="G3732" s="26">
        <v>15</v>
      </c>
    </row>
    <row r="3733" spans="1:7">
      <c r="A3733" s="38" t="s">
        <v>7473</v>
      </c>
      <c r="B3733" s="39" t="s">
        <v>7474</v>
      </c>
      <c r="C3733" s="40" t="s">
        <v>147</v>
      </c>
      <c r="D3733" s="77">
        <v>2.89</v>
      </c>
      <c r="E3733" s="77">
        <v>6.56</v>
      </c>
      <c r="F3733" s="77">
        <v>9.4499999999999993</v>
      </c>
      <c r="G3733" s="26">
        <v>15</v>
      </c>
    </row>
    <row r="3734" spans="1:7">
      <c r="A3734" s="38" t="s">
        <v>7475</v>
      </c>
      <c r="B3734" s="39" t="s">
        <v>7476</v>
      </c>
      <c r="C3734" s="40" t="s">
        <v>147</v>
      </c>
      <c r="D3734" s="77">
        <v>2.15</v>
      </c>
      <c r="E3734" s="77">
        <v>4.54</v>
      </c>
      <c r="F3734" s="77">
        <v>6.69</v>
      </c>
      <c r="G3734" s="26">
        <v>15</v>
      </c>
    </row>
    <row r="3735" spans="1:7">
      <c r="A3735" s="38" t="s">
        <v>7477</v>
      </c>
      <c r="B3735" s="39" t="s">
        <v>7478</v>
      </c>
      <c r="C3735" s="40" t="s">
        <v>95</v>
      </c>
      <c r="D3735" s="77"/>
      <c r="E3735" s="77">
        <v>18.170000000000002</v>
      </c>
      <c r="F3735" s="77">
        <v>18.170000000000002</v>
      </c>
      <c r="G3735" s="26">
        <v>15</v>
      </c>
    </row>
    <row r="3736" spans="1:7">
      <c r="A3736" s="38" t="s">
        <v>7479</v>
      </c>
      <c r="B3736" s="39" t="s">
        <v>7480</v>
      </c>
      <c r="C3736" s="40" t="s">
        <v>147</v>
      </c>
      <c r="D3736" s="77"/>
      <c r="E3736" s="77">
        <v>17.03</v>
      </c>
      <c r="F3736" s="77">
        <v>17.03</v>
      </c>
      <c r="G3736" s="26">
        <v>15</v>
      </c>
    </row>
    <row r="3737" spans="1:7" ht="30">
      <c r="A3737" s="38" t="s">
        <v>7481</v>
      </c>
      <c r="B3737" s="39" t="s">
        <v>7482</v>
      </c>
      <c r="C3737" s="40" t="s">
        <v>147</v>
      </c>
      <c r="D3737" s="77">
        <v>9.67</v>
      </c>
      <c r="E3737" s="77">
        <v>6.56</v>
      </c>
      <c r="F3737" s="77">
        <v>16.23</v>
      </c>
      <c r="G3737" s="26">
        <v>15</v>
      </c>
    </row>
    <row r="3738" spans="1:7">
      <c r="A3738" s="38" t="s">
        <v>7483</v>
      </c>
      <c r="B3738" s="39" t="s">
        <v>7484</v>
      </c>
      <c r="C3738" s="40" t="s">
        <v>147</v>
      </c>
      <c r="D3738" s="77">
        <v>7.88</v>
      </c>
      <c r="E3738" s="77"/>
      <c r="F3738" s="77">
        <v>7.88</v>
      </c>
      <c r="G3738" s="26">
        <v>15</v>
      </c>
    </row>
    <row r="3739" spans="1:7">
      <c r="A3739" s="38" t="s">
        <v>7485</v>
      </c>
      <c r="B3739" s="39" t="s">
        <v>7486</v>
      </c>
      <c r="C3739" s="40"/>
      <c r="D3739" s="77"/>
      <c r="E3739" s="77"/>
      <c r="F3739" s="77"/>
      <c r="G3739" s="26"/>
    </row>
    <row r="3740" spans="1:7">
      <c r="A3740" s="38" t="s">
        <v>7487</v>
      </c>
      <c r="B3740" s="39" t="s">
        <v>7488</v>
      </c>
      <c r="C3740" s="40" t="s">
        <v>95</v>
      </c>
      <c r="D3740" s="77"/>
      <c r="E3740" s="77">
        <v>6.81</v>
      </c>
      <c r="F3740" s="77">
        <v>6.81</v>
      </c>
      <c r="G3740" s="26">
        <v>15</v>
      </c>
    </row>
    <row r="3741" spans="1:7">
      <c r="A3741" s="38" t="s">
        <v>7489</v>
      </c>
      <c r="B3741" s="39" t="s">
        <v>7490</v>
      </c>
      <c r="C3741" s="40" t="s">
        <v>95</v>
      </c>
      <c r="D3741" s="77">
        <v>27.64</v>
      </c>
      <c r="E3741" s="77">
        <v>22.71</v>
      </c>
      <c r="F3741" s="77">
        <v>50.35</v>
      </c>
      <c r="G3741" s="26">
        <v>15</v>
      </c>
    </row>
    <row r="3742" spans="1:7">
      <c r="A3742" s="38" t="s">
        <v>7491</v>
      </c>
      <c r="B3742" s="39" t="s">
        <v>7492</v>
      </c>
      <c r="C3742" s="40" t="s">
        <v>230</v>
      </c>
      <c r="D3742" s="77">
        <v>199</v>
      </c>
      <c r="E3742" s="77"/>
      <c r="F3742" s="77">
        <v>199</v>
      </c>
      <c r="G3742" s="26">
        <v>15</v>
      </c>
    </row>
    <row r="3743" spans="1:7">
      <c r="A3743" s="38" t="s">
        <v>7493</v>
      </c>
      <c r="B3743" s="39" t="s">
        <v>7494</v>
      </c>
      <c r="C3743" s="40" t="s">
        <v>95</v>
      </c>
      <c r="D3743" s="77"/>
      <c r="E3743" s="77">
        <v>25.18</v>
      </c>
      <c r="F3743" s="77">
        <v>25.18</v>
      </c>
      <c r="G3743" s="26">
        <v>15</v>
      </c>
    </row>
    <row r="3744" spans="1:7">
      <c r="A3744" s="38" t="s">
        <v>7495</v>
      </c>
      <c r="B3744" s="39" t="s">
        <v>7496</v>
      </c>
      <c r="C3744" s="40" t="s">
        <v>205</v>
      </c>
      <c r="D3744" s="77"/>
      <c r="E3744" s="77">
        <v>12.59</v>
      </c>
      <c r="F3744" s="77">
        <v>12.59</v>
      </c>
      <c r="G3744" s="26">
        <v>15</v>
      </c>
    </row>
    <row r="3745" spans="1:7">
      <c r="A3745" s="38" t="s">
        <v>7497</v>
      </c>
      <c r="B3745" s="39" t="s">
        <v>7498</v>
      </c>
      <c r="C3745" s="40" t="s">
        <v>205</v>
      </c>
      <c r="D3745" s="77"/>
      <c r="E3745" s="77">
        <v>13.43</v>
      </c>
      <c r="F3745" s="77">
        <v>13.43</v>
      </c>
      <c r="G3745" s="26">
        <v>15</v>
      </c>
    </row>
    <row r="3746" spans="1:7">
      <c r="A3746" s="38" t="s">
        <v>7499</v>
      </c>
      <c r="B3746" s="39" t="s">
        <v>7500</v>
      </c>
      <c r="C3746" s="40"/>
      <c r="D3746" s="77"/>
      <c r="E3746" s="77"/>
      <c r="F3746" s="77"/>
      <c r="G3746" s="26"/>
    </row>
    <row r="3747" spans="1:7" s="46" customFormat="1">
      <c r="A3747" s="38" t="s">
        <v>7501</v>
      </c>
      <c r="B3747" s="39" t="s">
        <v>7502</v>
      </c>
      <c r="C3747" s="40" t="s">
        <v>485</v>
      </c>
      <c r="D3747" s="77">
        <v>96.9</v>
      </c>
      <c r="E3747" s="77"/>
      <c r="F3747" s="77">
        <v>96.9</v>
      </c>
      <c r="G3747" s="26">
        <v>15</v>
      </c>
    </row>
    <row r="3748" spans="1:7">
      <c r="A3748" s="38" t="s">
        <v>7503</v>
      </c>
      <c r="B3748" s="39" t="s">
        <v>7504</v>
      </c>
      <c r="C3748" s="40"/>
      <c r="D3748" s="77"/>
      <c r="E3748" s="77"/>
      <c r="F3748" s="77"/>
      <c r="G3748" s="26"/>
    </row>
    <row r="3749" spans="1:7">
      <c r="A3749" s="38" t="s">
        <v>7505</v>
      </c>
      <c r="B3749" s="39" t="s">
        <v>7506</v>
      </c>
      <c r="C3749" s="40"/>
      <c r="D3749" s="77"/>
      <c r="E3749" s="77"/>
      <c r="F3749" s="77"/>
      <c r="G3749" s="26"/>
    </row>
    <row r="3750" spans="1:7">
      <c r="A3750" s="38" t="s">
        <v>7507</v>
      </c>
      <c r="B3750" s="39" t="s">
        <v>7508</v>
      </c>
      <c r="C3750" s="40" t="s">
        <v>408</v>
      </c>
      <c r="D3750" s="77">
        <v>202287.31</v>
      </c>
      <c r="E3750" s="77"/>
      <c r="F3750" s="77">
        <v>202287.31</v>
      </c>
      <c r="G3750" s="26">
        <v>15</v>
      </c>
    </row>
    <row r="3751" spans="1:7">
      <c r="A3751" s="38" t="s">
        <v>7509</v>
      </c>
      <c r="B3751" s="39" t="s">
        <v>7510</v>
      </c>
      <c r="C3751" s="40" t="s">
        <v>408</v>
      </c>
      <c r="D3751" s="77">
        <v>209700</v>
      </c>
      <c r="E3751" s="77"/>
      <c r="F3751" s="77">
        <v>209700</v>
      </c>
      <c r="G3751" s="26">
        <v>15</v>
      </c>
    </row>
    <row r="3752" spans="1:7">
      <c r="A3752" s="38" t="s">
        <v>7511</v>
      </c>
      <c r="B3752" s="39" t="s">
        <v>7512</v>
      </c>
      <c r="C3752" s="40" t="s">
        <v>408</v>
      </c>
      <c r="D3752" s="77">
        <v>234464</v>
      </c>
      <c r="E3752" s="77"/>
      <c r="F3752" s="77">
        <v>234464</v>
      </c>
      <c r="G3752" s="26">
        <v>15</v>
      </c>
    </row>
    <row r="3753" spans="1:7" ht="30">
      <c r="A3753" s="38" t="s">
        <v>7513</v>
      </c>
      <c r="B3753" s="39" t="s">
        <v>7514</v>
      </c>
      <c r="C3753" s="40" t="s">
        <v>408</v>
      </c>
      <c r="D3753" s="77">
        <v>239736.05</v>
      </c>
      <c r="E3753" s="77"/>
      <c r="F3753" s="77">
        <v>239736.05</v>
      </c>
      <c r="G3753" s="26">
        <v>15</v>
      </c>
    </row>
    <row r="3754" spans="1:7" ht="30">
      <c r="A3754" s="38" t="s">
        <v>7515</v>
      </c>
      <c r="B3754" s="39" t="s">
        <v>7516</v>
      </c>
      <c r="C3754" s="40" t="s">
        <v>408</v>
      </c>
      <c r="D3754" s="77">
        <v>219950</v>
      </c>
      <c r="E3754" s="77"/>
      <c r="F3754" s="77">
        <v>219950</v>
      </c>
      <c r="G3754" s="26">
        <v>15</v>
      </c>
    </row>
    <row r="3755" spans="1:7">
      <c r="A3755" s="38" t="s">
        <v>7517</v>
      </c>
      <c r="B3755" s="39" t="s">
        <v>7518</v>
      </c>
      <c r="C3755" s="40" t="s">
        <v>147</v>
      </c>
      <c r="D3755" s="77">
        <v>1664.15</v>
      </c>
      <c r="E3755" s="77"/>
      <c r="F3755" s="77">
        <v>1664.15</v>
      </c>
      <c r="G3755" s="26">
        <v>15</v>
      </c>
    </row>
    <row r="3756" spans="1:7">
      <c r="A3756" s="38" t="s">
        <v>7519</v>
      </c>
      <c r="B3756" s="39" t="s">
        <v>7520</v>
      </c>
      <c r="C3756" s="40"/>
      <c r="D3756" s="77"/>
      <c r="E3756" s="77"/>
      <c r="F3756" s="77"/>
      <c r="G3756" s="26"/>
    </row>
    <row r="3757" spans="1:7">
      <c r="A3757" s="38" t="s">
        <v>7521</v>
      </c>
      <c r="B3757" s="39" t="s">
        <v>7522</v>
      </c>
      <c r="C3757" s="40" t="s">
        <v>95</v>
      </c>
      <c r="D3757" s="77">
        <v>479019.35</v>
      </c>
      <c r="E3757" s="77">
        <v>34614.949999999997</v>
      </c>
      <c r="F3757" s="77">
        <v>513634.3</v>
      </c>
      <c r="G3757" s="26">
        <v>15</v>
      </c>
    </row>
    <row r="3758" spans="1:7">
      <c r="A3758" s="38" t="s">
        <v>7523</v>
      </c>
      <c r="B3758" s="39" t="s">
        <v>7524</v>
      </c>
      <c r="C3758" s="40" t="s">
        <v>95</v>
      </c>
      <c r="D3758" s="77">
        <v>479111.23</v>
      </c>
      <c r="E3758" s="77">
        <v>36873.32</v>
      </c>
      <c r="F3758" s="77">
        <v>515984.55</v>
      </c>
      <c r="G3758" s="26">
        <v>15</v>
      </c>
    </row>
    <row r="3759" spans="1:7">
      <c r="A3759" s="38" t="s">
        <v>7525</v>
      </c>
      <c r="B3759" s="39" t="s">
        <v>7526</v>
      </c>
      <c r="C3759" s="40" t="s">
        <v>95</v>
      </c>
      <c r="D3759" s="77">
        <v>676761.05</v>
      </c>
      <c r="E3759" s="77">
        <v>33523.949999999997</v>
      </c>
      <c r="F3759" s="77">
        <v>710285</v>
      </c>
      <c r="G3759" s="26">
        <v>15</v>
      </c>
    </row>
    <row r="3760" spans="1:7">
      <c r="A3760" s="38" t="s">
        <v>7527</v>
      </c>
      <c r="B3760" s="39" t="s">
        <v>7528</v>
      </c>
      <c r="C3760" s="40" t="s">
        <v>95</v>
      </c>
      <c r="D3760" s="77">
        <v>275969.13</v>
      </c>
      <c r="E3760" s="77">
        <v>27691.96</v>
      </c>
      <c r="F3760" s="77">
        <v>303661.09000000003</v>
      </c>
      <c r="G3760" s="26">
        <v>15</v>
      </c>
    </row>
    <row r="3761" spans="1:7">
      <c r="A3761" s="38" t="s">
        <v>7529</v>
      </c>
      <c r="B3761" s="39" t="s">
        <v>7530</v>
      </c>
      <c r="C3761" s="40" t="s">
        <v>95</v>
      </c>
      <c r="D3761" s="77">
        <v>86878.8</v>
      </c>
      <c r="E3761" s="77">
        <v>17307.48</v>
      </c>
      <c r="F3761" s="77">
        <v>104186.28</v>
      </c>
      <c r="G3761" s="26">
        <v>15</v>
      </c>
    </row>
    <row r="3762" spans="1:7">
      <c r="A3762" s="38" t="s">
        <v>7531</v>
      </c>
      <c r="B3762" s="39" t="s">
        <v>7532</v>
      </c>
      <c r="C3762" s="40" t="s">
        <v>95</v>
      </c>
      <c r="D3762" s="77">
        <v>23602.17</v>
      </c>
      <c r="E3762" s="77">
        <v>4097.6499999999996</v>
      </c>
      <c r="F3762" s="77">
        <v>27699.82</v>
      </c>
      <c r="G3762" s="26">
        <v>15</v>
      </c>
    </row>
    <row r="3763" spans="1:7">
      <c r="A3763" s="38" t="s">
        <v>7533</v>
      </c>
      <c r="B3763" s="39" t="s">
        <v>7534</v>
      </c>
      <c r="C3763" s="40" t="s">
        <v>95</v>
      </c>
      <c r="D3763" s="77">
        <v>19881.740000000002</v>
      </c>
      <c r="E3763" s="77">
        <v>4097.6499999999996</v>
      </c>
      <c r="F3763" s="77">
        <v>23979.39</v>
      </c>
      <c r="G3763" s="26">
        <v>15</v>
      </c>
    </row>
    <row r="3764" spans="1:7">
      <c r="A3764" s="38" t="s">
        <v>7535</v>
      </c>
      <c r="B3764" s="39" t="s">
        <v>7536</v>
      </c>
      <c r="C3764" s="40" t="s">
        <v>95</v>
      </c>
      <c r="D3764" s="77">
        <v>64921.45</v>
      </c>
      <c r="E3764" s="77">
        <v>8951.32</v>
      </c>
      <c r="F3764" s="77">
        <v>73872.77</v>
      </c>
      <c r="G3764" s="26">
        <v>15</v>
      </c>
    </row>
    <row r="3765" spans="1:7">
      <c r="A3765" s="38" t="s">
        <v>7537</v>
      </c>
      <c r="B3765" s="39" t="s">
        <v>7538</v>
      </c>
      <c r="C3765" s="40" t="s">
        <v>95</v>
      </c>
      <c r="D3765" s="77">
        <v>59199.13</v>
      </c>
      <c r="E3765" s="77">
        <v>10922.8</v>
      </c>
      <c r="F3765" s="77">
        <v>70121.929999999993</v>
      </c>
      <c r="G3765" s="26">
        <v>15</v>
      </c>
    </row>
    <row r="3766" spans="1:7" ht="30">
      <c r="A3766" s="38" t="s">
        <v>7539</v>
      </c>
      <c r="B3766" s="39" t="s">
        <v>7540</v>
      </c>
      <c r="C3766" s="40" t="s">
        <v>95</v>
      </c>
      <c r="D3766" s="77">
        <v>6028.85</v>
      </c>
      <c r="E3766" s="77">
        <v>691.12</v>
      </c>
      <c r="F3766" s="77">
        <v>6719.97</v>
      </c>
      <c r="G3766" s="26">
        <v>15</v>
      </c>
    </row>
    <row r="3767" spans="1:7" ht="30">
      <c r="A3767" s="38" t="s">
        <v>7541</v>
      </c>
      <c r="B3767" s="39" t="s">
        <v>7542</v>
      </c>
      <c r="C3767" s="40" t="s">
        <v>95</v>
      </c>
      <c r="D3767" s="77">
        <v>6310.83</v>
      </c>
      <c r="E3767" s="77">
        <v>863.9</v>
      </c>
      <c r="F3767" s="77">
        <v>7174.73</v>
      </c>
      <c r="G3767" s="26">
        <v>15</v>
      </c>
    </row>
    <row r="3768" spans="1:7" ht="30">
      <c r="A3768" s="38" t="s">
        <v>7543</v>
      </c>
      <c r="B3768" s="39" t="s">
        <v>7544</v>
      </c>
      <c r="C3768" s="40" t="s">
        <v>95</v>
      </c>
      <c r="D3768" s="77">
        <v>6527.77</v>
      </c>
      <c r="E3768" s="77">
        <v>1036.68</v>
      </c>
      <c r="F3768" s="77">
        <v>7564.45</v>
      </c>
      <c r="G3768" s="26">
        <v>15</v>
      </c>
    </row>
    <row r="3769" spans="1:7" ht="30">
      <c r="A3769" s="38" t="s">
        <v>7545</v>
      </c>
      <c r="B3769" s="39" t="s">
        <v>7546</v>
      </c>
      <c r="C3769" s="40" t="s">
        <v>95</v>
      </c>
      <c r="D3769" s="77">
        <v>6665</v>
      </c>
      <c r="E3769" s="77">
        <v>1123.07</v>
      </c>
      <c r="F3769" s="77">
        <v>7788.07</v>
      </c>
      <c r="G3769" s="26">
        <v>15</v>
      </c>
    </row>
    <row r="3770" spans="1:7">
      <c r="A3770" s="38" t="s">
        <v>7547</v>
      </c>
      <c r="B3770" s="39" t="s">
        <v>7548</v>
      </c>
      <c r="C3770" s="40" t="s">
        <v>95</v>
      </c>
      <c r="D3770" s="77">
        <v>5076.0200000000004</v>
      </c>
      <c r="E3770" s="77">
        <v>541.04999999999995</v>
      </c>
      <c r="F3770" s="77">
        <v>5617.07</v>
      </c>
      <c r="G3770" s="26">
        <v>15</v>
      </c>
    </row>
    <row r="3771" spans="1:7">
      <c r="A3771" s="38" t="s">
        <v>7549</v>
      </c>
      <c r="B3771" s="39" t="s">
        <v>7550</v>
      </c>
      <c r="C3771" s="40" t="s">
        <v>95</v>
      </c>
      <c r="D3771" s="77">
        <v>5282.09</v>
      </c>
      <c r="E3771" s="77">
        <v>541.04999999999995</v>
      </c>
      <c r="F3771" s="77">
        <v>5823.14</v>
      </c>
      <c r="G3771" s="26">
        <v>15</v>
      </c>
    </row>
    <row r="3772" spans="1:7">
      <c r="A3772" s="38" t="s">
        <v>7551</v>
      </c>
      <c r="B3772" s="39" t="s">
        <v>7552</v>
      </c>
      <c r="C3772" s="40" t="s">
        <v>95</v>
      </c>
      <c r="D3772" s="77">
        <v>5519.19</v>
      </c>
      <c r="E3772" s="77">
        <v>541.04999999999995</v>
      </c>
      <c r="F3772" s="77">
        <v>6060.24</v>
      </c>
      <c r="G3772" s="26">
        <v>15</v>
      </c>
    </row>
    <row r="3773" spans="1:7">
      <c r="A3773" s="38" t="s">
        <v>7553</v>
      </c>
      <c r="B3773" s="39" t="s">
        <v>7554</v>
      </c>
      <c r="C3773" s="40" t="s">
        <v>205</v>
      </c>
      <c r="D3773" s="77">
        <v>10.83</v>
      </c>
      <c r="E3773" s="77">
        <v>15</v>
      </c>
      <c r="F3773" s="77">
        <v>25.83</v>
      </c>
      <c r="G3773" s="26">
        <v>15</v>
      </c>
    </row>
    <row r="3774" spans="1:7">
      <c r="A3774" s="38" t="s">
        <v>7555</v>
      </c>
      <c r="B3774" s="39" t="s">
        <v>7556</v>
      </c>
      <c r="C3774" s="40" t="s">
        <v>205</v>
      </c>
      <c r="D3774" s="77">
        <v>18.39</v>
      </c>
      <c r="E3774" s="77">
        <v>15</v>
      </c>
      <c r="F3774" s="77">
        <v>33.39</v>
      </c>
      <c r="G3774" s="26">
        <v>15</v>
      </c>
    </row>
    <row r="3775" spans="1:7">
      <c r="A3775" s="38" t="s">
        <v>7557</v>
      </c>
      <c r="B3775" s="39" t="s">
        <v>7558</v>
      </c>
      <c r="C3775" s="40" t="s">
        <v>205</v>
      </c>
      <c r="D3775" s="77">
        <v>16.88</v>
      </c>
      <c r="E3775" s="77">
        <v>15</v>
      </c>
      <c r="F3775" s="77">
        <v>31.88</v>
      </c>
      <c r="G3775" s="26">
        <v>15</v>
      </c>
    </row>
    <row r="3776" spans="1:7">
      <c r="A3776" s="38" t="s">
        <v>7559</v>
      </c>
      <c r="B3776" s="39" t="s">
        <v>7560</v>
      </c>
      <c r="C3776" s="40" t="s">
        <v>147</v>
      </c>
      <c r="D3776" s="77">
        <v>99.56</v>
      </c>
      <c r="E3776" s="77">
        <v>107.99</v>
      </c>
      <c r="F3776" s="77">
        <v>207.55</v>
      </c>
      <c r="G3776" s="26">
        <v>15</v>
      </c>
    </row>
    <row r="3777" spans="1:7">
      <c r="A3777" s="38" t="s">
        <v>7561</v>
      </c>
      <c r="B3777" s="39" t="s">
        <v>7562</v>
      </c>
      <c r="C3777" s="40" t="s">
        <v>147</v>
      </c>
      <c r="D3777" s="77">
        <v>6531.79</v>
      </c>
      <c r="E3777" s="77"/>
      <c r="F3777" s="77">
        <v>6531.79</v>
      </c>
      <c r="G3777" s="26">
        <v>15</v>
      </c>
    </row>
    <row r="3778" spans="1:7">
      <c r="A3778" s="38" t="s">
        <v>7563</v>
      </c>
      <c r="B3778" s="39" t="s">
        <v>7564</v>
      </c>
      <c r="C3778" s="40" t="s">
        <v>147</v>
      </c>
      <c r="D3778" s="77">
        <v>2042.07</v>
      </c>
      <c r="E3778" s="77">
        <v>140.09</v>
      </c>
      <c r="F3778" s="77">
        <v>2182.16</v>
      </c>
      <c r="G3778" s="26">
        <v>15</v>
      </c>
    </row>
    <row r="3779" spans="1:7">
      <c r="A3779" s="38" t="s">
        <v>7565</v>
      </c>
      <c r="B3779" s="39" t="s">
        <v>7566</v>
      </c>
      <c r="C3779" s="40" t="s">
        <v>147</v>
      </c>
      <c r="D3779" s="77">
        <v>1722.76</v>
      </c>
      <c r="E3779" s="77">
        <v>108.26</v>
      </c>
      <c r="F3779" s="77">
        <v>1831.02</v>
      </c>
      <c r="G3779" s="26">
        <v>15</v>
      </c>
    </row>
    <row r="3780" spans="1:7">
      <c r="A3780" s="38" t="s">
        <v>7567</v>
      </c>
      <c r="B3780" s="39" t="s">
        <v>7568</v>
      </c>
      <c r="C3780" s="40" t="s">
        <v>147</v>
      </c>
      <c r="D3780" s="77">
        <v>1337.19</v>
      </c>
      <c r="E3780" s="77">
        <v>95.53</v>
      </c>
      <c r="F3780" s="77">
        <v>1432.72</v>
      </c>
      <c r="G3780" s="26">
        <v>15</v>
      </c>
    </row>
    <row r="3781" spans="1:7">
      <c r="A3781" s="38" t="s">
        <v>7569</v>
      </c>
      <c r="B3781" s="39" t="s">
        <v>7570</v>
      </c>
      <c r="C3781" s="40" t="s">
        <v>95</v>
      </c>
      <c r="D3781" s="77"/>
      <c r="E3781" s="77">
        <v>406.88</v>
      </c>
      <c r="F3781" s="77">
        <v>406.88</v>
      </c>
      <c r="G3781" s="26">
        <v>15</v>
      </c>
    </row>
    <row r="3782" spans="1:7">
      <c r="A3782" s="38" t="s">
        <v>7571</v>
      </c>
      <c r="B3782" s="39" t="s">
        <v>7572</v>
      </c>
      <c r="C3782" s="40" t="s">
        <v>95</v>
      </c>
      <c r="D3782" s="77">
        <v>9532.98</v>
      </c>
      <c r="E3782" s="77">
        <v>1727.8</v>
      </c>
      <c r="F3782" s="77">
        <v>11260.78</v>
      </c>
      <c r="G3782" s="26">
        <v>15</v>
      </c>
    </row>
    <row r="3783" spans="1:7">
      <c r="A3783" s="38" t="s">
        <v>7573</v>
      </c>
      <c r="B3783" s="39" t="s">
        <v>7574</v>
      </c>
      <c r="C3783" s="40" t="s">
        <v>95</v>
      </c>
      <c r="D3783" s="77">
        <v>186.25</v>
      </c>
      <c r="E3783" s="77">
        <v>50.95</v>
      </c>
      <c r="F3783" s="77">
        <v>237.2</v>
      </c>
      <c r="G3783" s="26">
        <v>15</v>
      </c>
    </row>
    <row r="3784" spans="1:7">
      <c r="A3784" s="38" t="s">
        <v>7575</v>
      </c>
      <c r="B3784" s="39" t="s">
        <v>7576</v>
      </c>
      <c r="C3784" s="40" t="s">
        <v>95</v>
      </c>
      <c r="D3784" s="77">
        <v>1416.73</v>
      </c>
      <c r="E3784" s="77">
        <v>146.46</v>
      </c>
      <c r="F3784" s="77">
        <v>1563.19</v>
      </c>
      <c r="G3784" s="26">
        <v>15</v>
      </c>
    </row>
    <row r="3785" spans="1:7">
      <c r="A3785" s="38" t="s">
        <v>7577</v>
      </c>
      <c r="B3785" s="39" t="s">
        <v>7578</v>
      </c>
      <c r="C3785" s="40" t="s">
        <v>147</v>
      </c>
      <c r="D3785" s="77">
        <v>4417.2299999999996</v>
      </c>
      <c r="E3785" s="77">
        <v>222.89</v>
      </c>
      <c r="F3785" s="77">
        <v>4640.12</v>
      </c>
      <c r="G3785" s="26">
        <v>15</v>
      </c>
    </row>
    <row r="3786" spans="1:7">
      <c r="A3786" s="38" t="s">
        <v>7579</v>
      </c>
      <c r="B3786" s="39" t="s">
        <v>7580</v>
      </c>
      <c r="C3786" s="40" t="s">
        <v>205</v>
      </c>
      <c r="D3786" s="77">
        <v>4600.32</v>
      </c>
      <c r="E3786" s="77">
        <v>55.83</v>
      </c>
      <c r="F3786" s="77">
        <v>4656.1499999999996</v>
      </c>
      <c r="G3786" s="26">
        <v>15</v>
      </c>
    </row>
    <row r="3787" spans="1:7">
      <c r="A3787" s="38" t="s">
        <v>7581</v>
      </c>
      <c r="B3787" s="39" t="s">
        <v>7582</v>
      </c>
      <c r="C3787" s="40" t="s">
        <v>95</v>
      </c>
      <c r="D3787" s="77">
        <v>109.4</v>
      </c>
      <c r="E3787" s="77">
        <v>50.95</v>
      </c>
      <c r="F3787" s="77">
        <v>160.35</v>
      </c>
      <c r="G3787" s="26">
        <v>15</v>
      </c>
    </row>
    <row r="3788" spans="1:7">
      <c r="A3788" s="38" t="s">
        <v>7583</v>
      </c>
      <c r="B3788" s="39" t="s">
        <v>7584</v>
      </c>
      <c r="C3788" s="40" t="s">
        <v>95</v>
      </c>
      <c r="D3788" s="77">
        <v>129.9</v>
      </c>
      <c r="E3788" s="77">
        <v>50.95</v>
      </c>
      <c r="F3788" s="77">
        <v>180.85</v>
      </c>
      <c r="G3788" s="26">
        <v>15</v>
      </c>
    </row>
    <row r="3789" spans="1:7">
      <c r="A3789" s="38" t="s">
        <v>7585</v>
      </c>
      <c r="B3789" s="39" t="s">
        <v>7586</v>
      </c>
      <c r="C3789" s="40" t="s">
        <v>95</v>
      </c>
      <c r="D3789" s="77">
        <v>374.93</v>
      </c>
      <c r="E3789" s="77">
        <v>50.95</v>
      </c>
      <c r="F3789" s="77">
        <v>425.88</v>
      </c>
      <c r="G3789" s="26">
        <v>15</v>
      </c>
    </row>
    <row r="3790" spans="1:7">
      <c r="A3790" s="38" t="s">
        <v>7587</v>
      </c>
      <c r="B3790" s="39" t="s">
        <v>7588</v>
      </c>
      <c r="C3790" s="40" t="s">
        <v>95</v>
      </c>
      <c r="D3790" s="77">
        <v>293.64</v>
      </c>
      <c r="E3790" s="77">
        <v>50.95</v>
      </c>
      <c r="F3790" s="77">
        <v>344.59</v>
      </c>
      <c r="G3790" s="26">
        <v>15</v>
      </c>
    </row>
    <row r="3791" spans="1:7">
      <c r="A3791" s="38" t="s">
        <v>7589</v>
      </c>
      <c r="B3791" s="39" t="s">
        <v>7590</v>
      </c>
      <c r="C3791" s="40" t="s">
        <v>147</v>
      </c>
      <c r="D3791" s="77">
        <v>3464.8</v>
      </c>
      <c r="E3791" s="77">
        <v>312.02999999999997</v>
      </c>
      <c r="F3791" s="77">
        <v>3776.83</v>
      </c>
      <c r="G3791" s="26">
        <v>15</v>
      </c>
    </row>
    <row r="3792" spans="1:7">
      <c r="A3792" s="38" t="s">
        <v>7591</v>
      </c>
      <c r="B3792" s="39" t="s">
        <v>7592</v>
      </c>
      <c r="C3792" s="40" t="s">
        <v>147</v>
      </c>
      <c r="D3792" s="77">
        <v>2276.36</v>
      </c>
      <c r="E3792" s="77">
        <v>127.36</v>
      </c>
      <c r="F3792" s="77">
        <v>2403.7199999999998</v>
      </c>
      <c r="G3792" s="26">
        <v>15</v>
      </c>
    </row>
    <row r="3793" spans="1:7">
      <c r="A3793" s="38" t="s">
        <v>7593</v>
      </c>
      <c r="B3793" s="39" t="s">
        <v>7594</v>
      </c>
      <c r="C3793" s="40" t="s">
        <v>147</v>
      </c>
      <c r="D3793" s="77">
        <v>1805.53</v>
      </c>
      <c r="E3793" s="77">
        <v>63.68</v>
      </c>
      <c r="F3793" s="77">
        <v>1869.21</v>
      </c>
      <c r="G3793" s="26">
        <v>15</v>
      </c>
    </row>
    <row r="3794" spans="1:7">
      <c r="A3794" s="38" t="s">
        <v>7595</v>
      </c>
      <c r="B3794" s="39" t="s">
        <v>7596</v>
      </c>
      <c r="C3794" s="40" t="s">
        <v>147</v>
      </c>
      <c r="D3794" s="77">
        <v>1714.58</v>
      </c>
      <c r="E3794" s="77">
        <v>140.09</v>
      </c>
      <c r="F3794" s="77">
        <v>1854.67</v>
      </c>
      <c r="G3794" s="26">
        <v>15</v>
      </c>
    </row>
    <row r="3795" spans="1:7">
      <c r="A3795" s="38" t="s">
        <v>7597</v>
      </c>
      <c r="B3795" s="39" t="s">
        <v>7598</v>
      </c>
      <c r="C3795" s="40" t="s">
        <v>147</v>
      </c>
      <c r="D3795" s="77">
        <v>2221.52</v>
      </c>
      <c r="E3795" s="77">
        <v>184.67</v>
      </c>
      <c r="F3795" s="77">
        <v>2406.19</v>
      </c>
      <c r="G3795" s="26">
        <v>15</v>
      </c>
    </row>
    <row r="3796" spans="1:7">
      <c r="A3796" s="38" t="s">
        <v>7599</v>
      </c>
      <c r="B3796" s="39" t="s">
        <v>7600</v>
      </c>
      <c r="C3796" s="40" t="s">
        <v>147</v>
      </c>
      <c r="D3796" s="77">
        <v>3874.45</v>
      </c>
      <c r="E3796" s="77">
        <v>305.67</v>
      </c>
      <c r="F3796" s="77">
        <v>4180.12</v>
      </c>
      <c r="G3796" s="26">
        <v>15</v>
      </c>
    </row>
    <row r="3797" spans="1:7">
      <c r="A3797" s="38" t="s">
        <v>7601</v>
      </c>
      <c r="B3797" s="39" t="s">
        <v>7602</v>
      </c>
      <c r="C3797" s="40" t="s">
        <v>147</v>
      </c>
      <c r="D3797" s="77">
        <v>2601.4</v>
      </c>
      <c r="E3797" s="77">
        <v>229.25</v>
      </c>
      <c r="F3797" s="77">
        <v>2830.65</v>
      </c>
      <c r="G3797" s="26">
        <v>15</v>
      </c>
    </row>
    <row r="3798" spans="1:7">
      <c r="A3798" s="38" t="s">
        <v>7603</v>
      </c>
      <c r="B3798" s="39" t="s">
        <v>7604</v>
      </c>
      <c r="C3798" s="40" t="s">
        <v>147</v>
      </c>
      <c r="D3798" s="77">
        <v>1898.87</v>
      </c>
      <c r="E3798" s="77">
        <v>159.21</v>
      </c>
      <c r="F3798" s="77">
        <v>2058.08</v>
      </c>
      <c r="G3798" s="26">
        <v>15</v>
      </c>
    </row>
    <row r="3799" spans="1:7">
      <c r="A3799" s="38" t="s">
        <v>7605</v>
      </c>
      <c r="B3799" s="39" t="s">
        <v>7606</v>
      </c>
      <c r="C3799" s="40" t="s">
        <v>147</v>
      </c>
      <c r="D3799" s="77">
        <v>1516.66</v>
      </c>
      <c r="E3799" s="77">
        <v>127.36</v>
      </c>
      <c r="F3799" s="77">
        <v>1644.02</v>
      </c>
      <c r="G3799" s="26">
        <v>15</v>
      </c>
    </row>
    <row r="3800" spans="1:7">
      <c r="A3800" s="38" t="s">
        <v>7607</v>
      </c>
      <c r="B3800" s="39" t="s">
        <v>7608</v>
      </c>
      <c r="C3800" s="40" t="s">
        <v>147</v>
      </c>
      <c r="D3800" s="77">
        <v>1352.34</v>
      </c>
      <c r="E3800" s="77">
        <v>108.26</v>
      </c>
      <c r="F3800" s="77">
        <v>1460.6</v>
      </c>
      <c r="G3800" s="26">
        <v>15</v>
      </c>
    </row>
    <row r="3801" spans="1:7">
      <c r="A3801" s="38" t="s">
        <v>7609</v>
      </c>
      <c r="B3801" s="39" t="s">
        <v>7610</v>
      </c>
      <c r="C3801" s="40" t="s">
        <v>147</v>
      </c>
      <c r="D3801" s="77">
        <v>1211.81</v>
      </c>
      <c r="E3801" s="77">
        <v>95.53</v>
      </c>
      <c r="F3801" s="77">
        <v>1307.3399999999999</v>
      </c>
      <c r="G3801" s="26">
        <v>15</v>
      </c>
    </row>
    <row r="3802" spans="1:7">
      <c r="A3802" s="38" t="s">
        <v>7611</v>
      </c>
      <c r="B3802" s="39" t="s">
        <v>7612</v>
      </c>
      <c r="C3802" s="40" t="s">
        <v>147</v>
      </c>
      <c r="D3802" s="77">
        <v>1421.05</v>
      </c>
      <c r="E3802" s="77">
        <v>127.36</v>
      </c>
      <c r="F3802" s="77">
        <v>1548.41</v>
      </c>
      <c r="G3802" s="26">
        <v>15</v>
      </c>
    </row>
    <row r="3803" spans="1:7">
      <c r="A3803" s="38" t="s">
        <v>7613</v>
      </c>
      <c r="B3803" s="39" t="s">
        <v>7614</v>
      </c>
      <c r="C3803" s="40" t="s">
        <v>147</v>
      </c>
      <c r="D3803" s="77">
        <v>1481.27</v>
      </c>
      <c r="E3803" s="77">
        <v>76.41</v>
      </c>
      <c r="F3803" s="77">
        <v>1557.68</v>
      </c>
      <c r="G3803" s="26">
        <v>15</v>
      </c>
    </row>
    <row r="3804" spans="1:7">
      <c r="A3804" s="38" t="s">
        <v>7615</v>
      </c>
      <c r="B3804" s="39" t="s">
        <v>7616</v>
      </c>
      <c r="C3804" s="40" t="s">
        <v>95</v>
      </c>
      <c r="D3804" s="77">
        <v>206.19</v>
      </c>
      <c r="E3804" s="77">
        <v>57.31</v>
      </c>
      <c r="F3804" s="77">
        <v>263.5</v>
      </c>
      <c r="G3804" s="26">
        <v>15</v>
      </c>
    </row>
    <row r="3805" spans="1:7">
      <c r="A3805" s="38" t="s">
        <v>7617</v>
      </c>
      <c r="B3805" s="39" t="s">
        <v>7618</v>
      </c>
      <c r="C3805" s="40" t="s">
        <v>95</v>
      </c>
      <c r="D3805" s="77">
        <v>319.37</v>
      </c>
      <c r="E3805" s="77">
        <v>76.41</v>
      </c>
      <c r="F3805" s="77">
        <v>395.78</v>
      </c>
      <c r="G3805" s="26">
        <v>15</v>
      </c>
    </row>
    <row r="3806" spans="1:7">
      <c r="A3806" s="38" t="s">
        <v>7619</v>
      </c>
      <c r="B3806" s="39" t="s">
        <v>7620</v>
      </c>
      <c r="C3806" s="40"/>
      <c r="D3806" s="77"/>
      <c r="E3806" s="77"/>
      <c r="F3806" s="77"/>
      <c r="G3806" s="26"/>
    </row>
    <row r="3807" spans="1:7">
      <c r="A3807" s="38" t="s">
        <v>7621</v>
      </c>
      <c r="B3807" s="39" t="s">
        <v>7622</v>
      </c>
      <c r="C3807" s="40" t="s">
        <v>95</v>
      </c>
      <c r="D3807" s="77">
        <v>5096.46</v>
      </c>
      <c r="E3807" s="77">
        <v>382.08</v>
      </c>
      <c r="F3807" s="77">
        <v>5478.54</v>
      </c>
      <c r="G3807" s="26">
        <v>15</v>
      </c>
    </row>
    <row r="3808" spans="1:7">
      <c r="A3808" s="38" t="s">
        <v>7623</v>
      </c>
      <c r="B3808" s="39" t="s">
        <v>7624</v>
      </c>
      <c r="C3808" s="40" t="s">
        <v>95</v>
      </c>
      <c r="D3808" s="77">
        <v>19210.96</v>
      </c>
      <c r="E3808" s="77">
        <v>382.08</v>
      </c>
      <c r="F3808" s="77">
        <v>19593.04</v>
      </c>
      <c r="G3808" s="26">
        <v>15</v>
      </c>
    </row>
    <row r="3809" spans="1:7">
      <c r="A3809" s="38" t="s">
        <v>7625</v>
      </c>
      <c r="B3809" s="39" t="s">
        <v>7626</v>
      </c>
      <c r="C3809" s="40" t="s">
        <v>95</v>
      </c>
      <c r="D3809" s="77">
        <v>10290.040000000001</v>
      </c>
      <c r="E3809" s="77">
        <v>334.98</v>
      </c>
      <c r="F3809" s="77">
        <v>10625.02</v>
      </c>
      <c r="G3809" s="26">
        <v>15</v>
      </c>
    </row>
    <row r="3810" spans="1:7">
      <c r="A3810" s="38" t="s">
        <v>7627</v>
      </c>
      <c r="B3810" s="39" t="s">
        <v>7628</v>
      </c>
      <c r="C3810" s="40" t="s">
        <v>95</v>
      </c>
      <c r="D3810" s="77">
        <v>6860.67</v>
      </c>
      <c r="E3810" s="77">
        <v>334.98</v>
      </c>
      <c r="F3810" s="77">
        <v>7195.65</v>
      </c>
      <c r="G3810" s="26">
        <v>15</v>
      </c>
    </row>
    <row r="3811" spans="1:7">
      <c r="A3811" s="38" t="s">
        <v>7629</v>
      </c>
      <c r="B3811" s="39" t="s">
        <v>7630</v>
      </c>
      <c r="C3811" s="40" t="s">
        <v>95</v>
      </c>
      <c r="D3811" s="77">
        <v>3553.99</v>
      </c>
      <c r="E3811" s="77">
        <v>334.98</v>
      </c>
      <c r="F3811" s="77">
        <v>3888.97</v>
      </c>
      <c r="G3811" s="26">
        <v>15</v>
      </c>
    </row>
    <row r="3812" spans="1:7">
      <c r="A3812" s="38" t="s">
        <v>7631</v>
      </c>
      <c r="B3812" s="39" t="s">
        <v>7632</v>
      </c>
      <c r="C3812" s="40" t="s">
        <v>95</v>
      </c>
      <c r="D3812" s="77">
        <v>4007.61</v>
      </c>
      <c r="E3812" s="77">
        <v>334.98</v>
      </c>
      <c r="F3812" s="77">
        <v>4342.59</v>
      </c>
      <c r="G3812" s="26">
        <v>15</v>
      </c>
    </row>
    <row r="3813" spans="1:7" ht="30">
      <c r="A3813" s="38" t="s">
        <v>7633</v>
      </c>
      <c r="B3813" s="39" t="s">
        <v>7634</v>
      </c>
      <c r="C3813" s="40" t="s">
        <v>95</v>
      </c>
      <c r="D3813" s="77">
        <v>14812.64</v>
      </c>
      <c r="E3813" s="77">
        <v>785.4</v>
      </c>
      <c r="F3813" s="77">
        <v>15598.04</v>
      </c>
      <c r="G3813" s="26">
        <v>15</v>
      </c>
    </row>
    <row r="3814" spans="1:7">
      <c r="A3814" s="38" t="s">
        <v>7635</v>
      </c>
      <c r="B3814" s="39" t="s">
        <v>7636</v>
      </c>
      <c r="C3814" s="40"/>
      <c r="D3814" s="77"/>
      <c r="E3814" s="77"/>
      <c r="F3814" s="77"/>
      <c r="G3814" s="26"/>
    </row>
    <row r="3815" spans="1:7">
      <c r="A3815" s="38" t="s">
        <v>7637</v>
      </c>
      <c r="B3815" s="39" t="s">
        <v>7638</v>
      </c>
      <c r="C3815" s="40" t="s">
        <v>95</v>
      </c>
      <c r="D3815" s="77">
        <v>156.71</v>
      </c>
      <c r="E3815" s="77">
        <v>2.8</v>
      </c>
      <c r="F3815" s="77">
        <v>159.51</v>
      </c>
      <c r="G3815" s="26">
        <v>15</v>
      </c>
    </row>
    <row r="3816" spans="1:7">
      <c r="A3816" s="38" t="s">
        <v>7639</v>
      </c>
      <c r="B3816" s="39" t="s">
        <v>7640</v>
      </c>
      <c r="C3816" s="40" t="s">
        <v>95</v>
      </c>
      <c r="D3816" s="77">
        <v>9.94</v>
      </c>
      <c r="E3816" s="77">
        <v>16.75</v>
      </c>
      <c r="F3816" s="77">
        <v>26.69</v>
      </c>
      <c r="G3816" s="26">
        <v>15</v>
      </c>
    </row>
    <row r="3817" spans="1:7">
      <c r="A3817" s="38" t="s">
        <v>7641</v>
      </c>
      <c r="B3817" s="39" t="s">
        <v>7642</v>
      </c>
      <c r="C3817" s="40" t="s">
        <v>95</v>
      </c>
      <c r="D3817" s="77">
        <v>216.22</v>
      </c>
      <c r="E3817" s="77">
        <v>2.8</v>
      </c>
      <c r="F3817" s="77">
        <v>219.02</v>
      </c>
      <c r="G3817" s="26">
        <v>15</v>
      </c>
    </row>
    <row r="3818" spans="1:7">
      <c r="A3818" s="38" t="s">
        <v>7643</v>
      </c>
      <c r="B3818" s="39" t="s">
        <v>7644</v>
      </c>
      <c r="C3818" s="40" t="s">
        <v>95</v>
      </c>
      <c r="D3818" s="77">
        <v>2549.11</v>
      </c>
      <c r="E3818" s="77">
        <v>16.96</v>
      </c>
      <c r="F3818" s="77">
        <v>2566.0700000000002</v>
      </c>
      <c r="G3818" s="26">
        <v>15</v>
      </c>
    </row>
    <row r="3819" spans="1:7">
      <c r="A3819" s="38" t="s">
        <v>7645</v>
      </c>
      <c r="B3819" s="39" t="s">
        <v>7646</v>
      </c>
      <c r="C3819" s="40" t="s">
        <v>95</v>
      </c>
      <c r="D3819" s="77">
        <v>2536.25</v>
      </c>
      <c r="E3819" s="77">
        <v>25.43</v>
      </c>
      <c r="F3819" s="77">
        <v>2561.6799999999998</v>
      </c>
      <c r="G3819" s="26">
        <v>15</v>
      </c>
    </row>
    <row r="3820" spans="1:7">
      <c r="A3820" s="38" t="s">
        <v>7647</v>
      </c>
      <c r="B3820" s="39" t="s">
        <v>7648</v>
      </c>
      <c r="C3820" s="40" t="s">
        <v>95</v>
      </c>
      <c r="D3820" s="77">
        <v>1046.73</v>
      </c>
      <c r="E3820" s="77">
        <v>19.75</v>
      </c>
      <c r="F3820" s="77">
        <v>1066.48</v>
      </c>
      <c r="G3820" s="26">
        <v>15</v>
      </c>
    </row>
    <row r="3821" spans="1:7">
      <c r="A3821" s="38" t="s">
        <v>7649</v>
      </c>
      <c r="B3821" s="39" t="s">
        <v>7650</v>
      </c>
      <c r="C3821" s="40" t="s">
        <v>95</v>
      </c>
      <c r="D3821" s="77">
        <v>3011.2</v>
      </c>
      <c r="E3821" s="77">
        <v>25.43</v>
      </c>
      <c r="F3821" s="77">
        <v>3036.63</v>
      </c>
      <c r="G3821" s="26">
        <v>15</v>
      </c>
    </row>
    <row r="3822" spans="1:7">
      <c r="A3822" s="38" t="s">
        <v>7651</v>
      </c>
      <c r="B3822" s="39" t="s">
        <v>7652</v>
      </c>
      <c r="C3822" s="40" t="s">
        <v>95</v>
      </c>
      <c r="D3822" s="77">
        <v>383.33</v>
      </c>
      <c r="E3822" s="77">
        <v>25.43</v>
      </c>
      <c r="F3822" s="77">
        <v>408.76</v>
      </c>
      <c r="G3822" s="26">
        <v>15</v>
      </c>
    </row>
    <row r="3823" spans="1:7">
      <c r="A3823" s="38" t="s">
        <v>7653</v>
      </c>
      <c r="B3823" s="39" t="s">
        <v>7654</v>
      </c>
      <c r="C3823" s="40" t="s">
        <v>95</v>
      </c>
      <c r="D3823" s="77">
        <v>2501.4</v>
      </c>
      <c r="E3823" s="77">
        <v>25.43</v>
      </c>
      <c r="F3823" s="77">
        <v>2526.83</v>
      </c>
      <c r="G3823" s="26">
        <v>15</v>
      </c>
    </row>
    <row r="3824" spans="1:7">
      <c r="A3824" s="38" t="s">
        <v>7655</v>
      </c>
      <c r="B3824" s="39" t="s">
        <v>7656</v>
      </c>
      <c r="C3824" s="40" t="s">
        <v>95</v>
      </c>
      <c r="D3824" s="77">
        <v>1144.47</v>
      </c>
      <c r="E3824" s="77">
        <v>16.96</v>
      </c>
      <c r="F3824" s="77">
        <v>1161.43</v>
      </c>
      <c r="G3824" s="26">
        <v>15</v>
      </c>
    </row>
    <row r="3825" spans="1:7">
      <c r="A3825" s="38" t="s">
        <v>7657</v>
      </c>
      <c r="B3825" s="39" t="s">
        <v>7658</v>
      </c>
      <c r="C3825" s="40" t="s">
        <v>95</v>
      </c>
      <c r="D3825" s="77">
        <v>2546.19</v>
      </c>
      <c r="E3825" s="77">
        <v>19.75</v>
      </c>
      <c r="F3825" s="77">
        <v>2565.94</v>
      </c>
      <c r="G3825" s="26">
        <v>15</v>
      </c>
    </row>
    <row r="3826" spans="1:7">
      <c r="A3826" s="38" t="s">
        <v>7659</v>
      </c>
      <c r="B3826" s="39" t="s">
        <v>7660</v>
      </c>
      <c r="C3826" s="40" t="s">
        <v>95</v>
      </c>
      <c r="D3826" s="77">
        <v>119.98</v>
      </c>
      <c r="E3826" s="77">
        <v>8.3800000000000008</v>
      </c>
      <c r="F3826" s="77">
        <v>128.36000000000001</v>
      </c>
      <c r="G3826" s="26">
        <v>15</v>
      </c>
    </row>
    <row r="3827" spans="1:7">
      <c r="A3827" s="38" t="s">
        <v>7661</v>
      </c>
      <c r="B3827" s="39" t="s">
        <v>7662</v>
      </c>
      <c r="C3827" s="40" t="s">
        <v>95</v>
      </c>
      <c r="D3827" s="77">
        <v>259.62</v>
      </c>
      <c r="E3827" s="77">
        <v>84.1</v>
      </c>
      <c r="F3827" s="77">
        <v>343.72</v>
      </c>
      <c r="G3827" s="26">
        <v>15</v>
      </c>
    </row>
    <row r="3828" spans="1:7">
      <c r="A3828" s="38" t="s">
        <v>7663</v>
      </c>
      <c r="B3828" s="39" t="s">
        <v>7664</v>
      </c>
      <c r="C3828" s="40" t="s">
        <v>95</v>
      </c>
      <c r="D3828" s="77">
        <v>1672.15</v>
      </c>
      <c r="E3828" s="77">
        <v>57.57</v>
      </c>
      <c r="F3828" s="77">
        <v>1729.72</v>
      </c>
      <c r="G3828" s="26">
        <v>15</v>
      </c>
    </row>
    <row r="3829" spans="1:7">
      <c r="A3829" s="38" t="s">
        <v>7665</v>
      </c>
      <c r="B3829" s="39" t="s">
        <v>7666</v>
      </c>
      <c r="C3829" s="40" t="s">
        <v>95</v>
      </c>
      <c r="D3829" s="77">
        <v>332.14</v>
      </c>
      <c r="E3829" s="77">
        <v>41.87</v>
      </c>
      <c r="F3829" s="77">
        <v>374.01</v>
      </c>
      <c r="G3829" s="26">
        <v>15</v>
      </c>
    </row>
    <row r="3830" spans="1:7">
      <c r="A3830" s="38" t="s">
        <v>7667</v>
      </c>
      <c r="B3830" s="39" t="s">
        <v>14548</v>
      </c>
      <c r="C3830" s="40" t="s">
        <v>95</v>
      </c>
      <c r="D3830" s="77">
        <v>354.32</v>
      </c>
      <c r="E3830" s="77">
        <v>84.1</v>
      </c>
      <c r="F3830" s="77">
        <v>438.42</v>
      </c>
      <c r="G3830" s="26">
        <v>15</v>
      </c>
    </row>
    <row r="3831" spans="1:7">
      <c r="A3831" s="38" t="s">
        <v>7668</v>
      </c>
      <c r="B3831" s="39" t="s">
        <v>7669</v>
      </c>
      <c r="C3831" s="40" t="s">
        <v>95</v>
      </c>
      <c r="D3831" s="77">
        <v>70.81</v>
      </c>
      <c r="E3831" s="77">
        <v>91.96</v>
      </c>
      <c r="F3831" s="77">
        <v>162.77000000000001</v>
      </c>
      <c r="G3831" s="26">
        <v>15</v>
      </c>
    </row>
    <row r="3832" spans="1:7">
      <c r="A3832" s="38" t="s">
        <v>7670</v>
      </c>
      <c r="B3832" s="39" t="s">
        <v>7671</v>
      </c>
      <c r="C3832" s="40" t="s">
        <v>95</v>
      </c>
      <c r="D3832" s="77">
        <v>1459.52</v>
      </c>
      <c r="E3832" s="77">
        <v>84.1</v>
      </c>
      <c r="F3832" s="77">
        <v>1543.62</v>
      </c>
      <c r="G3832" s="26">
        <v>15</v>
      </c>
    </row>
    <row r="3833" spans="1:7">
      <c r="A3833" s="38" t="s">
        <v>7672</v>
      </c>
      <c r="B3833" s="39" t="s">
        <v>7673</v>
      </c>
      <c r="C3833" s="40" t="s">
        <v>95</v>
      </c>
      <c r="D3833" s="77">
        <v>1026.97</v>
      </c>
      <c r="E3833" s="77">
        <v>84.1</v>
      </c>
      <c r="F3833" s="77">
        <v>1111.07</v>
      </c>
      <c r="G3833" s="26">
        <v>15</v>
      </c>
    </row>
    <row r="3834" spans="1:7" ht="30">
      <c r="A3834" s="38" t="s">
        <v>7674</v>
      </c>
      <c r="B3834" s="39" t="s">
        <v>7675</v>
      </c>
      <c r="C3834" s="40" t="s">
        <v>95</v>
      </c>
      <c r="D3834" s="77">
        <v>1824.55</v>
      </c>
      <c r="E3834" s="77">
        <v>84.1</v>
      </c>
      <c r="F3834" s="77">
        <v>1908.65</v>
      </c>
      <c r="G3834" s="26">
        <v>15</v>
      </c>
    </row>
    <row r="3835" spans="1:7">
      <c r="A3835" s="38" t="s">
        <v>7676</v>
      </c>
      <c r="B3835" s="39" t="s">
        <v>7677</v>
      </c>
      <c r="C3835" s="40" t="s">
        <v>95</v>
      </c>
      <c r="D3835" s="77">
        <v>5374.36</v>
      </c>
      <c r="E3835" s="77">
        <v>381.98</v>
      </c>
      <c r="F3835" s="77">
        <v>5756.34</v>
      </c>
      <c r="G3835" s="26">
        <v>15</v>
      </c>
    </row>
    <row r="3836" spans="1:7">
      <c r="A3836" s="38" t="s">
        <v>7678</v>
      </c>
      <c r="B3836" s="39" t="s">
        <v>7679</v>
      </c>
      <c r="C3836" s="40" t="s">
        <v>95</v>
      </c>
      <c r="D3836" s="77">
        <v>3486.63</v>
      </c>
      <c r="E3836" s="77">
        <v>224.11</v>
      </c>
      <c r="F3836" s="77">
        <v>3710.74</v>
      </c>
      <c r="G3836" s="26">
        <v>15</v>
      </c>
    </row>
    <row r="3837" spans="1:7">
      <c r="A3837" s="38" t="s">
        <v>7680</v>
      </c>
      <c r="B3837" s="39" t="s">
        <v>7681</v>
      </c>
      <c r="C3837" s="40" t="s">
        <v>95</v>
      </c>
      <c r="D3837" s="77">
        <v>3751.8</v>
      </c>
      <c r="E3837" s="77">
        <v>224.11</v>
      </c>
      <c r="F3837" s="77">
        <v>3975.91</v>
      </c>
      <c r="G3837" s="26">
        <v>15</v>
      </c>
    </row>
    <row r="3838" spans="1:7">
      <c r="A3838" s="38" t="s">
        <v>7682</v>
      </c>
      <c r="B3838" s="39" t="s">
        <v>7683</v>
      </c>
      <c r="C3838" s="40" t="s">
        <v>95</v>
      </c>
      <c r="D3838" s="77">
        <v>818.97</v>
      </c>
      <c r="E3838" s="77">
        <v>257.08</v>
      </c>
      <c r="F3838" s="77">
        <v>1076.05</v>
      </c>
      <c r="G3838" s="26">
        <v>15</v>
      </c>
    </row>
    <row r="3839" spans="1:7">
      <c r="A3839" s="38" t="s">
        <v>7684</v>
      </c>
      <c r="B3839" s="39" t="s">
        <v>7685</v>
      </c>
      <c r="C3839" s="40"/>
      <c r="D3839" s="77"/>
      <c r="E3839" s="77"/>
      <c r="F3839" s="77"/>
      <c r="G3839" s="26"/>
    </row>
    <row r="3840" spans="1:7">
      <c r="A3840" s="38" t="s">
        <v>7686</v>
      </c>
      <c r="B3840" s="39" t="s">
        <v>7687</v>
      </c>
      <c r="C3840" s="40" t="s">
        <v>408</v>
      </c>
      <c r="D3840" s="77">
        <v>1025.01</v>
      </c>
      <c r="E3840" s="77">
        <v>14.67</v>
      </c>
      <c r="F3840" s="77">
        <v>1039.68</v>
      </c>
      <c r="G3840" s="26">
        <v>15</v>
      </c>
    </row>
    <row r="3841" spans="1:7">
      <c r="A3841" s="38" t="s">
        <v>7688</v>
      </c>
      <c r="B3841" s="39" t="s">
        <v>7689</v>
      </c>
      <c r="C3841" s="40" t="s">
        <v>408</v>
      </c>
      <c r="D3841" s="77">
        <v>1228.9100000000001</v>
      </c>
      <c r="E3841" s="77">
        <v>14.67</v>
      </c>
      <c r="F3841" s="77">
        <v>1243.58</v>
      </c>
      <c r="G3841" s="26">
        <v>15</v>
      </c>
    </row>
    <row r="3842" spans="1:7">
      <c r="A3842" s="38" t="s">
        <v>7690</v>
      </c>
      <c r="B3842" s="39" t="s">
        <v>7691</v>
      </c>
      <c r="C3842" s="40" t="s">
        <v>408</v>
      </c>
      <c r="D3842" s="77">
        <v>1412.05</v>
      </c>
      <c r="E3842" s="77">
        <v>592.98</v>
      </c>
      <c r="F3842" s="77">
        <v>2005.03</v>
      </c>
      <c r="G3842" s="26">
        <v>15</v>
      </c>
    </row>
    <row r="3843" spans="1:7">
      <c r="A3843" s="38" t="s">
        <v>7692</v>
      </c>
      <c r="B3843" s="39" t="s">
        <v>7693</v>
      </c>
      <c r="C3843" s="40" t="s">
        <v>408</v>
      </c>
      <c r="D3843" s="77">
        <v>1680.15</v>
      </c>
      <c r="E3843" s="77">
        <v>632.25</v>
      </c>
      <c r="F3843" s="77">
        <v>2312.4</v>
      </c>
      <c r="G3843" s="26">
        <v>15</v>
      </c>
    </row>
    <row r="3844" spans="1:7">
      <c r="A3844" s="38" t="s">
        <v>7694</v>
      </c>
      <c r="B3844" s="39" t="s">
        <v>7695</v>
      </c>
      <c r="C3844" s="40" t="s">
        <v>408</v>
      </c>
      <c r="D3844" s="77">
        <v>1944.21</v>
      </c>
      <c r="E3844" s="77">
        <v>710.79</v>
      </c>
      <c r="F3844" s="77">
        <v>2655</v>
      </c>
      <c r="G3844" s="26">
        <v>15</v>
      </c>
    </row>
    <row r="3845" spans="1:7">
      <c r="A3845" s="38" t="s">
        <v>7696</v>
      </c>
      <c r="B3845" s="39" t="s">
        <v>7697</v>
      </c>
      <c r="C3845" s="40" t="s">
        <v>408</v>
      </c>
      <c r="D3845" s="77">
        <v>2823.89</v>
      </c>
      <c r="E3845" s="77">
        <v>750.06</v>
      </c>
      <c r="F3845" s="77">
        <v>3573.95</v>
      </c>
      <c r="G3845" s="26">
        <v>15</v>
      </c>
    </row>
    <row r="3846" spans="1:7">
      <c r="A3846" s="38" t="s">
        <v>7698</v>
      </c>
      <c r="B3846" s="39" t="s">
        <v>7699</v>
      </c>
      <c r="C3846" s="40" t="s">
        <v>655</v>
      </c>
      <c r="D3846" s="77">
        <v>19.829999999999998</v>
      </c>
      <c r="E3846" s="77">
        <v>32.32</v>
      </c>
      <c r="F3846" s="77">
        <v>52.15</v>
      </c>
      <c r="G3846" s="26">
        <v>15</v>
      </c>
    </row>
    <row r="3847" spans="1:7" s="46" customFormat="1">
      <c r="A3847" s="38" t="s">
        <v>7700</v>
      </c>
      <c r="B3847" s="39" t="s">
        <v>7701</v>
      </c>
      <c r="C3847" s="40" t="s">
        <v>95</v>
      </c>
      <c r="D3847" s="77">
        <v>181.76</v>
      </c>
      <c r="E3847" s="77">
        <v>18.03</v>
      </c>
      <c r="F3847" s="77">
        <v>199.79</v>
      </c>
      <c r="G3847" s="26">
        <v>15</v>
      </c>
    </row>
    <row r="3848" spans="1:7">
      <c r="A3848" s="38" t="s">
        <v>7702</v>
      </c>
      <c r="B3848" s="39" t="s">
        <v>7703</v>
      </c>
      <c r="C3848" s="40"/>
      <c r="D3848" s="77"/>
      <c r="E3848" s="77"/>
      <c r="F3848" s="77"/>
      <c r="G3848" s="26"/>
    </row>
    <row r="3849" spans="1:7">
      <c r="A3849" s="38" t="s">
        <v>7704</v>
      </c>
      <c r="B3849" s="39" t="s">
        <v>7705</v>
      </c>
      <c r="C3849" s="40"/>
      <c r="D3849" s="77"/>
      <c r="E3849" s="77"/>
      <c r="F3849" s="77"/>
      <c r="G3849" s="26"/>
    </row>
    <row r="3850" spans="1:7">
      <c r="A3850" s="38" t="s">
        <v>7706</v>
      </c>
      <c r="B3850" s="39" t="s">
        <v>7707</v>
      </c>
      <c r="C3850" s="40" t="s">
        <v>95</v>
      </c>
      <c r="D3850" s="77">
        <v>5991.84</v>
      </c>
      <c r="E3850" s="77">
        <v>27.92</v>
      </c>
      <c r="F3850" s="77">
        <v>6019.76</v>
      </c>
      <c r="G3850" s="26">
        <v>15</v>
      </c>
    </row>
    <row r="3851" spans="1:7">
      <c r="A3851" s="38" t="s">
        <v>7708</v>
      </c>
      <c r="B3851" s="39" t="s">
        <v>7709</v>
      </c>
      <c r="C3851" s="40" t="s">
        <v>205</v>
      </c>
      <c r="D3851" s="77">
        <v>2561.9</v>
      </c>
      <c r="E3851" s="77"/>
      <c r="F3851" s="77">
        <v>2561.9</v>
      </c>
      <c r="G3851" s="26">
        <v>15</v>
      </c>
    </row>
    <row r="3852" spans="1:7">
      <c r="A3852" s="38" t="s">
        <v>7710</v>
      </c>
      <c r="B3852" s="39" t="s">
        <v>7711</v>
      </c>
      <c r="C3852" s="40" t="s">
        <v>205</v>
      </c>
      <c r="D3852" s="77">
        <v>2729.79</v>
      </c>
      <c r="E3852" s="77"/>
      <c r="F3852" s="77">
        <v>2729.79</v>
      </c>
      <c r="G3852" s="26">
        <v>15</v>
      </c>
    </row>
    <row r="3853" spans="1:7">
      <c r="A3853" s="38" t="s">
        <v>7712</v>
      </c>
      <c r="B3853" s="39" t="s">
        <v>7713</v>
      </c>
      <c r="C3853" s="40"/>
      <c r="D3853" s="77"/>
      <c r="E3853" s="77"/>
      <c r="F3853" s="77"/>
      <c r="G3853" s="26"/>
    </row>
    <row r="3854" spans="1:7">
      <c r="A3854" s="38" t="s">
        <v>7714</v>
      </c>
      <c r="B3854" s="39" t="s">
        <v>7715</v>
      </c>
      <c r="C3854" s="40" t="s">
        <v>147</v>
      </c>
      <c r="D3854" s="77">
        <v>10615.42</v>
      </c>
      <c r="E3854" s="77"/>
      <c r="F3854" s="77">
        <v>10615.42</v>
      </c>
      <c r="G3854" s="26">
        <v>15</v>
      </c>
    </row>
    <row r="3855" spans="1:7">
      <c r="A3855" s="38" t="s">
        <v>7716</v>
      </c>
      <c r="B3855" s="39" t="s">
        <v>7717</v>
      </c>
      <c r="C3855" s="40" t="s">
        <v>147</v>
      </c>
      <c r="D3855" s="77">
        <v>8859.23</v>
      </c>
      <c r="E3855" s="77"/>
      <c r="F3855" s="77">
        <v>8859.23</v>
      </c>
      <c r="G3855" s="26">
        <v>15</v>
      </c>
    </row>
    <row r="3856" spans="1:7" s="46" customFormat="1">
      <c r="A3856" s="38" t="s">
        <v>7718</v>
      </c>
      <c r="B3856" s="39" t="s">
        <v>7719</v>
      </c>
      <c r="C3856" s="40" t="s">
        <v>147</v>
      </c>
      <c r="D3856" s="77">
        <v>4549.53</v>
      </c>
      <c r="E3856" s="77"/>
      <c r="F3856" s="77">
        <v>4549.53</v>
      </c>
      <c r="G3856" s="26">
        <v>15</v>
      </c>
    </row>
    <row r="3857" spans="1:7">
      <c r="A3857" s="38" t="s">
        <v>7720</v>
      </c>
      <c r="B3857" s="39" t="s">
        <v>7721</v>
      </c>
      <c r="C3857" s="40"/>
      <c r="D3857" s="77"/>
      <c r="E3857" s="77"/>
      <c r="F3857" s="77"/>
      <c r="G3857" s="26"/>
    </row>
    <row r="3858" spans="1:7">
      <c r="A3858" s="38" t="s">
        <v>7722</v>
      </c>
      <c r="B3858" s="39" t="s">
        <v>7723</v>
      </c>
      <c r="C3858" s="40"/>
      <c r="D3858" s="77"/>
      <c r="E3858" s="77"/>
      <c r="F3858" s="77"/>
      <c r="G3858" s="26"/>
    </row>
    <row r="3859" spans="1:7">
      <c r="A3859" s="38" t="s">
        <v>7724</v>
      </c>
      <c r="B3859" s="39" t="s">
        <v>7725</v>
      </c>
      <c r="C3859" s="40" t="s">
        <v>147</v>
      </c>
      <c r="D3859" s="77">
        <v>2143.16</v>
      </c>
      <c r="E3859" s="77"/>
      <c r="F3859" s="77">
        <v>2143.16</v>
      </c>
      <c r="G3859" s="26">
        <v>15</v>
      </c>
    </row>
    <row r="3860" spans="1:7">
      <c r="A3860" s="38" t="s">
        <v>7726</v>
      </c>
      <c r="B3860" s="39" t="s">
        <v>7727</v>
      </c>
      <c r="C3860" s="40"/>
      <c r="D3860" s="77"/>
      <c r="E3860" s="77"/>
      <c r="F3860" s="77"/>
      <c r="G3860" s="26"/>
    </row>
    <row r="3861" spans="1:7" s="46" customFormat="1">
      <c r="A3861" s="38" t="s">
        <v>7728</v>
      </c>
      <c r="B3861" s="39" t="s">
        <v>7729</v>
      </c>
      <c r="C3861" s="40" t="s">
        <v>147</v>
      </c>
      <c r="D3861" s="77">
        <v>2583.02</v>
      </c>
      <c r="E3861" s="77"/>
      <c r="F3861" s="77">
        <v>2583.02</v>
      </c>
      <c r="G3861" s="26">
        <v>15</v>
      </c>
    </row>
    <row r="3862" spans="1:7">
      <c r="A3862" s="38" t="s">
        <v>7730</v>
      </c>
      <c r="B3862" s="39" t="s">
        <v>7731</v>
      </c>
      <c r="C3862" s="40"/>
      <c r="D3862" s="77"/>
      <c r="E3862" s="77"/>
      <c r="F3862" s="77"/>
      <c r="G3862" s="26"/>
    </row>
    <row r="3863" spans="1:7">
      <c r="A3863" s="38" t="s">
        <v>7732</v>
      </c>
      <c r="B3863" s="39" t="s">
        <v>7733</v>
      </c>
      <c r="C3863" s="40"/>
      <c r="D3863" s="77"/>
      <c r="E3863" s="77"/>
      <c r="F3863" s="77"/>
      <c r="G3863" s="26"/>
    </row>
    <row r="3864" spans="1:7">
      <c r="A3864" s="38" t="s">
        <v>7734</v>
      </c>
      <c r="B3864" s="39" t="s">
        <v>7735</v>
      </c>
      <c r="C3864" s="40" t="s">
        <v>95</v>
      </c>
      <c r="D3864" s="77">
        <v>848.07</v>
      </c>
      <c r="E3864" s="77">
        <v>16.75</v>
      </c>
      <c r="F3864" s="77">
        <v>864.82</v>
      </c>
      <c r="G3864" s="26">
        <v>15</v>
      </c>
    </row>
    <row r="3865" spans="1:7">
      <c r="A3865" s="38" t="s">
        <v>7736</v>
      </c>
      <c r="B3865" s="39" t="s">
        <v>7737</v>
      </c>
      <c r="C3865" s="40" t="s">
        <v>95</v>
      </c>
      <c r="D3865" s="77">
        <v>14793.71</v>
      </c>
      <c r="E3865" s="77"/>
      <c r="F3865" s="77">
        <v>14793.71</v>
      </c>
      <c r="G3865" s="26">
        <v>15</v>
      </c>
    </row>
    <row r="3866" spans="1:7">
      <c r="A3866" s="38" t="s">
        <v>7738</v>
      </c>
      <c r="B3866" s="39" t="s">
        <v>7739</v>
      </c>
      <c r="C3866" s="40" t="s">
        <v>408</v>
      </c>
      <c r="D3866" s="77">
        <v>204.88</v>
      </c>
      <c r="E3866" s="77">
        <v>55.83</v>
      </c>
      <c r="F3866" s="77">
        <v>260.70999999999998</v>
      </c>
      <c r="G3866" s="26">
        <v>15</v>
      </c>
    </row>
    <row r="3867" spans="1:7">
      <c r="A3867" s="38" t="s">
        <v>7740</v>
      </c>
      <c r="B3867" s="39" t="s">
        <v>7741</v>
      </c>
      <c r="C3867" s="40" t="s">
        <v>408</v>
      </c>
      <c r="D3867" s="77">
        <v>2067.5100000000002</v>
      </c>
      <c r="E3867" s="77"/>
      <c r="F3867" s="77">
        <v>2067.5100000000002</v>
      </c>
      <c r="G3867" s="26">
        <v>15</v>
      </c>
    </row>
    <row r="3868" spans="1:7">
      <c r="A3868" s="38" t="s">
        <v>7742</v>
      </c>
      <c r="B3868" s="39" t="s">
        <v>7743</v>
      </c>
      <c r="C3868" s="40" t="s">
        <v>408</v>
      </c>
      <c r="D3868" s="77">
        <v>6150.46</v>
      </c>
      <c r="E3868" s="77"/>
      <c r="F3868" s="77">
        <v>6150.46</v>
      </c>
      <c r="G3868" s="26">
        <v>15</v>
      </c>
    </row>
    <row r="3869" spans="1:7">
      <c r="A3869" s="38" t="s">
        <v>7744</v>
      </c>
      <c r="B3869" s="39" t="s">
        <v>7745</v>
      </c>
      <c r="C3869" s="40" t="s">
        <v>408</v>
      </c>
      <c r="D3869" s="77">
        <v>1644.44</v>
      </c>
      <c r="E3869" s="77">
        <v>139.58000000000001</v>
      </c>
      <c r="F3869" s="77">
        <v>1784.02</v>
      </c>
      <c r="G3869" s="26">
        <v>15</v>
      </c>
    </row>
    <row r="3870" spans="1:7">
      <c r="A3870" s="38" t="s">
        <v>7746</v>
      </c>
      <c r="B3870" s="39" t="s">
        <v>7747</v>
      </c>
      <c r="C3870" s="40" t="s">
        <v>95</v>
      </c>
      <c r="D3870" s="77">
        <v>2666.52</v>
      </c>
      <c r="E3870" s="77">
        <v>16.75</v>
      </c>
      <c r="F3870" s="77">
        <v>2683.27</v>
      </c>
      <c r="G3870" s="26">
        <v>15</v>
      </c>
    </row>
    <row r="3871" spans="1:7">
      <c r="A3871" s="38" t="s">
        <v>7748</v>
      </c>
      <c r="B3871" s="39" t="s">
        <v>7749</v>
      </c>
      <c r="C3871" s="40" t="s">
        <v>408</v>
      </c>
      <c r="D3871" s="77">
        <v>3228.16</v>
      </c>
      <c r="E3871" s="77">
        <v>760.28</v>
      </c>
      <c r="F3871" s="77">
        <v>3988.44</v>
      </c>
      <c r="G3871" s="26">
        <v>15</v>
      </c>
    </row>
    <row r="3872" spans="1:7">
      <c r="A3872" s="38" t="s">
        <v>7750</v>
      </c>
      <c r="B3872" s="39" t="s">
        <v>7751</v>
      </c>
      <c r="C3872" s="40"/>
      <c r="D3872" s="77"/>
      <c r="E3872" s="77"/>
      <c r="F3872" s="77"/>
      <c r="G3872" s="26"/>
    </row>
    <row r="3873" spans="1:7" ht="30">
      <c r="A3873" s="38" t="s">
        <v>7752</v>
      </c>
      <c r="B3873" s="39" t="s">
        <v>7753</v>
      </c>
      <c r="C3873" s="40" t="s">
        <v>95</v>
      </c>
      <c r="D3873" s="77">
        <v>3794.31</v>
      </c>
      <c r="E3873" s="77">
        <v>1234.24</v>
      </c>
      <c r="F3873" s="77">
        <v>5028.55</v>
      </c>
      <c r="G3873" s="26">
        <v>15</v>
      </c>
    </row>
    <row r="3874" spans="1:7">
      <c r="A3874" s="38" t="s">
        <v>7754</v>
      </c>
      <c r="B3874" s="39" t="s">
        <v>7755</v>
      </c>
      <c r="C3874" s="40" t="s">
        <v>95</v>
      </c>
      <c r="D3874" s="77">
        <v>956.66</v>
      </c>
      <c r="E3874" s="77">
        <v>385.7</v>
      </c>
      <c r="F3874" s="77">
        <v>1342.36</v>
      </c>
      <c r="G3874" s="26">
        <v>15</v>
      </c>
    </row>
    <row r="3875" spans="1:7">
      <c r="A3875" s="38" t="s">
        <v>7756</v>
      </c>
      <c r="B3875" s="39" t="s">
        <v>7757</v>
      </c>
      <c r="C3875" s="40" t="s">
        <v>95</v>
      </c>
      <c r="D3875" s="77">
        <v>1507.4</v>
      </c>
      <c r="E3875" s="77">
        <v>385.7</v>
      </c>
      <c r="F3875" s="77">
        <v>1893.1</v>
      </c>
      <c r="G3875" s="26">
        <v>15</v>
      </c>
    </row>
    <row r="3876" spans="1:7">
      <c r="A3876" s="38" t="s">
        <v>7758</v>
      </c>
      <c r="B3876" s="39" t="s">
        <v>7759</v>
      </c>
      <c r="C3876" s="40" t="s">
        <v>95</v>
      </c>
      <c r="D3876" s="77">
        <v>1865.12</v>
      </c>
      <c r="E3876" s="77">
        <v>385.7</v>
      </c>
      <c r="F3876" s="77">
        <v>2250.8200000000002</v>
      </c>
      <c r="G3876" s="26">
        <v>15</v>
      </c>
    </row>
    <row r="3877" spans="1:7">
      <c r="A3877" s="38" t="s">
        <v>7760</v>
      </c>
      <c r="B3877" s="39" t="s">
        <v>7761</v>
      </c>
      <c r="C3877" s="40" t="s">
        <v>95</v>
      </c>
      <c r="D3877" s="77">
        <v>3482.11</v>
      </c>
      <c r="E3877" s="77">
        <v>771.4</v>
      </c>
      <c r="F3877" s="77">
        <v>4253.51</v>
      </c>
      <c r="G3877" s="26">
        <v>15</v>
      </c>
    </row>
    <row r="3878" spans="1:7">
      <c r="A3878" s="38" t="s">
        <v>7762</v>
      </c>
      <c r="B3878" s="39" t="s">
        <v>7763</v>
      </c>
      <c r="C3878" s="40" t="s">
        <v>95</v>
      </c>
      <c r="D3878" s="77">
        <v>650.78</v>
      </c>
      <c r="E3878" s="77">
        <v>12.3</v>
      </c>
      <c r="F3878" s="77">
        <v>663.08</v>
      </c>
      <c r="G3878" s="26">
        <v>15</v>
      </c>
    </row>
    <row r="3879" spans="1:7">
      <c r="A3879" s="38" t="s">
        <v>7764</v>
      </c>
      <c r="B3879" s="39" t="s">
        <v>7765</v>
      </c>
      <c r="C3879" s="40" t="s">
        <v>95</v>
      </c>
      <c r="D3879" s="77">
        <v>1022.55</v>
      </c>
      <c r="E3879" s="77">
        <v>223.32</v>
      </c>
      <c r="F3879" s="77">
        <v>1245.8699999999999</v>
      </c>
      <c r="G3879" s="26">
        <v>15</v>
      </c>
    </row>
    <row r="3880" spans="1:7">
      <c r="A3880" s="38" t="s">
        <v>7766</v>
      </c>
      <c r="B3880" s="39" t="s">
        <v>7767</v>
      </c>
      <c r="C3880" s="40" t="s">
        <v>95</v>
      </c>
      <c r="D3880" s="77">
        <v>228.85</v>
      </c>
      <c r="E3880" s="77">
        <v>55.83</v>
      </c>
      <c r="F3880" s="77">
        <v>284.68</v>
      </c>
      <c r="G3880" s="26">
        <v>15</v>
      </c>
    </row>
    <row r="3881" spans="1:7">
      <c r="A3881" s="38" t="s">
        <v>7768</v>
      </c>
      <c r="B3881" s="39" t="s">
        <v>7769</v>
      </c>
      <c r="C3881" s="40" t="s">
        <v>95</v>
      </c>
      <c r="D3881" s="77">
        <v>479.58</v>
      </c>
      <c r="E3881" s="77">
        <v>16.75</v>
      </c>
      <c r="F3881" s="77">
        <v>496.33</v>
      </c>
      <c r="G3881" s="26">
        <v>15</v>
      </c>
    </row>
    <row r="3882" spans="1:7">
      <c r="A3882" s="38" t="s">
        <v>7770</v>
      </c>
      <c r="B3882" s="39" t="s">
        <v>7771</v>
      </c>
      <c r="C3882" s="40" t="s">
        <v>95</v>
      </c>
      <c r="D3882" s="77">
        <v>1127.55</v>
      </c>
      <c r="E3882" s="77">
        <v>226.54</v>
      </c>
      <c r="F3882" s="77">
        <v>1354.09</v>
      </c>
      <c r="G3882" s="26">
        <v>15</v>
      </c>
    </row>
    <row r="3883" spans="1:7">
      <c r="A3883" s="38" t="s">
        <v>7772</v>
      </c>
      <c r="B3883" s="39" t="s">
        <v>7773</v>
      </c>
      <c r="C3883" s="40" t="s">
        <v>95</v>
      </c>
      <c r="D3883" s="77">
        <v>4260.34</v>
      </c>
      <c r="E3883" s="77">
        <v>226.54</v>
      </c>
      <c r="F3883" s="77">
        <v>4486.88</v>
      </c>
      <c r="G3883" s="26">
        <v>15</v>
      </c>
    </row>
    <row r="3884" spans="1:7">
      <c r="A3884" s="38" t="s">
        <v>7774</v>
      </c>
      <c r="B3884" s="39" t="s">
        <v>7775</v>
      </c>
      <c r="C3884" s="40" t="s">
        <v>95</v>
      </c>
      <c r="D3884" s="77">
        <v>12186.17</v>
      </c>
      <c r="E3884" s="77">
        <v>226.54</v>
      </c>
      <c r="F3884" s="77">
        <v>12412.71</v>
      </c>
      <c r="G3884" s="26">
        <v>15</v>
      </c>
    </row>
    <row r="3885" spans="1:7">
      <c r="A3885" s="38" t="s">
        <v>7776</v>
      </c>
      <c r="B3885" s="39" t="s">
        <v>7777</v>
      </c>
      <c r="C3885" s="40" t="s">
        <v>95</v>
      </c>
      <c r="D3885" s="77">
        <v>1139.6500000000001</v>
      </c>
      <c r="E3885" s="77">
        <v>4.0999999999999996</v>
      </c>
      <c r="F3885" s="77">
        <v>1143.75</v>
      </c>
      <c r="G3885" s="26">
        <v>15</v>
      </c>
    </row>
    <row r="3886" spans="1:7">
      <c r="A3886" s="38" t="s">
        <v>7778</v>
      </c>
      <c r="B3886" s="39" t="s">
        <v>7779</v>
      </c>
      <c r="C3886" s="40" t="s">
        <v>408</v>
      </c>
      <c r="D3886" s="77">
        <v>12474.88</v>
      </c>
      <c r="E3886" s="77">
        <v>292.94</v>
      </c>
      <c r="F3886" s="77">
        <v>12767.82</v>
      </c>
      <c r="G3886" s="26">
        <v>15</v>
      </c>
    </row>
    <row r="3887" spans="1:7">
      <c r="A3887" s="38" t="s">
        <v>7780</v>
      </c>
      <c r="B3887" s="39" t="s">
        <v>7781</v>
      </c>
      <c r="C3887" s="40" t="s">
        <v>408</v>
      </c>
      <c r="D3887" s="77">
        <v>18857.43</v>
      </c>
      <c r="E3887" s="77">
        <v>292.94</v>
      </c>
      <c r="F3887" s="77">
        <v>19150.37</v>
      </c>
      <c r="G3887" s="26">
        <v>15</v>
      </c>
    </row>
    <row r="3888" spans="1:7" ht="30">
      <c r="A3888" s="38" t="s">
        <v>7782</v>
      </c>
      <c r="B3888" s="39" t="s">
        <v>7783</v>
      </c>
      <c r="C3888" s="40" t="s">
        <v>95</v>
      </c>
      <c r="D3888" s="77">
        <v>1771.58</v>
      </c>
      <c r="E3888" s="77">
        <v>195.29</v>
      </c>
      <c r="F3888" s="77">
        <v>1966.87</v>
      </c>
      <c r="G3888" s="26">
        <v>15</v>
      </c>
    </row>
    <row r="3889" spans="1:7" ht="30">
      <c r="A3889" s="38" t="s">
        <v>7784</v>
      </c>
      <c r="B3889" s="39" t="s">
        <v>7785</v>
      </c>
      <c r="C3889" s="40" t="s">
        <v>95</v>
      </c>
      <c r="D3889" s="77">
        <v>2203.12</v>
      </c>
      <c r="E3889" s="77">
        <v>292.94</v>
      </c>
      <c r="F3889" s="77">
        <v>2496.06</v>
      </c>
      <c r="G3889" s="26">
        <v>15</v>
      </c>
    </row>
    <row r="3890" spans="1:7" ht="30">
      <c r="A3890" s="38" t="s">
        <v>7786</v>
      </c>
      <c r="B3890" s="39" t="s">
        <v>7787</v>
      </c>
      <c r="C3890" s="40" t="s">
        <v>95</v>
      </c>
      <c r="D3890" s="77">
        <v>5572.39</v>
      </c>
      <c r="E3890" s="77">
        <v>385.7</v>
      </c>
      <c r="F3890" s="77">
        <v>5958.09</v>
      </c>
      <c r="G3890" s="26">
        <v>15</v>
      </c>
    </row>
    <row r="3891" spans="1:7">
      <c r="A3891" s="38" t="s">
        <v>7788</v>
      </c>
      <c r="B3891" s="39" t="s">
        <v>7789</v>
      </c>
      <c r="C3891" s="40"/>
      <c r="D3891" s="77"/>
      <c r="E3891" s="77"/>
      <c r="F3891" s="77"/>
      <c r="G3891" s="26"/>
    </row>
    <row r="3892" spans="1:7">
      <c r="A3892" s="38" t="s">
        <v>7790</v>
      </c>
      <c r="B3892" s="39" t="s">
        <v>7791</v>
      </c>
      <c r="C3892" s="40" t="s">
        <v>95</v>
      </c>
      <c r="D3892" s="77">
        <v>24.89</v>
      </c>
      <c r="E3892" s="77">
        <v>15.43</v>
      </c>
      <c r="F3892" s="77">
        <v>40.32</v>
      </c>
      <c r="G3892" s="26">
        <v>15</v>
      </c>
    </row>
    <row r="3893" spans="1:7">
      <c r="A3893" s="38" t="s">
        <v>7792</v>
      </c>
      <c r="B3893" s="39" t="s">
        <v>7793</v>
      </c>
      <c r="C3893" s="40" t="s">
        <v>95</v>
      </c>
      <c r="D3893" s="77">
        <v>43.09</v>
      </c>
      <c r="E3893" s="77">
        <v>15.43</v>
      </c>
      <c r="F3893" s="77">
        <v>58.52</v>
      </c>
      <c r="G3893" s="26">
        <v>15</v>
      </c>
    </row>
    <row r="3894" spans="1:7">
      <c r="A3894" s="38" t="s">
        <v>7794</v>
      </c>
      <c r="B3894" s="39" t="s">
        <v>7795</v>
      </c>
      <c r="C3894" s="40" t="s">
        <v>95</v>
      </c>
      <c r="D3894" s="77"/>
      <c r="E3894" s="77">
        <v>226.54</v>
      </c>
      <c r="F3894" s="77">
        <v>226.54</v>
      </c>
      <c r="G3894" s="26">
        <v>15</v>
      </c>
    </row>
    <row r="3895" spans="1:7">
      <c r="A3895" s="38" t="s">
        <v>7796</v>
      </c>
      <c r="B3895" s="39" t="s">
        <v>7797</v>
      </c>
      <c r="C3895" s="40" t="s">
        <v>95</v>
      </c>
      <c r="D3895" s="77"/>
      <c r="E3895" s="77">
        <v>226.54</v>
      </c>
      <c r="F3895" s="77">
        <v>226.54</v>
      </c>
      <c r="G3895" s="26">
        <v>15</v>
      </c>
    </row>
    <row r="3896" spans="1:7">
      <c r="A3896" s="38" t="s">
        <v>7798</v>
      </c>
      <c r="B3896" s="39" t="s">
        <v>14549</v>
      </c>
      <c r="C3896" s="40" t="s">
        <v>95</v>
      </c>
      <c r="D3896" s="77">
        <v>15516.78</v>
      </c>
      <c r="E3896" s="77">
        <v>20.51</v>
      </c>
      <c r="F3896" s="77">
        <v>15537.29</v>
      </c>
      <c r="G3896" s="26">
        <v>15</v>
      </c>
    </row>
    <row r="3897" spans="1:7" s="46" customFormat="1">
      <c r="A3897" s="38" t="s">
        <v>7799</v>
      </c>
      <c r="B3897" s="39" t="s">
        <v>7800</v>
      </c>
      <c r="C3897" s="40" t="s">
        <v>95</v>
      </c>
      <c r="D3897" s="77">
        <v>2193.0300000000002</v>
      </c>
      <c r="E3897" s="77">
        <v>20.51</v>
      </c>
      <c r="F3897" s="77">
        <v>2213.54</v>
      </c>
      <c r="G3897" s="26">
        <v>15</v>
      </c>
    </row>
    <row r="3898" spans="1:7">
      <c r="A3898" s="38" t="s">
        <v>7801</v>
      </c>
      <c r="B3898" s="39" t="s">
        <v>7802</v>
      </c>
      <c r="C3898" s="40"/>
      <c r="D3898" s="77"/>
      <c r="E3898" s="77"/>
      <c r="F3898" s="77"/>
      <c r="G3898" s="26"/>
    </row>
    <row r="3899" spans="1:7">
      <c r="A3899" s="38" t="s">
        <v>7803</v>
      </c>
      <c r="B3899" s="39" t="s">
        <v>7804</v>
      </c>
      <c r="C3899" s="40"/>
      <c r="D3899" s="77"/>
      <c r="E3899" s="77"/>
      <c r="F3899" s="77"/>
      <c r="G3899" s="26"/>
    </row>
    <row r="3900" spans="1:7">
      <c r="A3900" s="38" t="s">
        <v>7805</v>
      </c>
      <c r="B3900" s="39" t="s">
        <v>7806</v>
      </c>
      <c r="C3900" s="40" t="s">
        <v>95</v>
      </c>
      <c r="D3900" s="77">
        <v>2788.43</v>
      </c>
      <c r="E3900" s="77">
        <v>100.7</v>
      </c>
      <c r="F3900" s="77">
        <v>2889.13</v>
      </c>
      <c r="G3900" s="26">
        <v>15</v>
      </c>
    </row>
    <row r="3901" spans="1:7">
      <c r="A3901" s="38" t="s">
        <v>7807</v>
      </c>
      <c r="B3901" s="39" t="s">
        <v>7808</v>
      </c>
      <c r="C3901" s="40" t="s">
        <v>147</v>
      </c>
      <c r="D3901" s="77">
        <v>1098.1199999999999</v>
      </c>
      <c r="E3901" s="77">
        <v>11.36</v>
      </c>
      <c r="F3901" s="77">
        <v>1109.48</v>
      </c>
      <c r="G3901" s="26">
        <v>15</v>
      </c>
    </row>
    <row r="3902" spans="1:7">
      <c r="A3902" s="38" t="s">
        <v>7809</v>
      </c>
      <c r="B3902" s="39" t="s">
        <v>7810</v>
      </c>
      <c r="C3902" s="40" t="s">
        <v>147</v>
      </c>
      <c r="D3902" s="77">
        <v>3363.89</v>
      </c>
      <c r="E3902" s="77">
        <v>11.36</v>
      </c>
      <c r="F3902" s="77">
        <v>3375.25</v>
      </c>
      <c r="G3902" s="26">
        <v>15</v>
      </c>
    </row>
    <row r="3903" spans="1:7">
      <c r="A3903" s="38" t="s">
        <v>7811</v>
      </c>
      <c r="B3903" s="39" t="s">
        <v>7812</v>
      </c>
      <c r="C3903" s="40" t="s">
        <v>95</v>
      </c>
      <c r="D3903" s="77">
        <v>998.29</v>
      </c>
      <c r="E3903" s="77">
        <v>5.68</v>
      </c>
      <c r="F3903" s="77">
        <v>1003.97</v>
      </c>
      <c r="G3903" s="26">
        <v>15</v>
      </c>
    </row>
    <row r="3904" spans="1:7" ht="30">
      <c r="A3904" s="38" t="s">
        <v>7813</v>
      </c>
      <c r="B3904" s="39" t="s">
        <v>7814</v>
      </c>
      <c r="C3904" s="40" t="s">
        <v>95</v>
      </c>
      <c r="D3904" s="77">
        <v>23547.99</v>
      </c>
      <c r="E3904" s="77">
        <v>201.95</v>
      </c>
      <c r="F3904" s="77">
        <v>23749.94</v>
      </c>
      <c r="G3904" s="26">
        <v>15</v>
      </c>
    </row>
    <row r="3905" spans="1:7">
      <c r="A3905" s="38" t="s">
        <v>7815</v>
      </c>
      <c r="B3905" s="39" t="s">
        <v>7816</v>
      </c>
      <c r="C3905" s="40" t="s">
        <v>147</v>
      </c>
      <c r="D3905" s="77">
        <v>5652.68</v>
      </c>
      <c r="E3905" s="77">
        <v>36.53</v>
      </c>
      <c r="F3905" s="77">
        <v>5689.21</v>
      </c>
      <c r="G3905" s="26">
        <v>15</v>
      </c>
    </row>
    <row r="3906" spans="1:7" ht="30">
      <c r="A3906" s="38" t="s">
        <v>7817</v>
      </c>
      <c r="B3906" s="39" t="s">
        <v>7818</v>
      </c>
      <c r="C3906" s="40" t="s">
        <v>95</v>
      </c>
      <c r="D3906" s="77">
        <v>112063.33</v>
      </c>
      <c r="E3906" s="77"/>
      <c r="F3906" s="77">
        <v>112063.33</v>
      </c>
      <c r="G3906" s="26">
        <v>15</v>
      </c>
    </row>
    <row r="3907" spans="1:7" ht="30">
      <c r="A3907" s="38" t="s">
        <v>7819</v>
      </c>
      <c r="B3907" s="39" t="s">
        <v>7820</v>
      </c>
      <c r="C3907" s="40" t="s">
        <v>95</v>
      </c>
      <c r="D3907" s="77">
        <v>58912.52</v>
      </c>
      <c r="E3907" s="77">
        <v>326.45999999999998</v>
      </c>
      <c r="F3907" s="77">
        <v>59238.98</v>
      </c>
      <c r="G3907" s="26">
        <v>15</v>
      </c>
    </row>
    <row r="3908" spans="1:7" ht="30">
      <c r="A3908" s="38" t="s">
        <v>7821</v>
      </c>
      <c r="B3908" s="39" t="s">
        <v>7822</v>
      </c>
      <c r="C3908" s="40" t="s">
        <v>408</v>
      </c>
      <c r="D3908" s="77">
        <v>505329.77</v>
      </c>
      <c r="E3908" s="77"/>
      <c r="F3908" s="77">
        <v>505329.77</v>
      </c>
      <c r="G3908" s="26">
        <v>15</v>
      </c>
    </row>
    <row r="3909" spans="1:7" ht="30">
      <c r="A3909" s="38" t="s">
        <v>7823</v>
      </c>
      <c r="B3909" s="39" t="s">
        <v>7824</v>
      </c>
      <c r="C3909" s="40" t="s">
        <v>408</v>
      </c>
      <c r="D3909" s="77">
        <v>6413.43</v>
      </c>
      <c r="E3909" s="77">
        <v>70395.64</v>
      </c>
      <c r="F3909" s="77">
        <v>76809.070000000007</v>
      </c>
      <c r="G3909" s="26">
        <v>15</v>
      </c>
    </row>
    <row r="3910" spans="1:7" s="46" customFormat="1" ht="45">
      <c r="A3910" s="38" t="s">
        <v>7825</v>
      </c>
      <c r="B3910" s="39" t="s">
        <v>7826</v>
      </c>
      <c r="C3910" s="40" t="s">
        <v>408</v>
      </c>
      <c r="D3910" s="77">
        <v>8877.02</v>
      </c>
      <c r="E3910" s="77">
        <v>84972.77</v>
      </c>
      <c r="F3910" s="77">
        <v>93849.79</v>
      </c>
      <c r="G3910" s="26">
        <v>15</v>
      </c>
    </row>
    <row r="3911" spans="1:7">
      <c r="A3911" s="38" t="s">
        <v>7827</v>
      </c>
      <c r="B3911" s="39" t="s">
        <v>7828</v>
      </c>
      <c r="C3911" s="40"/>
      <c r="D3911" s="77"/>
      <c r="E3911" s="77"/>
      <c r="F3911" s="77"/>
      <c r="G3911" s="26"/>
    </row>
    <row r="3912" spans="1:7">
      <c r="A3912" s="38" t="s">
        <v>7829</v>
      </c>
      <c r="B3912" s="39" t="s">
        <v>7830</v>
      </c>
      <c r="C3912" s="40"/>
      <c r="D3912" s="77"/>
      <c r="E3912" s="77"/>
      <c r="F3912" s="77"/>
      <c r="G3912" s="26"/>
    </row>
    <row r="3913" spans="1:7">
      <c r="A3913" s="38" t="s">
        <v>7831</v>
      </c>
      <c r="B3913" s="39" t="s">
        <v>7832</v>
      </c>
      <c r="C3913" s="40" t="s">
        <v>95</v>
      </c>
      <c r="D3913" s="77">
        <v>1382.7</v>
      </c>
      <c r="E3913" s="77">
        <v>340.98</v>
      </c>
      <c r="F3913" s="77">
        <v>1723.68</v>
      </c>
      <c r="G3913" s="26">
        <v>15</v>
      </c>
    </row>
    <row r="3914" spans="1:7">
      <c r="A3914" s="38" t="s">
        <v>7833</v>
      </c>
      <c r="B3914" s="39" t="s">
        <v>7834</v>
      </c>
      <c r="C3914" s="40" t="s">
        <v>95</v>
      </c>
      <c r="D3914" s="77">
        <v>1623.88</v>
      </c>
      <c r="E3914" s="77">
        <v>340.98</v>
      </c>
      <c r="F3914" s="77">
        <v>1964.86</v>
      </c>
      <c r="G3914" s="26">
        <v>15</v>
      </c>
    </row>
    <row r="3915" spans="1:7">
      <c r="A3915" s="38" t="s">
        <v>7835</v>
      </c>
      <c r="B3915" s="39" t="s">
        <v>7836</v>
      </c>
      <c r="C3915" s="40" t="s">
        <v>95</v>
      </c>
      <c r="D3915" s="77">
        <v>1973.99</v>
      </c>
      <c r="E3915" s="77">
        <v>340.98</v>
      </c>
      <c r="F3915" s="77">
        <v>2314.9699999999998</v>
      </c>
      <c r="G3915" s="26">
        <v>15</v>
      </c>
    </row>
    <row r="3916" spans="1:7">
      <c r="A3916" s="38" t="s">
        <v>7837</v>
      </c>
      <c r="B3916" s="39" t="s">
        <v>7838</v>
      </c>
      <c r="C3916" s="40" t="s">
        <v>95</v>
      </c>
      <c r="D3916" s="77">
        <v>2076.9299999999998</v>
      </c>
      <c r="E3916" s="77">
        <v>340.98</v>
      </c>
      <c r="F3916" s="77">
        <v>2417.91</v>
      </c>
      <c r="G3916" s="26">
        <v>15</v>
      </c>
    </row>
    <row r="3917" spans="1:7">
      <c r="A3917" s="38" t="s">
        <v>7839</v>
      </c>
      <c r="B3917" s="39" t="s">
        <v>7840</v>
      </c>
      <c r="C3917" s="40" t="s">
        <v>95</v>
      </c>
      <c r="D3917" s="77">
        <v>2347.42</v>
      </c>
      <c r="E3917" s="77">
        <v>340.98</v>
      </c>
      <c r="F3917" s="77">
        <v>2688.4</v>
      </c>
      <c r="G3917" s="26">
        <v>15</v>
      </c>
    </row>
    <row r="3918" spans="1:7">
      <c r="A3918" s="38" t="s">
        <v>7841</v>
      </c>
      <c r="B3918" s="39" t="s">
        <v>7842</v>
      </c>
      <c r="C3918" s="40" t="s">
        <v>95</v>
      </c>
      <c r="D3918" s="77">
        <v>1527.32</v>
      </c>
      <c r="E3918" s="77">
        <v>340.98</v>
      </c>
      <c r="F3918" s="77">
        <v>1868.3</v>
      </c>
      <c r="G3918" s="26">
        <v>15</v>
      </c>
    </row>
    <row r="3919" spans="1:7">
      <c r="A3919" s="38" t="s">
        <v>7843</v>
      </c>
      <c r="B3919" s="39" t="s">
        <v>7844</v>
      </c>
      <c r="C3919" s="40" t="s">
        <v>95</v>
      </c>
      <c r="D3919" s="77">
        <v>1705.72</v>
      </c>
      <c r="E3919" s="77">
        <v>340.98</v>
      </c>
      <c r="F3919" s="77">
        <v>2046.7</v>
      </c>
      <c r="G3919" s="26">
        <v>15</v>
      </c>
    </row>
    <row r="3920" spans="1:7">
      <c r="A3920" s="38" t="s">
        <v>7845</v>
      </c>
      <c r="B3920" s="39" t="s">
        <v>7846</v>
      </c>
      <c r="C3920" s="40" t="s">
        <v>95</v>
      </c>
      <c r="D3920" s="77">
        <v>2501.06</v>
      </c>
      <c r="E3920" s="77">
        <v>340.98</v>
      </c>
      <c r="F3920" s="77">
        <v>2842.04</v>
      </c>
      <c r="G3920" s="26">
        <v>15</v>
      </c>
    </row>
    <row r="3921" spans="1:7">
      <c r="A3921" s="38" t="s">
        <v>7847</v>
      </c>
      <c r="B3921" s="39" t="s">
        <v>7848</v>
      </c>
      <c r="C3921" s="40" t="s">
        <v>95</v>
      </c>
      <c r="D3921" s="77">
        <v>2562.41</v>
      </c>
      <c r="E3921" s="77">
        <v>340.98</v>
      </c>
      <c r="F3921" s="77">
        <v>2903.39</v>
      </c>
      <c r="G3921" s="26">
        <v>15</v>
      </c>
    </row>
    <row r="3922" spans="1:7">
      <c r="A3922" s="38" t="s">
        <v>7849</v>
      </c>
      <c r="B3922" s="39" t="s">
        <v>7850</v>
      </c>
      <c r="C3922" s="40" t="s">
        <v>95</v>
      </c>
      <c r="D3922" s="77">
        <v>2847.48</v>
      </c>
      <c r="E3922" s="77">
        <v>340.98</v>
      </c>
      <c r="F3922" s="77">
        <v>3188.46</v>
      </c>
      <c r="G3922" s="26">
        <v>15</v>
      </c>
    </row>
    <row r="3923" spans="1:7">
      <c r="A3923" s="38" t="s">
        <v>7851</v>
      </c>
      <c r="B3923" s="39" t="s">
        <v>7852</v>
      </c>
      <c r="C3923" s="40" t="s">
        <v>95</v>
      </c>
      <c r="D3923" s="77">
        <v>3009.95</v>
      </c>
      <c r="E3923" s="77">
        <v>340.98</v>
      </c>
      <c r="F3923" s="77">
        <v>3350.93</v>
      </c>
      <c r="G3923" s="26">
        <v>15</v>
      </c>
    </row>
    <row r="3924" spans="1:7">
      <c r="A3924" s="38" t="s">
        <v>7853</v>
      </c>
      <c r="B3924" s="39" t="s">
        <v>7854</v>
      </c>
      <c r="C3924" s="40" t="s">
        <v>95</v>
      </c>
      <c r="D3924" s="77">
        <v>3320.25</v>
      </c>
      <c r="E3924" s="77">
        <v>340.98</v>
      </c>
      <c r="F3924" s="77">
        <v>3661.23</v>
      </c>
      <c r="G3924" s="26">
        <v>15</v>
      </c>
    </row>
    <row r="3925" spans="1:7">
      <c r="A3925" s="38" t="s">
        <v>7855</v>
      </c>
      <c r="B3925" s="39" t="s">
        <v>7856</v>
      </c>
      <c r="C3925" s="40" t="s">
        <v>95</v>
      </c>
      <c r="D3925" s="77">
        <v>5173.07</v>
      </c>
      <c r="E3925" s="77">
        <v>340.98</v>
      </c>
      <c r="F3925" s="77">
        <v>5514.05</v>
      </c>
      <c r="G3925" s="26">
        <v>15</v>
      </c>
    </row>
    <row r="3926" spans="1:7">
      <c r="A3926" s="38" t="s">
        <v>7857</v>
      </c>
      <c r="B3926" s="39" t="s">
        <v>7858</v>
      </c>
      <c r="C3926" s="40"/>
      <c r="D3926" s="77"/>
      <c r="E3926" s="77"/>
      <c r="F3926" s="77"/>
      <c r="G3926" s="26"/>
    </row>
    <row r="3927" spans="1:7">
      <c r="A3927" s="38" t="s">
        <v>7859</v>
      </c>
      <c r="B3927" s="39" t="s">
        <v>7860</v>
      </c>
      <c r="C3927" s="40" t="s">
        <v>95</v>
      </c>
      <c r="D3927" s="77">
        <v>641.92999999999995</v>
      </c>
      <c r="E3927" s="77">
        <v>221.53</v>
      </c>
      <c r="F3927" s="77">
        <v>863.46</v>
      </c>
      <c r="G3927" s="26">
        <v>15</v>
      </c>
    </row>
    <row r="3928" spans="1:7">
      <c r="A3928" s="38" t="s">
        <v>7861</v>
      </c>
      <c r="B3928" s="39" t="s">
        <v>7862</v>
      </c>
      <c r="C3928" s="40" t="s">
        <v>95</v>
      </c>
      <c r="D3928" s="77">
        <v>628.87</v>
      </c>
      <c r="E3928" s="77">
        <v>238.83</v>
      </c>
      <c r="F3928" s="77">
        <v>867.7</v>
      </c>
      <c r="G3928" s="26">
        <v>15</v>
      </c>
    </row>
    <row r="3929" spans="1:7">
      <c r="A3929" s="38" t="s">
        <v>7863</v>
      </c>
      <c r="B3929" s="39" t="s">
        <v>7864</v>
      </c>
      <c r="C3929" s="40" t="s">
        <v>95</v>
      </c>
      <c r="D3929" s="77">
        <v>1331.7</v>
      </c>
      <c r="E3929" s="77">
        <v>238.83</v>
      </c>
      <c r="F3929" s="77">
        <v>1570.53</v>
      </c>
      <c r="G3929" s="26">
        <v>15</v>
      </c>
    </row>
    <row r="3930" spans="1:7">
      <c r="A3930" s="38" t="s">
        <v>7865</v>
      </c>
      <c r="B3930" s="39" t="s">
        <v>7866</v>
      </c>
      <c r="C3930" s="40" t="s">
        <v>95</v>
      </c>
      <c r="D3930" s="77">
        <v>1536.77</v>
      </c>
      <c r="E3930" s="77">
        <v>358.25</v>
      </c>
      <c r="F3930" s="77">
        <v>1895.02</v>
      </c>
      <c r="G3930" s="26">
        <v>15</v>
      </c>
    </row>
    <row r="3931" spans="1:7">
      <c r="A3931" s="38" t="s">
        <v>7867</v>
      </c>
      <c r="B3931" s="39" t="s">
        <v>7868</v>
      </c>
      <c r="C3931" s="40" t="s">
        <v>95</v>
      </c>
      <c r="D3931" s="77">
        <v>1800.58</v>
      </c>
      <c r="E3931" s="77">
        <v>477.66</v>
      </c>
      <c r="F3931" s="77">
        <v>2278.2399999999998</v>
      </c>
      <c r="G3931" s="26">
        <v>15</v>
      </c>
    </row>
    <row r="3932" spans="1:7">
      <c r="A3932" s="38" t="s">
        <v>7869</v>
      </c>
      <c r="B3932" s="39" t="s">
        <v>7870</v>
      </c>
      <c r="C3932" s="40" t="s">
        <v>95</v>
      </c>
      <c r="D3932" s="77">
        <v>2744.33</v>
      </c>
      <c r="E3932" s="77">
        <v>358.25</v>
      </c>
      <c r="F3932" s="77">
        <v>3102.58</v>
      </c>
      <c r="G3932" s="26">
        <v>15</v>
      </c>
    </row>
    <row r="3933" spans="1:7">
      <c r="A3933" s="38" t="s">
        <v>7871</v>
      </c>
      <c r="B3933" s="39" t="s">
        <v>7872</v>
      </c>
      <c r="C3933" s="40" t="s">
        <v>95</v>
      </c>
      <c r="D3933" s="77">
        <v>1511.81</v>
      </c>
      <c r="E3933" s="77">
        <v>358.25</v>
      </c>
      <c r="F3933" s="77">
        <v>1870.06</v>
      </c>
      <c r="G3933" s="26">
        <v>15</v>
      </c>
    </row>
    <row r="3934" spans="1:7">
      <c r="A3934" s="38" t="s">
        <v>7873</v>
      </c>
      <c r="B3934" s="39" t="s">
        <v>7874</v>
      </c>
      <c r="C3934" s="40" t="s">
        <v>95</v>
      </c>
      <c r="D3934" s="77">
        <v>2732.06</v>
      </c>
      <c r="E3934" s="77">
        <v>477.66</v>
      </c>
      <c r="F3934" s="77">
        <v>3209.72</v>
      </c>
      <c r="G3934" s="26">
        <v>15</v>
      </c>
    </row>
    <row r="3935" spans="1:7">
      <c r="A3935" s="38" t="s">
        <v>7875</v>
      </c>
      <c r="B3935" s="39" t="s">
        <v>7876</v>
      </c>
      <c r="C3935" s="40" t="s">
        <v>95</v>
      </c>
      <c r="D3935" s="77">
        <v>149.91999999999999</v>
      </c>
      <c r="E3935" s="77">
        <v>159.22</v>
      </c>
      <c r="F3935" s="77">
        <v>309.14</v>
      </c>
      <c r="G3935" s="26">
        <v>15</v>
      </c>
    </row>
    <row r="3936" spans="1:7">
      <c r="A3936" s="38" t="s">
        <v>7877</v>
      </c>
      <c r="B3936" s="39" t="s">
        <v>7878</v>
      </c>
      <c r="C3936" s="40" t="s">
        <v>95</v>
      </c>
      <c r="D3936" s="77">
        <v>160.03</v>
      </c>
      <c r="E3936" s="77">
        <v>159.22</v>
      </c>
      <c r="F3936" s="77">
        <v>319.25</v>
      </c>
      <c r="G3936" s="26">
        <v>15</v>
      </c>
    </row>
    <row r="3937" spans="1:7">
      <c r="A3937" s="38" t="s">
        <v>7879</v>
      </c>
      <c r="B3937" s="39" t="s">
        <v>7880</v>
      </c>
      <c r="C3937" s="40" t="s">
        <v>95</v>
      </c>
      <c r="D3937" s="77">
        <v>272.92</v>
      </c>
      <c r="E3937" s="77">
        <v>199.03</v>
      </c>
      <c r="F3937" s="77">
        <v>471.95</v>
      </c>
      <c r="G3937" s="26">
        <v>15</v>
      </c>
    </row>
    <row r="3938" spans="1:7">
      <c r="A3938" s="38" t="s">
        <v>7881</v>
      </c>
      <c r="B3938" s="39" t="s">
        <v>7882</v>
      </c>
      <c r="C3938" s="40" t="s">
        <v>95</v>
      </c>
      <c r="D3938" s="77">
        <v>545.84</v>
      </c>
      <c r="E3938" s="77">
        <v>238.83</v>
      </c>
      <c r="F3938" s="77">
        <v>784.67</v>
      </c>
      <c r="G3938" s="26">
        <v>15</v>
      </c>
    </row>
    <row r="3939" spans="1:7">
      <c r="A3939" s="38" t="s">
        <v>7883</v>
      </c>
      <c r="B3939" s="39" t="s">
        <v>7884</v>
      </c>
      <c r="C3939" s="40"/>
      <c r="D3939" s="77"/>
      <c r="E3939" s="77"/>
      <c r="F3939" s="77"/>
      <c r="G3939" s="26"/>
    </row>
    <row r="3940" spans="1:7">
      <c r="A3940" s="38" t="s">
        <v>7885</v>
      </c>
      <c r="B3940" s="39" t="s">
        <v>7886</v>
      </c>
      <c r="C3940" s="40" t="s">
        <v>95</v>
      </c>
      <c r="D3940" s="77">
        <v>258.14</v>
      </c>
      <c r="E3940" s="77">
        <v>269.14</v>
      </c>
      <c r="F3940" s="77">
        <v>527.28</v>
      </c>
      <c r="G3940" s="26">
        <v>15</v>
      </c>
    </row>
    <row r="3941" spans="1:7">
      <c r="A3941" s="38" t="s">
        <v>7887</v>
      </c>
      <c r="B3941" s="39" t="s">
        <v>7888</v>
      </c>
      <c r="C3941" s="40" t="s">
        <v>95</v>
      </c>
      <c r="D3941" s="77">
        <v>78.11</v>
      </c>
      <c r="E3941" s="77">
        <v>19.64</v>
      </c>
      <c r="F3941" s="77">
        <v>97.75</v>
      </c>
      <c r="G3941" s="26">
        <v>15</v>
      </c>
    </row>
    <row r="3942" spans="1:7">
      <c r="A3942" s="38" t="s">
        <v>7889</v>
      </c>
      <c r="B3942" s="39" t="s">
        <v>7890</v>
      </c>
      <c r="C3942" s="40" t="s">
        <v>95</v>
      </c>
      <c r="D3942" s="77">
        <v>876.64</v>
      </c>
      <c r="E3942" s="77">
        <v>39.270000000000003</v>
      </c>
      <c r="F3942" s="77">
        <v>915.91</v>
      </c>
      <c r="G3942" s="26">
        <v>15</v>
      </c>
    </row>
    <row r="3943" spans="1:7" s="46" customFormat="1">
      <c r="A3943" s="38" t="s">
        <v>7891</v>
      </c>
      <c r="B3943" s="39" t="s">
        <v>7892</v>
      </c>
      <c r="C3943" s="40" t="s">
        <v>95</v>
      </c>
      <c r="D3943" s="77">
        <v>36.58</v>
      </c>
      <c r="E3943" s="77">
        <v>39.08</v>
      </c>
      <c r="F3943" s="77">
        <v>75.66</v>
      </c>
      <c r="G3943" s="26">
        <v>15</v>
      </c>
    </row>
    <row r="3944" spans="1:7">
      <c r="A3944" s="38" t="s">
        <v>7893</v>
      </c>
      <c r="B3944" s="39" t="s">
        <v>7894</v>
      </c>
      <c r="C3944" s="40"/>
      <c r="D3944" s="77"/>
      <c r="E3944" s="77"/>
      <c r="F3944" s="77"/>
      <c r="G3944" s="26"/>
    </row>
    <row r="3945" spans="1:7">
      <c r="A3945" s="38" t="s">
        <v>7895</v>
      </c>
      <c r="B3945" s="39" t="s">
        <v>7896</v>
      </c>
      <c r="C3945" s="40"/>
      <c r="D3945" s="77"/>
      <c r="E3945" s="77"/>
      <c r="F3945" s="77"/>
      <c r="G3945" s="26"/>
    </row>
    <row r="3946" spans="1:7">
      <c r="A3946" s="38" t="s">
        <v>7897</v>
      </c>
      <c r="B3946" s="39" t="s">
        <v>7898</v>
      </c>
      <c r="C3946" s="40" t="s">
        <v>95</v>
      </c>
      <c r="D3946" s="77">
        <v>80.22</v>
      </c>
      <c r="E3946" s="77"/>
      <c r="F3946" s="77">
        <v>80.22</v>
      </c>
      <c r="G3946" s="26">
        <v>15</v>
      </c>
    </row>
    <row r="3947" spans="1:7">
      <c r="A3947" s="38" t="s">
        <v>7899</v>
      </c>
      <c r="B3947" s="39" t="s">
        <v>7900</v>
      </c>
      <c r="C3947" s="40" t="s">
        <v>95</v>
      </c>
      <c r="D3947" s="77">
        <v>464.28</v>
      </c>
      <c r="E3947" s="77">
        <v>162.44999999999999</v>
      </c>
      <c r="F3947" s="77">
        <v>626.73</v>
      </c>
      <c r="G3947" s="26">
        <v>15</v>
      </c>
    </row>
    <row r="3948" spans="1:7">
      <c r="A3948" s="38" t="s">
        <v>7901</v>
      </c>
      <c r="B3948" s="39" t="s">
        <v>7902</v>
      </c>
      <c r="C3948" s="40" t="s">
        <v>95</v>
      </c>
      <c r="D3948" s="77">
        <v>1087.99</v>
      </c>
      <c r="E3948" s="77">
        <v>410.73</v>
      </c>
      <c r="F3948" s="77">
        <v>1498.72</v>
      </c>
      <c r="G3948" s="26">
        <v>15</v>
      </c>
    </row>
    <row r="3949" spans="1:7">
      <c r="A3949" s="38" t="s">
        <v>7903</v>
      </c>
      <c r="B3949" s="39" t="s">
        <v>7904</v>
      </c>
      <c r="C3949" s="40" t="s">
        <v>95</v>
      </c>
      <c r="D3949" s="77">
        <v>1845.26</v>
      </c>
      <c r="E3949" s="77">
        <v>7.85</v>
      </c>
      <c r="F3949" s="77">
        <v>1853.11</v>
      </c>
      <c r="G3949" s="26">
        <v>15</v>
      </c>
    </row>
    <row r="3950" spans="1:7" ht="30">
      <c r="A3950" s="38" t="s">
        <v>7905</v>
      </c>
      <c r="B3950" s="39" t="s">
        <v>7906</v>
      </c>
      <c r="C3950" s="40" t="s">
        <v>95</v>
      </c>
      <c r="D3950" s="77">
        <v>163.03</v>
      </c>
      <c r="E3950" s="77">
        <v>22.33</v>
      </c>
      <c r="F3950" s="77">
        <v>185.36</v>
      </c>
      <c r="G3950" s="26">
        <v>15</v>
      </c>
    </row>
    <row r="3951" spans="1:7">
      <c r="A3951" s="38" t="s">
        <v>7907</v>
      </c>
      <c r="B3951" s="39" t="s">
        <v>7908</v>
      </c>
      <c r="C3951" s="40" t="s">
        <v>95</v>
      </c>
      <c r="D3951" s="77">
        <v>37.22</v>
      </c>
      <c r="E3951" s="77">
        <v>8.3800000000000008</v>
      </c>
      <c r="F3951" s="77">
        <v>45.6</v>
      </c>
      <c r="G3951" s="26">
        <v>15</v>
      </c>
    </row>
    <row r="3952" spans="1:7">
      <c r="A3952" s="38" t="s">
        <v>7909</v>
      </c>
      <c r="B3952" s="39" t="s">
        <v>7910</v>
      </c>
      <c r="C3952" s="40" t="s">
        <v>95</v>
      </c>
      <c r="D3952" s="77">
        <v>139.21</v>
      </c>
      <c r="E3952" s="77">
        <v>8.3800000000000008</v>
      </c>
      <c r="F3952" s="77">
        <v>147.59</v>
      </c>
      <c r="G3952" s="26">
        <v>15</v>
      </c>
    </row>
    <row r="3953" spans="1:7">
      <c r="A3953" s="38" t="s">
        <v>7911</v>
      </c>
      <c r="B3953" s="39" t="s">
        <v>7912</v>
      </c>
      <c r="C3953" s="40" t="s">
        <v>408</v>
      </c>
      <c r="D3953" s="77">
        <v>7527.05</v>
      </c>
      <c r="E3953" s="77"/>
      <c r="F3953" s="77">
        <v>7527.05</v>
      </c>
      <c r="G3953" s="26">
        <v>15</v>
      </c>
    </row>
    <row r="3954" spans="1:7">
      <c r="A3954" s="38" t="s">
        <v>7913</v>
      </c>
      <c r="B3954" s="39" t="s">
        <v>7914</v>
      </c>
      <c r="C3954" s="40" t="s">
        <v>408</v>
      </c>
      <c r="D3954" s="77">
        <v>35984.5</v>
      </c>
      <c r="E3954" s="77"/>
      <c r="F3954" s="77">
        <v>35984.5</v>
      </c>
      <c r="G3954" s="26">
        <v>15</v>
      </c>
    </row>
    <row r="3955" spans="1:7">
      <c r="A3955" s="38" t="s">
        <v>7915</v>
      </c>
      <c r="B3955" s="39" t="s">
        <v>7916</v>
      </c>
      <c r="C3955" s="40"/>
      <c r="D3955" s="77"/>
      <c r="E3955" s="77"/>
      <c r="F3955" s="77"/>
      <c r="G3955" s="26"/>
    </row>
    <row r="3956" spans="1:7">
      <c r="A3956" s="38" t="s">
        <v>7917</v>
      </c>
      <c r="B3956" s="39" t="s">
        <v>7918</v>
      </c>
      <c r="C3956" s="40" t="s">
        <v>95</v>
      </c>
      <c r="D3956" s="77">
        <v>10100.93</v>
      </c>
      <c r="E3956" s="77">
        <v>83.75</v>
      </c>
      <c r="F3956" s="77">
        <v>10184.68</v>
      </c>
      <c r="G3956" s="26">
        <v>15</v>
      </c>
    </row>
    <row r="3957" spans="1:7">
      <c r="A3957" s="38" t="s">
        <v>7919</v>
      </c>
      <c r="B3957" s="39" t="s">
        <v>7920</v>
      </c>
      <c r="C3957" s="40" t="s">
        <v>95</v>
      </c>
      <c r="D3957" s="77">
        <v>14493.95</v>
      </c>
      <c r="E3957" s="77">
        <v>83.75</v>
      </c>
      <c r="F3957" s="77">
        <v>14577.7</v>
      </c>
      <c r="G3957" s="26">
        <v>15</v>
      </c>
    </row>
    <row r="3958" spans="1:7">
      <c r="A3958" s="38" t="s">
        <v>7921</v>
      </c>
      <c r="B3958" s="39" t="s">
        <v>7922</v>
      </c>
      <c r="C3958" s="40" t="s">
        <v>95</v>
      </c>
      <c r="D3958" s="77">
        <v>46349.8</v>
      </c>
      <c r="E3958" s="77">
        <v>83.75</v>
      </c>
      <c r="F3958" s="77">
        <v>46433.55</v>
      </c>
      <c r="G3958" s="26">
        <v>15</v>
      </c>
    </row>
    <row r="3959" spans="1:7">
      <c r="A3959" s="38" t="s">
        <v>7923</v>
      </c>
      <c r="B3959" s="39" t="s">
        <v>7924</v>
      </c>
      <c r="C3959" s="40"/>
      <c r="D3959" s="77"/>
      <c r="E3959" s="77"/>
      <c r="F3959" s="77"/>
      <c r="G3959" s="26"/>
    </row>
    <row r="3960" spans="1:7">
      <c r="A3960" s="38" t="s">
        <v>7925</v>
      </c>
      <c r="B3960" s="39" t="s">
        <v>7926</v>
      </c>
      <c r="C3960" s="40" t="s">
        <v>95</v>
      </c>
      <c r="D3960" s="77">
        <v>38525.11</v>
      </c>
      <c r="E3960" s="77">
        <v>157.08000000000001</v>
      </c>
      <c r="F3960" s="77">
        <v>38682.19</v>
      </c>
      <c r="G3960" s="26">
        <v>15</v>
      </c>
    </row>
    <row r="3961" spans="1:7">
      <c r="A3961" s="38" t="s">
        <v>7927</v>
      </c>
      <c r="B3961" s="39" t="s">
        <v>7928</v>
      </c>
      <c r="C3961" s="40" t="s">
        <v>95</v>
      </c>
      <c r="D3961" s="77">
        <v>47019.95</v>
      </c>
      <c r="E3961" s="77">
        <v>157.08000000000001</v>
      </c>
      <c r="F3961" s="77">
        <v>47177.03</v>
      </c>
      <c r="G3961" s="26">
        <v>15</v>
      </c>
    </row>
    <row r="3962" spans="1:7" ht="30">
      <c r="A3962" s="38" t="s">
        <v>7929</v>
      </c>
      <c r="B3962" s="39" t="s">
        <v>7930</v>
      </c>
      <c r="C3962" s="40" t="s">
        <v>95</v>
      </c>
      <c r="D3962" s="77">
        <v>46388.04</v>
      </c>
      <c r="E3962" s="77">
        <v>157.08000000000001</v>
      </c>
      <c r="F3962" s="77">
        <v>46545.120000000003</v>
      </c>
      <c r="G3962" s="26">
        <v>15</v>
      </c>
    </row>
    <row r="3963" spans="1:7">
      <c r="A3963" s="38" t="s">
        <v>7931</v>
      </c>
      <c r="B3963" s="39" t="s">
        <v>7932</v>
      </c>
      <c r="C3963" s="40" t="s">
        <v>95</v>
      </c>
      <c r="D3963" s="77">
        <v>5866.77</v>
      </c>
      <c r="E3963" s="77">
        <v>111.66</v>
      </c>
      <c r="F3963" s="77">
        <v>5978.43</v>
      </c>
      <c r="G3963" s="26">
        <v>15</v>
      </c>
    </row>
    <row r="3964" spans="1:7" ht="30">
      <c r="A3964" s="38" t="s">
        <v>7933</v>
      </c>
      <c r="B3964" s="39" t="s">
        <v>7934</v>
      </c>
      <c r="C3964" s="40" t="s">
        <v>95</v>
      </c>
      <c r="D3964" s="77">
        <v>15447.38</v>
      </c>
      <c r="E3964" s="77">
        <v>157.08000000000001</v>
      </c>
      <c r="F3964" s="77">
        <v>15604.46</v>
      </c>
      <c r="G3964" s="26">
        <v>15</v>
      </c>
    </row>
    <row r="3965" spans="1:7">
      <c r="A3965" s="38" t="s">
        <v>7935</v>
      </c>
      <c r="B3965" s="39" t="s">
        <v>7936</v>
      </c>
      <c r="C3965" s="40" t="s">
        <v>95</v>
      </c>
      <c r="D3965" s="77">
        <v>22401.9</v>
      </c>
      <c r="E3965" s="77">
        <v>111.66</v>
      </c>
      <c r="F3965" s="77">
        <v>22513.56</v>
      </c>
      <c r="G3965" s="26">
        <v>15</v>
      </c>
    </row>
    <row r="3966" spans="1:7">
      <c r="A3966" s="38" t="s">
        <v>7937</v>
      </c>
      <c r="B3966" s="39" t="s">
        <v>7938</v>
      </c>
      <c r="C3966" s="40" t="s">
        <v>95</v>
      </c>
      <c r="D3966" s="77">
        <v>1008</v>
      </c>
      <c r="E3966" s="77">
        <v>55.83</v>
      </c>
      <c r="F3966" s="77">
        <v>1063.83</v>
      </c>
      <c r="G3966" s="26">
        <v>15</v>
      </c>
    </row>
    <row r="3967" spans="1:7">
      <c r="A3967" s="38" t="s">
        <v>7939</v>
      </c>
      <c r="B3967" s="39" t="s">
        <v>7940</v>
      </c>
      <c r="C3967" s="40" t="s">
        <v>95</v>
      </c>
      <c r="D3967" s="77">
        <v>40700.92</v>
      </c>
      <c r="E3967" s="77">
        <v>157.08000000000001</v>
      </c>
      <c r="F3967" s="77">
        <v>40858</v>
      </c>
      <c r="G3967" s="26">
        <v>15</v>
      </c>
    </row>
    <row r="3968" spans="1:7">
      <c r="A3968" s="38" t="s">
        <v>7941</v>
      </c>
      <c r="B3968" s="39" t="s">
        <v>7942</v>
      </c>
      <c r="C3968" s="40" t="s">
        <v>95</v>
      </c>
      <c r="D3968" s="77">
        <v>56443</v>
      </c>
      <c r="E3968" s="77">
        <v>157.08000000000001</v>
      </c>
      <c r="F3968" s="77">
        <v>56600.08</v>
      </c>
      <c r="G3968" s="26">
        <v>15</v>
      </c>
    </row>
    <row r="3969" spans="1:7">
      <c r="A3969" s="38" t="s">
        <v>7943</v>
      </c>
      <c r="B3969" s="39" t="s">
        <v>7944</v>
      </c>
      <c r="C3969" s="40" t="s">
        <v>95</v>
      </c>
      <c r="D3969" s="77">
        <v>122355.3</v>
      </c>
      <c r="E3969" s="77">
        <v>157.08000000000001</v>
      </c>
      <c r="F3969" s="77">
        <v>122512.38</v>
      </c>
      <c r="G3969" s="26">
        <v>15</v>
      </c>
    </row>
    <row r="3970" spans="1:7">
      <c r="A3970" s="38" t="s">
        <v>7945</v>
      </c>
      <c r="B3970" s="39" t="s">
        <v>7946</v>
      </c>
      <c r="C3970" s="40" t="s">
        <v>95</v>
      </c>
      <c r="D3970" s="77">
        <v>142092.22</v>
      </c>
      <c r="E3970" s="77">
        <v>157.08000000000001</v>
      </c>
      <c r="F3970" s="77">
        <v>142249.29999999999</v>
      </c>
      <c r="G3970" s="26">
        <v>15</v>
      </c>
    </row>
    <row r="3971" spans="1:7">
      <c r="A3971" s="38" t="s">
        <v>7947</v>
      </c>
      <c r="B3971" s="39" t="s">
        <v>7948</v>
      </c>
      <c r="C3971" s="40" t="s">
        <v>95</v>
      </c>
      <c r="D3971" s="77">
        <v>50703.38</v>
      </c>
      <c r="E3971" s="77">
        <v>157.08000000000001</v>
      </c>
      <c r="F3971" s="77">
        <v>50860.46</v>
      </c>
      <c r="G3971" s="26">
        <v>15</v>
      </c>
    </row>
    <row r="3972" spans="1:7" ht="30">
      <c r="A3972" s="38" t="s">
        <v>7949</v>
      </c>
      <c r="B3972" s="39" t="s">
        <v>7950</v>
      </c>
      <c r="C3972" s="40" t="s">
        <v>95</v>
      </c>
      <c r="D3972" s="77">
        <v>29799.05</v>
      </c>
      <c r="E3972" s="77">
        <v>157.08000000000001</v>
      </c>
      <c r="F3972" s="77">
        <v>29956.13</v>
      </c>
      <c r="G3972" s="26">
        <v>15</v>
      </c>
    </row>
    <row r="3973" spans="1:7" ht="30">
      <c r="A3973" s="38" t="s">
        <v>7951</v>
      </c>
      <c r="B3973" s="39" t="s">
        <v>7952</v>
      </c>
      <c r="C3973" s="40" t="s">
        <v>95</v>
      </c>
      <c r="D3973" s="77">
        <v>36452.160000000003</v>
      </c>
      <c r="E3973" s="77">
        <v>157.08000000000001</v>
      </c>
      <c r="F3973" s="77">
        <v>36609.24</v>
      </c>
      <c r="G3973" s="26">
        <v>15</v>
      </c>
    </row>
    <row r="3974" spans="1:7" ht="30">
      <c r="A3974" s="38" t="s">
        <v>7953</v>
      </c>
      <c r="B3974" s="39" t="s">
        <v>7954</v>
      </c>
      <c r="C3974" s="40" t="s">
        <v>95</v>
      </c>
      <c r="D3974" s="77">
        <v>64672</v>
      </c>
      <c r="E3974" s="77">
        <v>157.08000000000001</v>
      </c>
      <c r="F3974" s="77">
        <v>64829.08</v>
      </c>
      <c r="G3974" s="26">
        <v>15</v>
      </c>
    </row>
    <row r="3975" spans="1:7" ht="30">
      <c r="A3975" s="38" t="s">
        <v>7955</v>
      </c>
      <c r="B3975" s="39" t="s">
        <v>7956</v>
      </c>
      <c r="C3975" s="40" t="s">
        <v>95</v>
      </c>
      <c r="D3975" s="77">
        <v>43030.7</v>
      </c>
      <c r="E3975" s="77">
        <v>157.08000000000001</v>
      </c>
      <c r="F3975" s="77">
        <v>43187.78</v>
      </c>
      <c r="G3975" s="26">
        <v>15</v>
      </c>
    </row>
    <row r="3976" spans="1:7" ht="30">
      <c r="A3976" s="38" t="s">
        <v>7957</v>
      </c>
      <c r="B3976" s="39" t="s">
        <v>7958</v>
      </c>
      <c r="C3976" s="40" t="s">
        <v>95</v>
      </c>
      <c r="D3976" s="77">
        <v>96835.22</v>
      </c>
      <c r="E3976" s="77">
        <v>157.08000000000001</v>
      </c>
      <c r="F3976" s="77">
        <v>96992.3</v>
      </c>
      <c r="G3976" s="26">
        <v>15</v>
      </c>
    </row>
    <row r="3977" spans="1:7">
      <c r="A3977" s="38" t="s">
        <v>7959</v>
      </c>
      <c r="B3977" s="39" t="s">
        <v>7960</v>
      </c>
      <c r="C3977" s="40"/>
      <c r="D3977" s="77"/>
      <c r="E3977" s="77"/>
      <c r="F3977" s="77"/>
      <c r="G3977" s="26"/>
    </row>
    <row r="3978" spans="1:7">
      <c r="A3978" s="38" t="s">
        <v>14550</v>
      </c>
      <c r="B3978" s="39" t="s">
        <v>14551</v>
      </c>
      <c r="C3978" s="40" t="s">
        <v>95</v>
      </c>
      <c r="D3978" s="77">
        <v>663.79</v>
      </c>
      <c r="E3978" s="77">
        <v>63.72</v>
      </c>
      <c r="F3978" s="77">
        <v>727.51</v>
      </c>
      <c r="G3978" s="26">
        <v>15</v>
      </c>
    </row>
    <row r="3979" spans="1:7">
      <c r="A3979" s="38" t="s">
        <v>7961</v>
      </c>
      <c r="B3979" s="39" t="s">
        <v>7962</v>
      </c>
      <c r="C3979" s="40"/>
      <c r="D3979" s="77"/>
      <c r="E3979" s="77"/>
      <c r="F3979" s="77"/>
      <c r="G3979" s="26"/>
    </row>
    <row r="3980" spans="1:7">
      <c r="A3980" s="38" t="s">
        <v>7963</v>
      </c>
      <c r="B3980" s="39" t="s">
        <v>7964</v>
      </c>
      <c r="C3980" s="40" t="s">
        <v>95</v>
      </c>
      <c r="D3980" s="77">
        <v>43.57</v>
      </c>
      <c r="E3980" s="77">
        <v>11.16</v>
      </c>
      <c r="F3980" s="77">
        <v>54.73</v>
      </c>
      <c r="G3980" s="26">
        <v>15</v>
      </c>
    </row>
    <row r="3981" spans="1:7">
      <c r="A3981" s="38" t="s">
        <v>7965</v>
      </c>
      <c r="B3981" s="39" t="s">
        <v>7966</v>
      </c>
      <c r="C3981" s="40" t="s">
        <v>95</v>
      </c>
      <c r="D3981" s="77">
        <v>769.72</v>
      </c>
      <c r="E3981" s="77">
        <v>44.67</v>
      </c>
      <c r="F3981" s="77">
        <v>814.39</v>
      </c>
      <c r="G3981" s="26">
        <v>15</v>
      </c>
    </row>
    <row r="3982" spans="1:7">
      <c r="A3982" s="38" t="s">
        <v>7967</v>
      </c>
      <c r="B3982" s="39" t="s">
        <v>7968</v>
      </c>
      <c r="C3982" s="40" t="s">
        <v>95</v>
      </c>
      <c r="D3982" s="77">
        <v>632.26</v>
      </c>
      <c r="E3982" s="77">
        <v>44.67</v>
      </c>
      <c r="F3982" s="77">
        <v>676.93</v>
      </c>
      <c r="G3982" s="26">
        <v>15</v>
      </c>
    </row>
    <row r="3983" spans="1:7">
      <c r="A3983" s="38" t="s">
        <v>7969</v>
      </c>
      <c r="B3983" s="39" t="s">
        <v>7970</v>
      </c>
      <c r="C3983" s="40" t="s">
        <v>95</v>
      </c>
      <c r="D3983" s="77">
        <v>105.05</v>
      </c>
      <c r="E3983" s="77">
        <v>11.16</v>
      </c>
      <c r="F3983" s="77">
        <v>116.21</v>
      </c>
      <c r="G3983" s="26">
        <v>15</v>
      </c>
    </row>
    <row r="3984" spans="1:7">
      <c r="A3984" s="38" t="s">
        <v>7971</v>
      </c>
      <c r="B3984" s="39" t="s">
        <v>7972</v>
      </c>
      <c r="C3984" s="40" t="s">
        <v>95</v>
      </c>
      <c r="D3984" s="77">
        <v>931.32</v>
      </c>
      <c r="E3984" s="77">
        <v>4.0999999999999996</v>
      </c>
      <c r="F3984" s="77">
        <v>935.42</v>
      </c>
      <c r="G3984" s="26">
        <v>15</v>
      </c>
    </row>
    <row r="3985" spans="1:7">
      <c r="A3985" s="38" t="s">
        <v>7973</v>
      </c>
      <c r="B3985" s="39" t="s">
        <v>7974</v>
      </c>
      <c r="C3985" s="40"/>
      <c r="D3985" s="77"/>
      <c r="E3985" s="77"/>
      <c r="F3985" s="77"/>
      <c r="G3985" s="26"/>
    </row>
    <row r="3986" spans="1:7">
      <c r="A3986" s="38" t="s">
        <v>7975</v>
      </c>
      <c r="B3986" s="39" t="s">
        <v>7976</v>
      </c>
      <c r="C3986" s="40" t="s">
        <v>95</v>
      </c>
      <c r="D3986" s="77">
        <v>494.53</v>
      </c>
      <c r="E3986" s="77">
        <v>25.48</v>
      </c>
      <c r="F3986" s="77">
        <v>520.01</v>
      </c>
      <c r="G3986" s="26">
        <v>15</v>
      </c>
    </row>
    <row r="3987" spans="1:7">
      <c r="A3987" s="38" t="s">
        <v>7977</v>
      </c>
      <c r="B3987" s="39" t="s">
        <v>7978</v>
      </c>
      <c r="C3987" s="40" t="s">
        <v>95</v>
      </c>
      <c r="D3987" s="77">
        <v>755.37</v>
      </c>
      <c r="E3987" s="77">
        <v>32.65</v>
      </c>
      <c r="F3987" s="77">
        <v>788.02</v>
      </c>
      <c r="G3987" s="26">
        <v>15</v>
      </c>
    </row>
    <row r="3988" spans="1:7">
      <c r="A3988" s="38" t="s">
        <v>7979</v>
      </c>
      <c r="B3988" s="39" t="s">
        <v>7980</v>
      </c>
      <c r="C3988" s="40"/>
      <c r="D3988" s="77"/>
      <c r="E3988" s="77"/>
      <c r="F3988" s="77"/>
      <c r="G3988" s="26"/>
    </row>
    <row r="3989" spans="1:7">
      <c r="A3989" s="38" t="s">
        <v>7981</v>
      </c>
      <c r="B3989" s="39" t="s">
        <v>7982</v>
      </c>
      <c r="C3989" s="40" t="s">
        <v>205</v>
      </c>
      <c r="D3989" s="77">
        <v>0.36</v>
      </c>
      <c r="E3989" s="77">
        <v>5.58</v>
      </c>
      <c r="F3989" s="77">
        <v>5.94</v>
      </c>
      <c r="G3989" s="26">
        <v>15</v>
      </c>
    </row>
    <row r="3990" spans="1:7">
      <c r="A3990" s="38" t="s">
        <v>7983</v>
      </c>
      <c r="B3990" s="39" t="s">
        <v>7984</v>
      </c>
      <c r="C3990" s="40" t="s">
        <v>95</v>
      </c>
      <c r="D3990" s="77">
        <v>6.09</v>
      </c>
      <c r="E3990" s="77">
        <v>11.16</v>
      </c>
      <c r="F3990" s="77">
        <v>17.25</v>
      </c>
      <c r="G3990" s="26">
        <v>15</v>
      </c>
    </row>
    <row r="3991" spans="1:7">
      <c r="A3991" s="38" t="s">
        <v>7985</v>
      </c>
      <c r="B3991" s="39" t="s">
        <v>7986</v>
      </c>
      <c r="C3991" s="40" t="s">
        <v>95</v>
      </c>
      <c r="D3991" s="77">
        <v>1.96</v>
      </c>
      <c r="E3991" s="77">
        <v>11.16</v>
      </c>
      <c r="F3991" s="77">
        <v>13.12</v>
      </c>
      <c r="G3991" s="26">
        <v>15</v>
      </c>
    </row>
    <row r="3992" spans="1:7">
      <c r="A3992" s="38" t="s">
        <v>7987</v>
      </c>
      <c r="B3992" s="39" t="s">
        <v>7988</v>
      </c>
      <c r="C3992" s="40" t="s">
        <v>95</v>
      </c>
      <c r="D3992" s="77">
        <v>2.5499999999999998</v>
      </c>
      <c r="E3992" s="77">
        <v>11.16</v>
      </c>
      <c r="F3992" s="77">
        <v>13.71</v>
      </c>
      <c r="G3992" s="26">
        <v>15</v>
      </c>
    </row>
    <row r="3993" spans="1:7">
      <c r="A3993" s="38" t="s">
        <v>7989</v>
      </c>
      <c r="B3993" s="39" t="s">
        <v>7990</v>
      </c>
      <c r="C3993" s="40" t="s">
        <v>95</v>
      </c>
      <c r="D3993" s="77">
        <v>297.08</v>
      </c>
      <c r="E3993" s="77">
        <v>12.39</v>
      </c>
      <c r="F3993" s="77">
        <v>309.47000000000003</v>
      </c>
      <c r="G3993" s="26">
        <v>15</v>
      </c>
    </row>
    <row r="3994" spans="1:7">
      <c r="A3994" s="38" t="s">
        <v>7991</v>
      </c>
      <c r="B3994" s="39" t="s">
        <v>7992</v>
      </c>
      <c r="C3994" s="40" t="s">
        <v>95</v>
      </c>
      <c r="D3994" s="77">
        <v>665.92</v>
      </c>
      <c r="E3994" s="77">
        <v>12.39</v>
      </c>
      <c r="F3994" s="77">
        <v>678.31</v>
      </c>
      <c r="G3994" s="26">
        <v>15</v>
      </c>
    </row>
    <row r="3995" spans="1:7">
      <c r="A3995" s="38" t="s">
        <v>7993</v>
      </c>
      <c r="B3995" s="39" t="s">
        <v>7994</v>
      </c>
      <c r="C3995" s="40" t="s">
        <v>95</v>
      </c>
      <c r="D3995" s="77">
        <v>6.38</v>
      </c>
      <c r="E3995" s="77">
        <v>19.64</v>
      </c>
      <c r="F3995" s="77">
        <v>26.02</v>
      </c>
      <c r="G3995" s="26">
        <v>15</v>
      </c>
    </row>
    <row r="3996" spans="1:7">
      <c r="A3996" s="38" t="s">
        <v>7995</v>
      </c>
      <c r="B3996" s="39" t="s">
        <v>7996</v>
      </c>
      <c r="C3996" s="40" t="s">
        <v>95</v>
      </c>
      <c r="D3996" s="77">
        <v>19.23</v>
      </c>
      <c r="E3996" s="77">
        <v>19.64</v>
      </c>
      <c r="F3996" s="77">
        <v>38.869999999999997</v>
      </c>
      <c r="G3996" s="26">
        <v>15</v>
      </c>
    </row>
    <row r="3997" spans="1:7">
      <c r="A3997" s="38" t="s">
        <v>7997</v>
      </c>
      <c r="B3997" s="39" t="s">
        <v>7998</v>
      </c>
      <c r="C3997" s="40" t="s">
        <v>95</v>
      </c>
      <c r="D3997" s="77">
        <v>78.31</v>
      </c>
      <c r="E3997" s="77">
        <v>2.27</v>
      </c>
      <c r="F3997" s="77">
        <v>80.58</v>
      </c>
      <c r="G3997" s="26">
        <v>15</v>
      </c>
    </row>
    <row r="3998" spans="1:7">
      <c r="A3998" s="38" t="s">
        <v>7999</v>
      </c>
      <c r="B3998" s="39" t="s">
        <v>8000</v>
      </c>
      <c r="C3998" s="40" t="s">
        <v>95</v>
      </c>
      <c r="D3998" s="77">
        <v>314.67</v>
      </c>
      <c r="E3998" s="77">
        <v>12.74</v>
      </c>
      <c r="F3998" s="77">
        <v>327.41000000000003</v>
      </c>
      <c r="G3998" s="26">
        <v>15</v>
      </c>
    </row>
    <row r="3999" spans="1:7">
      <c r="A3999" s="38" t="s">
        <v>8001</v>
      </c>
      <c r="B3999" s="39" t="s">
        <v>8002</v>
      </c>
      <c r="C3999" s="40" t="s">
        <v>95</v>
      </c>
      <c r="D3999" s="77">
        <v>93.46</v>
      </c>
      <c r="E3999" s="77">
        <v>8.1999999999999993</v>
      </c>
      <c r="F3999" s="77">
        <v>101.66</v>
      </c>
      <c r="G3999" s="26">
        <v>15</v>
      </c>
    </row>
    <row r="4000" spans="1:7">
      <c r="A4000" s="38" t="s">
        <v>8003</v>
      </c>
      <c r="B4000" s="39" t="s">
        <v>8004</v>
      </c>
      <c r="C4000" s="40" t="s">
        <v>95</v>
      </c>
      <c r="D4000" s="77">
        <v>121.06</v>
      </c>
      <c r="E4000" s="77">
        <v>8.1999999999999993</v>
      </c>
      <c r="F4000" s="77">
        <v>129.26</v>
      </c>
      <c r="G4000" s="26">
        <v>15</v>
      </c>
    </row>
    <row r="4001" spans="1:7">
      <c r="A4001" s="38" t="s">
        <v>8005</v>
      </c>
      <c r="B4001" s="39" t="s">
        <v>8006</v>
      </c>
      <c r="C4001" s="40" t="s">
        <v>95</v>
      </c>
      <c r="D4001" s="77">
        <v>181.81</v>
      </c>
      <c r="E4001" s="77">
        <v>8.1999999999999993</v>
      </c>
      <c r="F4001" s="77">
        <v>190.01</v>
      </c>
      <c r="G4001" s="26">
        <v>15</v>
      </c>
    </row>
    <row r="4002" spans="1:7">
      <c r="A4002" s="38" t="s">
        <v>8007</v>
      </c>
      <c r="B4002" s="39" t="s">
        <v>8008</v>
      </c>
      <c r="C4002" s="40" t="s">
        <v>95</v>
      </c>
      <c r="D4002" s="77">
        <v>97.81</v>
      </c>
      <c r="E4002" s="77">
        <v>2.27</v>
      </c>
      <c r="F4002" s="77">
        <v>100.08</v>
      </c>
      <c r="G4002" s="26">
        <v>15</v>
      </c>
    </row>
    <row r="4003" spans="1:7">
      <c r="A4003" s="38" t="s">
        <v>8009</v>
      </c>
      <c r="B4003" s="39" t="s">
        <v>8010</v>
      </c>
      <c r="C4003" s="40" t="s">
        <v>95</v>
      </c>
      <c r="D4003" s="77">
        <v>106.32</v>
      </c>
      <c r="E4003" s="77">
        <v>2.27</v>
      </c>
      <c r="F4003" s="77">
        <v>108.59</v>
      </c>
      <c r="G4003" s="26">
        <v>15</v>
      </c>
    </row>
    <row r="4004" spans="1:7">
      <c r="A4004" s="38" t="s">
        <v>8011</v>
      </c>
      <c r="B4004" s="39" t="s">
        <v>8012</v>
      </c>
      <c r="C4004" s="40" t="s">
        <v>95</v>
      </c>
      <c r="D4004" s="77">
        <v>9.39</v>
      </c>
      <c r="E4004" s="77">
        <v>4.54</v>
      </c>
      <c r="F4004" s="77">
        <v>13.93</v>
      </c>
      <c r="G4004" s="26">
        <v>15</v>
      </c>
    </row>
    <row r="4005" spans="1:7">
      <c r="A4005" s="38" t="s">
        <v>8013</v>
      </c>
      <c r="B4005" s="39" t="s">
        <v>8014</v>
      </c>
      <c r="C4005" s="40" t="s">
        <v>95</v>
      </c>
      <c r="D4005" s="77">
        <v>14.24</v>
      </c>
      <c r="E4005" s="77">
        <v>4.54</v>
      </c>
      <c r="F4005" s="77">
        <v>18.78</v>
      </c>
      <c r="G4005" s="26">
        <v>15</v>
      </c>
    </row>
    <row r="4006" spans="1:7">
      <c r="A4006" s="38" t="s">
        <v>8015</v>
      </c>
      <c r="B4006" s="39" t="s">
        <v>8016</v>
      </c>
      <c r="C4006" s="40" t="s">
        <v>95</v>
      </c>
      <c r="D4006" s="77">
        <v>19.010000000000002</v>
      </c>
      <c r="E4006" s="77">
        <v>21.02</v>
      </c>
      <c r="F4006" s="77">
        <v>40.03</v>
      </c>
      <c r="G4006" s="26">
        <v>15</v>
      </c>
    </row>
    <row r="4007" spans="1:7">
      <c r="A4007" s="38" t="s">
        <v>8017</v>
      </c>
      <c r="B4007" s="39" t="s">
        <v>8018</v>
      </c>
      <c r="C4007" s="40" t="s">
        <v>95</v>
      </c>
      <c r="D4007" s="77">
        <v>10.16</v>
      </c>
      <c r="E4007" s="77">
        <v>12.74</v>
      </c>
      <c r="F4007" s="77">
        <v>22.9</v>
      </c>
      <c r="G4007" s="26">
        <v>15</v>
      </c>
    </row>
    <row r="4008" spans="1:7">
      <c r="A4008" s="38" t="s">
        <v>8019</v>
      </c>
      <c r="B4008" s="39" t="s">
        <v>8020</v>
      </c>
      <c r="C4008" s="40" t="s">
        <v>95</v>
      </c>
      <c r="D4008" s="77">
        <v>11.63</v>
      </c>
      <c r="E4008" s="77">
        <v>12.74</v>
      </c>
      <c r="F4008" s="77">
        <v>24.37</v>
      </c>
      <c r="G4008" s="26">
        <v>15</v>
      </c>
    </row>
    <row r="4009" spans="1:7">
      <c r="A4009" s="38" t="s">
        <v>8021</v>
      </c>
      <c r="B4009" s="39" t="s">
        <v>8022</v>
      </c>
      <c r="C4009" s="40" t="s">
        <v>95</v>
      </c>
      <c r="D4009" s="77">
        <v>14.82</v>
      </c>
      <c r="E4009" s="77">
        <v>12.74</v>
      </c>
      <c r="F4009" s="77">
        <v>27.56</v>
      </c>
      <c r="G4009" s="26">
        <v>15</v>
      </c>
    </row>
    <row r="4010" spans="1:7">
      <c r="A4010" s="38" t="s">
        <v>8023</v>
      </c>
      <c r="B4010" s="39" t="s">
        <v>14552</v>
      </c>
      <c r="C4010" s="40" t="s">
        <v>95</v>
      </c>
      <c r="D4010" s="77">
        <v>13.75</v>
      </c>
      <c r="E4010" s="77">
        <v>21.61</v>
      </c>
      <c r="F4010" s="77">
        <v>35.36</v>
      </c>
      <c r="G4010" s="26">
        <v>15</v>
      </c>
    </row>
    <row r="4011" spans="1:7">
      <c r="A4011" s="38" t="s">
        <v>8024</v>
      </c>
      <c r="B4011" s="39" t="s">
        <v>8025</v>
      </c>
      <c r="C4011" s="40" t="s">
        <v>95</v>
      </c>
      <c r="D4011" s="77">
        <v>12.99</v>
      </c>
      <c r="E4011" s="77">
        <v>11.16</v>
      </c>
      <c r="F4011" s="77">
        <v>24.15</v>
      </c>
      <c r="G4011" s="26">
        <v>15</v>
      </c>
    </row>
    <row r="4012" spans="1:7">
      <c r="A4012" s="38" t="s">
        <v>8026</v>
      </c>
      <c r="B4012" s="39" t="s">
        <v>8027</v>
      </c>
      <c r="C4012" s="40" t="s">
        <v>95</v>
      </c>
      <c r="D4012" s="77">
        <v>85.42</v>
      </c>
      <c r="E4012" s="77">
        <v>39.270000000000003</v>
      </c>
      <c r="F4012" s="77">
        <v>124.69</v>
      </c>
      <c r="G4012" s="26">
        <v>15</v>
      </c>
    </row>
    <row r="4013" spans="1:7">
      <c r="A4013" s="38" t="s">
        <v>8028</v>
      </c>
      <c r="B4013" s="39" t="s">
        <v>8029</v>
      </c>
      <c r="C4013" s="40"/>
      <c r="D4013" s="77"/>
      <c r="E4013" s="77"/>
      <c r="F4013" s="77"/>
      <c r="G4013" s="26"/>
    </row>
    <row r="4014" spans="1:7">
      <c r="A4014" s="38" t="s">
        <v>8030</v>
      </c>
      <c r="B4014" s="39" t="s">
        <v>8031</v>
      </c>
      <c r="C4014" s="40"/>
      <c r="D4014" s="77"/>
      <c r="E4014" s="77"/>
      <c r="F4014" s="77"/>
      <c r="G4014" s="26"/>
    </row>
    <row r="4015" spans="1:7" ht="30">
      <c r="A4015" s="38" t="s">
        <v>8032</v>
      </c>
      <c r="B4015" s="39" t="s">
        <v>8033</v>
      </c>
      <c r="C4015" s="40" t="s">
        <v>147</v>
      </c>
      <c r="D4015" s="77">
        <v>264.87</v>
      </c>
      <c r="E4015" s="77">
        <v>3.82</v>
      </c>
      <c r="F4015" s="77">
        <v>268.69</v>
      </c>
      <c r="G4015" s="26">
        <v>15</v>
      </c>
    </row>
    <row r="4016" spans="1:7">
      <c r="A4016" s="38" t="s">
        <v>8034</v>
      </c>
      <c r="B4016" s="39" t="s">
        <v>8035</v>
      </c>
      <c r="C4016" s="40" t="s">
        <v>147</v>
      </c>
      <c r="D4016" s="77">
        <v>215.94</v>
      </c>
      <c r="E4016" s="77">
        <v>3.2</v>
      </c>
      <c r="F4016" s="77">
        <v>219.14</v>
      </c>
      <c r="G4016" s="26">
        <v>15</v>
      </c>
    </row>
    <row r="4017" spans="1:7">
      <c r="A4017" s="38" t="s">
        <v>8036</v>
      </c>
      <c r="B4017" s="39" t="s">
        <v>8037</v>
      </c>
      <c r="C4017" s="40" t="s">
        <v>147</v>
      </c>
      <c r="D4017" s="77">
        <v>216.68</v>
      </c>
      <c r="E4017" s="77">
        <v>3.22</v>
      </c>
      <c r="F4017" s="77">
        <v>219.9</v>
      </c>
      <c r="G4017" s="26">
        <v>15</v>
      </c>
    </row>
    <row r="4018" spans="1:7">
      <c r="A4018" s="38" t="s">
        <v>8038</v>
      </c>
      <c r="B4018" s="39" t="s">
        <v>8039</v>
      </c>
      <c r="C4018" s="40" t="s">
        <v>205</v>
      </c>
      <c r="D4018" s="77">
        <v>381.07</v>
      </c>
      <c r="E4018" s="77">
        <v>15.92</v>
      </c>
      <c r="F4018" s="77">
        <v>396.99</v>
      </c>
      <c r="G4018" s="26">
        <v>15</v>
      </c>
    </row>
    <row r="4019" spans="1:7">
      <c r="A4019" s="38" t="s">
        <v>8040</v>
      </c>
      <c r="B4019" s="39" t="s">
        <v>8041</v>
      </c>
      <c r="C4019" s="40"/>
      <c r="D4019" s="77"/>
      <c r="E4019" s="77"/>
      <c r="F4019" s="77"/>
      <c r="G4019" s="26"/>
    </row>
    <row r="4020" spans="1:7">
      <c r="A4020" s="38" t="s">
        <v>8042</v>
      </c>
      <c r="B4020" s="39" t="s">
        <v>8043</v>
      </c>
      <c r="C4020" s="40" t="s">
        <v>147</v>
      </c>
      <c r="D4020" s="77">
        <v>80.59</v>
      </c>
      <c r="E4020" s="77"/>
      <c r="F4020" s="77">
        <v>80.59</v>
      </c>
      <c r="G4020" s="26">
        <v>15</v>
      </c>
    </row>
    <row r="4021" spans="1:7">
      <c r="A4021" s="38" t="s">
        <v>8044</v>
      </c>
      <c r="B4021" s="39" t="s">
        <v>8045</v>
      </c>
      <c r="C4021" s="40" t="s">
        <v>147</v>
      </c>
      <c r="D4021" s="77">
        <v>35.47</v>
      </c>
      <c r="E4021" s="77"/>
      <c r="F4021" s="77">
        <v>35.47</v>
      </c>
      <c r="G4021" s="26">
        <v>15</v>
      </c>
    </row>
    <row r="4022" spans="1:7">
      <c r="A4022" s="38" t="s">
        <v>8046</v>
      </c>
      <c r="B4022" s="39" t="s">
        <v>8047</v>
      </c>
      <c r="C4022" s="40" t="s">
        <v>147</v>
      </c>
      <c r="D4022" s="77">
        <v>196.42</v>
      </c>
      <c r="E4022" s="77"/>
      <c r="F4022" s="77">
        <v>196.42</v>
      </c>
      <c r="G4022" s="26">
        <v>15</v>
      </c>
    </row>
    <row r="4023" spans="1:7">
      <c r="A4023" s="38" t="s">
        <v>8048</v>
      </c>
      <c r="B4023" s="39" t="s">
        <v>8049</v>
      </c>
      <c r="C4023" s="40" t="s">
        <v>147</v>
      </c>
      <c r="D4023" s="77">
        <v>245.52</v>
      </c>
      <c r="E4023" s="77"/>
      <c r="F4023" s="77">
        <v>245.52</v>
      </c>
      <c r="G4023" s="26">
        <v>15</v>
      </c>
    </row>
    <row r="4024" spans="1:7">
      <c r="A4024" s="38" t="s">
        <v>8050</v>
      </c>
      <c r="B4024" s="39" t="s">
        <v>8051</v>
      </c>
      <c r="C4024" s="40" t="s">
        <v>147</v>
      </c>
      <c r="D4024" s="77">
        <v>88.81</v>
      </c>
      <c r="E4024" s="77"/>
      <c r="F4024" s="77">
        <v>88.81</v>
      </c>
      <c r="G4024" s="26">
        <v>15</v>
      </c>
    </row>
    <row r="4025" spans="1:7">
      <c r="A4025" s="38" t="s">
        <v>8052</v>
      </c>
      <c r="B4025" s="39" t="s">
        <v>8053</v>
      </c>
      <c r="C4025" s="40" t="s">
        <v>147</v>
      </c>
      <c r="D4025" s="77">
        <v>130.25</v>
      </c>
      <c r="E4025" s="77"/>
      <c r="F4025" s="77">
        <v>130.25</v>
      </c>
      <c r="G4025" s="26">
        <v>15</v>
      </c>
    </row>
    <row r="4026" spans="1:7">
      <c r="A4026" s="38" t="s">
        <v>8054</v>
      </c>
      <c r="B4026" s="39" t="s">
        <v>8055</v>
      </c>
      <c r="C4026" s="40" t="s">
        <v>147</v>
      </c>
      <c r="D4026" s="77">
        <v>137.32</v>
      </c>
      <c r="E4026" s="77"/>
      <c r="F4026" s="77">
        <v>137.32</v>
      </c>
      <c r="G4026" s="26">
        <v>15</v>
      </c>
    </row>
    <row r="4027" spans="1:7">
      <c r="A4027" s="38" t="s">
        <v>8056</v>
      </c>
      <c r="B4027" s="39" t="s">
        <v>8057</v>
      </c>
      <c r="C4027" s="40" t="s">
        <v>147</v>
      </c>
      <c r="D4027" s="77">
        <v>250.15</v>
      </c>
      <c r="E4027" s="77"/>
      <c r="F4027" s="77">
        <v>250.15</v>
      </c>
      <c r="G4027" s="26">
        <v>15</v>
      </c>
    </row>
    <row r="4028" spans="1:7">
      <c r="A4028" s="38" t="s">
        <v>8058</v>
      </c>
      <c r="B4028" s="39" t="s">
        <v>8059</v>
      </c>
      <c r="C4028" s="40" t="s">
        <v>147</v>
      </c>
      <c r="D4028" s="77">
        <v>285.41000000000003</v>
      </c>
      <c r="E4028" s="77"/>
      <c r="F4028" s="77">
        <v>285.41000000000003</v>
      </c>
      <c r="G4028" s="26">
        <v>15</v>
      </c>
    </row>
    <row r="4029" spans="1:7">
      <c r="A4029" s="38" t="s">
        <v>8060</v>
      </c>
      <c r="B4029" s="39" t="s">
        <v>8061</v>
      </c>
      <c r="C4029" s="40" t="s">
        <v>147</v>
      </c>
      <c r="D4029" s="77">
        <v>46.42</v>
      </c>
      <c r="E4029" s="77"/>
      <c r="F4029" s="77">
        <v>46.42</v>
      </c>
      <c r="G4029" s="26">
        <v>15</v>
      </c>
    </row>
    <row r="4030" spans="1:7">
      <c r="A4030" s="38" t="s">
        <v>8062</v>
      </c>
      <c r="B4030" s="39" t="s">
        <v>8063</v>
      </c>
      <c r="C4030" s="40"/>
      <c r="D4030" s="77"/>
      <c r="E4030" s="77"/>
      <c r="F4030" s="77"/>
      <c r="G4030" s="26"/>
    </row>
    <row r="4031" spans="1:7">
      <c r="A4031" s="38" t="s">
        <v>8064</v>
      </c>
      <c r="B4031" s="39" t="s">
        <v>8065</v>
      </c>
      <c r="C4031" s="40" t="s">
        <v>147</v>
      </c>
      <c r="D4031" s="77">
        <v>1608.58</v>
      </c>
      <c r="E4031" s="77">
        <v>28.81</v>
      </c>
      <c r="F4031" s="77">
        <v>1637.39</v>
      </c>
      <c r="G4031" s="26">
        <v>15</v>
      </c>
    </row>
    <row r="4032" spans="1:7">
      <c r="A4032" s="38" t="s">
        <v>8066</v>
      </c>
      <c r="B4032" s="39" t="s">
        <v>8067</v>
      </c>
      <c r="C4032" s="40" t="s">
        <v>147</v>
      </c>
      <c r="D4032" s="77">
        <v>1676.16</v>
      </c>
      <c r="E4032" s="77">
        <v>28.8</v>
      </c>
      <c r="F4032" s="77">
        <v>1704.96</v>
      </c>
      <c r="G4032" s="26">
        <v>15</v>
      </c>
    </row>
    <row r="4033" spans="1:7">
      <c r="A4033" s="38" t="s">
        <v>8068</v>
      </c>
      <c r="B4033" s="39" t="s">
        <v>8069</v>
      </c>
      <c r="C4033" s="40" t="s">
        <v>147</v>
      </c>
      <c r="D4033" s="77">
        <v>1808.15</v>
      </c>
      <c r="E4033" s="77">
        <v>28.8</v>
      </c>
      <c r="F4033" s="77">
        <v>1836.95</v>
      </c>
      <c r="G4033" s="26">
        <v>15</v>
      </c>
    </row>
    <row r="4034" spans="1:7">
      <c r="A4034" s="38" t="s">
        <v>8070</v>
      </c>
      <c r="B4034" s="39" t="s">
        <v>8071</v>
      </c>
      <c r="C4034" s="40" t="s">
        <v>147</v>
      </c>
      <c r="D4034" s="77">
        <v>1866.22</v>
      </c>
      <c r="E4034" s="77">
        <v>28.8</v>
      </c>
      <c r="F4034" s="77">
        <v>1895.02</v>
      </c>
      <c r="G4034" s="26">
        <v>15</v>
      </c>
    </row>
    <row r="4035" spans="1:7" ht="30">
      <c r="A4035" s="38" t="s">
        <v>8072</v>
      </c>
      <c r="B4035" s="39" t="s">
        <v>8073</v>
      </c>
      <c r="C4035" s="40" t="s">
        <v>147</v>
      </c>
      <c r="D4035" s="77">
        <v>2270.61</v>
      </c>
      <c r="E4035" s="77">
        <v>28.8</v>
      </c>
      <c r="F4035" s="77">
        <v>2299.41</v>
      </c>
      <c r="G4035" s="26">
        <v>15</v>
      </c>
    </row>
    <row r="4036" spans="1:7">
      <c r="A4036" s="38" t="s">
        <v>8074</v>
      </c>
      <c r="B4036" s="39" t="s">
        <v>8075</v>
      </c>
      <c r="C4036" s="40" t="s">
        <v>147</v>
      </c>
      <c r="D4036" s="77">
        <v>1827.5</v>
      </c>
      <c r="E4036" s="77">
        <v>43.2</v>
      </c>
      <c r="F4036" s="77">
        <v>1870.7</v>
      </c>
      <c r="G4036" s="26">
        <v>15</v>
      </c>
    </row>
    <row r="4037" spans="1:7">
      <c r="A4037" s="38" t="s">
        <v>8076</v>
      </c>
      <c r="B4037" s="39" t="s">
        <v>8077</v>
      </c>
      <c r="C4037" s="40" t="s">
        <v>147</v>
      </c>
      <c r="D4037" s="77">
        <v>1748.46</v>
      </c>
      <c r="E4037" s="77">
        <v>43.2</v>
      </c>
      <c r="F4037" s="77">
        <v>1791.66</v>
      </c>
      <c r="G4037" s="26">
        <v>15</v>
      </c>
    </row>
    <row r="4038" spans="1:7" ht="30">
      <c r="A4038" s="38" t="s">
        <v>8078</v>
      </c>
      <c r="B4038" s="39" t="s">
        <v>8079</v>
      </c>
      <c r="C4038" s="40" t="s">
        <v>147</v>
      </c>
      <c r="D4038" s="77">
        <v>2065.5300000000002</v>
      </c>
      <c r="E4038" s="77">
        <v>43.2</v>
      </c>
      <c r="F4038" s="77">
        <v>2108.73</v>
      </c>
      <c r="G4038" s="26">
        <v>15</v>
      </c>
    </row>
    <row r="4039" spans="1:7">
      <c r="A4039" s="38" t="s">
        <v>8080</v>
      </c>
      <c r="B4039" s="39" t="s">
        <v>8081</v>
      </c>
      <c r="C4039" s="40"/>
      <c r="D4039" s="77"/>
      <c r="E4039" s="77"/>
      <c r="F4039" s="77"/>
      <c r="G4039" s="26"/>
    </row>
    <row r="4040" spans="1:7">
      <c r="A4040" s="38" t="s">
        <v>8082</v>
      </c>
      <c r="B4040" s="39" t="s">
        <v>8083</v>
      </c>
      <c r="C4040" s="40" t="s">
        <v>95</v>
      </c>
      <c r="D4040" s="77">
        <v>1226.03</v>
      </c>
      <c r="E4040" s="77">
        <v>126.15</v>
      </c>
      <c r="F4040" s="77">
        <v>1352.18</v>
      </c>
      <c r="G4040" s="26">
        <v>15</v>
      </c>
    </row>
    <row r="4041" spans="1:7">
      <c r="A4041" s="38" t="s">
        <v>8084</v>
      </c>
      <c r="B4041" s="39" t="s">
        <v>8085</v>
      </c>
      <c r="C4041" s="40" t="s">
        <v>95</v>
      </c>
      <c r="D4041" s="77">
        <v>3544.94</v>
      </c>
      <c r="E4041" s="77">
        <v>126.15</v>
      </c>
      <c r="F4041" s="77">
        <v>3671.09</v>
      </c>
      <c r="G4041" s="26">
        <v>15</v>
      </c>
    </row>
    <row r="4042" spans="1:7">
      <c r="A4042" s="38" t="s">
        <v>8086</v>
      </c>
      <c r="B4042" s="39" t="s">
        <v>8087</v>
      </c>
      <c r="C4042" s="40" t="s">
        <v>95</v>
      </c>
      <c r="D4042" s="77">
        <v>6009.82</v>
      </c>
      <c r="E4042" s="77">
        <v>215.77</v>
      </c>
      <c r="F4042" s="77">
        <v>6225.59</v>
      </c>
      <c r="G4042" s="26">
        <v>15</v>
      </c>
    </row>
    <row r="4043" spans="1:7">
      <c r="A4043" s="38" t="s">
        <v>8088</v>
      </c>
      <c r="B4043" s="39" t="s">
        <v>8089</v>
      </c>
      <c r="C4043" s="40" t="s">
        <v>95</v>
      </c>
      <c r="D4043" s="77">
        <v>6033.78</v>
      </c>
      <c r="E4043" s="77">
        <v>126.15</v>
      </c>
      <c r="F4043" s="77">
        <v>6159.93</v>
      </c>
      <c r="G4043" s="26">
        <v>15</v>
      </c>
    </row>
    <row r="4044" spans="1:7">
      <c r="A4044" s="38" t="s">
        <v>8090</v>
      </c>
      <c r="B4044" s="39" t="s">
        <v>8091</v>
      </c>
      <c r="C4044" s="40" t="s">
        <v>95</v>
      </c>
      <c r="D4044" s="77">
        <v>2975.13</v>
      </c>
      <c r="E4044" s="77">
        <v>78.540000000000006</v>
      </c>
      <c r="F4044" s="77">
        <v>3053.67</v>
      </c>
      <c r="G4044" s="26">
        <v>15</v>
      </c>
    </row>
    <row r="4045" spans="1:7">
      <c r="A4045" s="38" t="s">
        <v>8092</v>
      </c>
      <c r="B4045" s="39" t="s">
        <v>8093</v>
      </c>
      <c r="C4045" s="40" t="s">
        <v>95</v>
      </c>
      <c r="D4045" s="77">
        <v>2009.23</v>
      </c>
      <c r="E4045" s="77">
        <v>126.15</v>
      </c>
      <c r="F4045" s="77">
        <v>2135.38</v>
      </c>
      <c r="G4045" s="26">
        <v>15</v>
      </c>
    </row>
    <row r="4046" spans="1:7">
      <c r="A4046" s="38" t="s">
        <v>8094</v>
      </c>
      <c r="B4046" s="39" t="s">
        <v>8095</v>
      </c>
      <c r="C4046" s="40" t="s">
        <v>95</v>
      </c>
      <c r="D4046" s="77">
        <v>2855.7</v>
      </c>
      <c r="E4046" s="77">
        <v>126.15</v>
      </c>
      <c r="F4046" s="77">
        <v>2981.85</v>
      </c>
      <c r="G4046" s="26">
        <v>15</v>
      </c>
    </row>
    <row r="4047" spans="1:7">
      <c r="A4047" s="38" t="s">
        <v>8096</v>
      </c>
      <c r="B4047" s="39" t="s">
        <v>8097</v>
      </c>
      <c r="C4047" s="40"/>
      <c r="D4047" s="77"/>
      <c r="E4047" s="77"/>
      <c r="F4047" s="77"/>
      <c r="G4047" s="26"/>
    </row>
    <row r="4048" spans="1:7">
      <c r="A4048" s="38" t="s">
        <v>8098</v>
      </c>
      <c r="B4048" s="39" t="s">
        <v>8099</v>
      </c>
      <c r="C4048" s="40" t="s">
        <v>95</v>
      </c>
      <c r="D4048" s="77">
        <v>456.44</v>
      </c>
      <c r="E4048" s="77">
        <v>26.45</v>
      </c>
      <c r="F4048" s="77">
        <v>482.89</v>
      </c>
      <c r="G4048" s="26">
        <v>15</v>
      </c>
    </row>
    <row r="4049" spans="1:7">
      <c r="A4049" s="38" t="s">
        <v>8100</v>
      </c>
      <c r="B4049" s="39" t="s">
        <v>8101</v>
      </c>
      <c r="C4049" s="40" t="s">
        <v>95</v>
      </c>
      <c r="D4049" s="77">
        <v>3195.34</v>
      </c>
      <c r="E4049" s="77">
        <v>58.77</v>
      </c>
      <c r="F4049" s="77">
        <v>3254.11</v>
      </c>
      <c r="G4049" s="26">
        <v>15</v>
      </c>
    </row>
    <row r="4050" spans="1:7">
      <c r="A4050" s="38" t="s">
        <v>8102</v>
      </c>
      <c r="B4050" s="39" t="s">
        <v>8103</v>
      </c>
      <c r="C4050" s="40" t="s">
        <v>95</v>
      </c>
      <c r="D4050" s="77">
        <v>1564.89</v>
      </c>
      <c r="E4050" s="77">
        <v>39.270000000000003</v>
      </c>
      <c r="F4050" s="77">
        <v>1604.16</v>
      </c>
      <c r="G4050" s="26">
        <v>15</v>
      </c>
    </row>
    <row r="4051" spans="1:7">
      <c r="A4051" s="38" t="s">
        <v>8104</v>
      </c>
      <c r="B4051" s="39" t="s">
        <v>8105</v>
      </c>
      <c r="C4051" s="40" t="s">
        <v>95</v>
      </c>
      <c r="D4051" s="77">
        <v>3242.41</v>
      </c>
      <c r="E4051" s="77">
        <v>671.85</v>
      </c>
      <c r="F4051" s="77">
        <v>3914.26</v>
      </c>
      <c r="G4051" s="26">
        <v>15</v>
      </c>
    </row>
    <row r="4052" spans="1:7">
      <c r="A4052" s="38" t="s">
        <v>8106</v>
      </c>
      <c r="B4052" s="39" t="s">
        <v>8107</v>
      </c>
      <c r="C4052" s="40" t="s">
        <v>95</v>
      </c>
      <c r="D4052" s="77">
        <v>8823.23</v>
      </c>
      <c r="E4052" s="77">
        <v>783.51</v>
      </c>
      <c r="F4052" s="77">
        <v>9606.74</v>
      </c>
      <c r="G4052" s="26">
        <v>15</v>
      </c>
    </row>
    <row r="4053" spans="1:7">
      <c r="A4053" s="38" t="s">
        <v>8108</v>
      </c>
      <c r="B4053" s="39" t="s">
        <v>8109</v>
      </c>
      <c r="C4053" s="40"/>
      <c r="D4053" s="77"/>
      <c r="E4053" s="77"/>
      <c r="F4053" s="77"/>
      <c r="G4053" s="26"/>
    </row>
    <row r="4054" spans="1:7">
      <c r="A4054" s="38" t="s">
        <v>8110</v>
      </c>
      <c r="B4054" s="39" t="s">
        <v>8111</v>
      </c>
      <c r="C4054" s="40" t="s">
        <v>95</v>
      </c>
      <c r="D4054" s="77">
        <v>101.44</v>
      </c>
      <c r="E4054" s="77">
        <v>12.73</v>
      </c>
      <c r="F4054" s="77">
        <v>114.17</v>
      </c>
      <c r="G4054" s="26">
        <v>15</v>
      </c>
    </row>
    <row r="4055" spans="1:7">
      <c r="A4055" s="38" t="s">
        <v>8112</v>
      </c>
      <c r="B4055" s="39" t="s">
        <v>8113</v>
      </c>
      <c r="C4055" s="40" t="s">
        <v>95</v>
      </c>
      <c r="D4055" s="77">
        <v>23.19</v>
      </c>
      <c r="E4055" s="77">
        <v>9.56</v>
      </c>
      <c r="F4055" s="77">
        <v>32.75</v>
      </c>
      <c r="G4055" s="26">
        <v>15</v>
      </c>
    </row>
    <row r="4056" spans="1:7">
      <c r="A4056" s="38" t="s">
        <v>8114</v>
      </c>
      <c r="B4056" s="39" t="s">
        <v>8115</v>
      </c>
      <c r="C4056" s="40" t="s">
        <v>95</v>
      </c>
      <c r="D4056" s="77">
        <v>19.239999999999998</v>
      </c>
      <c r="E4056" s="77">
        <v>9.56</v>
      </c>
      <c r="F4056" s="77">
        <v>28.8</v>
      </c>
      <c r="G4056" s="26">
        <v>15</v>
      </c>
    </row>
    <row r="4057" spans="1:7">
      <c r="A4057" s="38" t="s">
        <v>8116</v>
      </c>
      <c r="B4057" s="39" t="s">
        <v>8117</v>
      </c>
      <c r="C4057" s="40" t="s">
        <v>95</v>
      </c>
      <c r="D4057" s="77">
        <v>28.35</v>
      </c>
      <c r="E4057" s="77">
        <v>9.56</v>
      </c>
      <c r="F4057" s="77">
        <v>37.909999999999997</v>
      </c>
      <c r="G4057" s="26">
        <v>15</v>
      </c>
    </row>
    <row r="4058" spans="1:7">
      <c r="A4058" s="38" t="s">
        <v>8118</v>
      </c>
      <c r="B4058" s="39" t="s">
        <v>8119</v>
      </c>
      <c r="C4058" s="40" t="s">
        <v>95</v>
      </c>
      <c r="D4058" s="77">
        <v>23.37</v>
      </c>
      <c r="E4058" s="77">
        <v>9.56</v>
      </c>
      <c r="F4058" s="77">
        <v>32.93</v>
      </c>
      <c r="G4058" s="26">
        <v>15</v>
      </c>
    </row>
    <row r="4059" spans="1:7">
      <c r="A4059" s="38" t="s">
        <v>8120</v>
      </c>
      <c r="B4059" s="39" t="s">
        <v>8121</v>
      </c>
      <c r="C4059" s="40" t="s">
        <v>95</v>
      </c>
      <c r="D4059" s="77">
        <v>65.59</v>
      </c>
      <c r="E4059" s="77">
        <v>10.69</v>
      </c>
      <c r="F4059" s="77">
        <v>76.28</v>
      </c>
      <c r="G4059" s="26">
        <v>15</v>
      </c>
    </row>
    <row r="4060" spans="1:7">
      <c r="A4060" s="38" t="s">
        <v>8122</v>
      </c>
      <c r="B4060" s="39" t="s">
        <v>8123</v>
      </c>
      <c r="C4060" s="40" t="s">
        <v>95</v>
      </c>
      <c r="D4060" s="77">
        <v>63.39</v>
      </c>
      <c r="E4060" s="77">
        <v>10.69</v>
      </c>
      <c r="F4060" s="77">
        <v>74.08</v>
      </c>
      <c r="G4060" s="26">
        <v>15</v>
      </c>
    </row>
    <row r="4061" spans="1:7">
      <c r="A4061" s="38" t="s">
        <v>8124</v>
      </c>
      <c r="B4061" s="39" t="s">
        <v>8125</v>
      </c>
      <c r="C4061" s="40" t="s">
        <v>95</v>
      </c>
      <c r="D4061" s="77">
        <v>54.3</v>
      </c>
      <c r="E4061" s="77">
        <v>9.56</v>
      </c>
      <c r="F4061" s="77">
        <v>63.86</v>
      </c>
      <c r="G4061" s="26">
        <v>15</v>
      </c>
    </row>
    <row r="4062" spans="1:7">
      <c r="A4062" s="38" t="s">
        <v>8126</v>
      </c>
      <c r="B4062" s="39" t="s">
        <v>8127</v>
      </c>
      <c r="C4062" s="40" t="s">
        <v>95</v>
      </c>
      <c r="D4062" s="77">
        <v>30.17</v>
      </c>
      <c r="E4062" s="77">
        <v>9.56</v>
      </c>
      <c r="F4062" s="77">
        <v>39.729999999999997</v>
      </c>
      <c r="G4062" s="26">
        <v>15</v>
      </c>
    </row>
    <row r="4063" spans="1:7">
      <c r="A4063" s="38" t="s">
        <v>8128</v>
      </c>
      <c r="B4063" s="39" t="s">
        <v>8129</v>
      </c>
      <c r="C4063" s="40" t="s">
        <v>95</v>
      </c>
      <c r="D4063" s="77">
        <v>40.15</v>
      </c>
      <c r="E4063" s="77">
        <v>9.56</v>
      </c>
      <c r="F4063" s="77">
        <v>49.71</v>
      </c>
      <c r="G4063" s="26">
        <v>15</v>
      </c>
    </row>
    <row r="4064" spans="1:7">
      <c r="A4064" s="38" t="s">
        <v>8130</v>
      </c>
      <c r="B4064" s="39" t="s">
        <v>8131</v>
      </c>
      <c r="C4064" s="40" t="s">
        <v>95</v>
      </c>
      <c r="D4064" s="77">
        <v>36.61</v>
      </c>
      <c r="E4064" s="77">
        <v>9.56</v>
      </c>
      <c r="F4064" s="77">
        <v>46.17</v>
      </c>
      <c r="G4064" s="26">
        <v>15</v>
      </c>
    </row>
    <row r="4065" spans="1:7">
      <c r="A4065" s="38" t="s">
        <v>8132</v>
      </c>
      <c r="B4065" s="39" t="s">
        <v>8133</v>
      </c>
      <c r="C4065" s="40" t="s">
        <v>95</v>
      </c>
      <c r="D4065" s="77">
        <v>56.44</v>
      </c>
      <c r="E4065" s="77">
        <v>10.69</v>
      </c>
      <c r="F4065" s="77">
        <v>67.13</v>
      </c>
      <c r="G4065" s="26">
        <v>15</v>
      </c>
    </row>
    <row r="4066" spans="1:7">
      <c r="A4066" s="38" t="s">
        <v>8134</v>
      </c>
      <c r="B4066" s="39" t="s">
        <v>8135</v>
      </c>
      <c r="C4066" s="40" t="s">
        <v>95</v>
      </c>
      <c r="D4066" s="77">
        <v>54.48</v>
      </c>
      <c r="E4066" s="77">
        <v>10.69</v>
      </c>
      <c r="F4066" s="77">
        <v>65.17</v>
      </c>
      <c r="G4066" s="26">
        <v>15</v>
      </c>
    </row>
    <row r="4067" spans="1:7">
      <c r="A4067" s="38" t="s">
        <v>8136</v>
      </c>
      <c r="B4067" s="39" t="s">
        <v>8137</v>
      </c>
      <c r="C4067" s="40"/>
      <c r="D4067" s="77"/>
      <c r="E4067" s="77"/>
      <c r="F4067" s="77"/>
      <c r="G4067" s="26"/>
    </row>
    <row r="4068" spans="1:7" ht="30">
      <c r="A4068" s="38" t="s">
        <v>8138</v>
      </c>
      <c r="B4068" s="39" t="s">
        <v>8139</v>
      </c>
      <c r="C4068" s="40" t="s">
        <v>147</v>
      </c>
      <c r="D4068" s="77">
        <v>341.98</v>
      </c>
      <c r="E4068" s="77">
        <v>15.31</v>
      </c>
      <c r="F4068" s="77">
        <v>357.29</v>
      </c>
      <c r="G4068" s="26">
        <v>15</v>
      </c>
    </row>
    <row r="4069" spans="1:7" ht="30">
      <c r="A4069" s="38" t="s">
        <v>8140</v>
      </c>
      <c r="B4069" s="39" t="s">
        <v>8141</v>
      </c>
      <c r="C4069" s="40" t="s">
        <v>147</v>
      </c>
      <c r="D4069" s="77">
        <v>249.77</v>
      </c>
      <c r="E4069" s="77">
        <v>14.13</v>
      </c>
      <c r="F4069" s="77">
        <v>263.89999999999998</v>
      </c>
      <c r="G4069" s="26">
        <v>15</v>
      </c>
    </row>
    <row r="4070" spans="1:7" ht="30">
      <c r="A4070" s="38" t="s">
        <v>8142</v>
      </c>
      <c r="B4070" s="39" t="s">
        <v>8143</v>
      </c>
      <c r="C4070" s="40" t="s">
        <v>147</v>
      </c>
      <c r="D4070" s="77">
        <v>251.41</v>
      </c>
      <c r="E4070" s="77">
        <v>14.22</v>
      </c>
      <c r="F4070" s="77">
        <v>265.63</v>
      </c>
      <c r="G4070" s="26">
        <v>15</v>
      </c>
    </row>
    <row r="4071" spans="1:7">
      <c r="A4071" s="38" t="s">
        <v>8144</v>
      </c>
      <c r="B4071" s="39" t="s">
        <v>8145</v>
      </c>
      <c r="C4071" s="40" t="s">
        <v>194</v>
      </c>
      <c r="D4071" s="77">
        <v>9.02</v>
      </c>
      <c r="E4071" s="77">
        <v>2.4500000000000002</v>
      </c>
      <c r="F4071" s="77">
        <v>11.47</v>
      </c>
      <c r="G4071" s="26">
        <v>15</v>
      </c>
    </row>
    <row r="4072" spans="1:7">
      <c r="A4072" s="38" t="s">
        <v>8146</v>
      </c>
      <c r="B4072" s="39" t="s">
        <v>8147</v>
      </c>
      <c r="C4072" s="40" t="s">
        <v>14553</v>
      </c>
      <c r="D4072" s="77">
        <v>581.19000000000005</v>
      </c>
      <c r="E4072" s="77">
        <v>1512.24</v>
      </c>
      <c r="F4072" s="77">
        <v>2093.4299999999998</v>
      </c>
      <c r="G4072" s="26">
        <v>15</v>
      </c>
    </row>
    <row r="4073" spans="1:7">
      <c r="A4073" s="38" t="s">
        <v>8148</v>
      </c>
      <c r="B4073" s="39" t="s">
        <v>8149</v>
      </c>
      <c r="C4073" s="40"/>
      <c r="D4073" s="77"/>
      <c r="E4073" s="77"/>
      <c r="F4073" s="77"/>
      <c r="G4073" s="26"/>
    </row>
    <row r="4074" spans="1:7">
      <c r="A4074" s="38" t="s">
        <v>8150</v>
      </c>
      <c r="B4074" s="39" t="s">
        <v>8151</v>
      </c>
      <c r="C4074" s="40"/>
      <c r="D4074" s="77"/>
      <c r="E4074" s="77"/>
      <c r="F4074" s="77"/>
      <c r="G4074" s="26"/>
    </row>
    <row r="4075" spans="1:7">
      <c r="A4075" s="38" t="s">
        <v>8152</v>
      </c>
      <c r="B4075" s="39" t="s">
        <v>8153</v>
      </c>
      <c r="C4075" s="40" t="s">
        <v>147</v>
      </c>
      <c r="D4075" s="77">
        <v>8763.92</v>
      </c>
      <c r="E4075" s="77">
        <v>100.7</v>
      </c>
      <c r="F4075" s="77">
        <v>8864.6200000000008</v>
      </c>
      <c r="G4075" s="26">
        <v>15</v>
      </c>
    </row>
    <row r="4076" spans="1:7">
      <c r="A4076" s="38" t="s">
        <v>8154</v>
      </c>
      <c r="B4076" s="39" t="s">
        <v>8155</v>
      </c>
      <c r="C4076" s="40" t="s">
        <v>147</v>
      </c>
      <c r="D4076" s="77">
        <v>245.74</v>
      </c>
      <c r="E4076" s="77">
        <v>100.7</v>
      </c>
      <c r="F4076" s="77">
        <v>346.44</v>
      </c>
      <c r="G4076" s="26">
        <v>15</v>
      </c>
    </row>
    <row r="4077" spans="1:7">
      <c r="A4077" s="38" t="s">
        <v>8156</v>
      </c>
      <c r="B4077" s="39" t="s">
        <v>8157</v>
      </c>
      <c r="C4077" s="40" t="s">
        <v>147</v>
      </c>
      <c r="D4077" s="77">
        <v>1594.1</v>
      </c>
      <c r="E4077" s="77">
        <v>100.7</v>
      </c>
      <c r="F4077" s="77">
        <v>1694.8</v>
      </c>
      <c r="G4077" s="26">
        <v>15</v>
      </c>
    </row>
    <row r="4078" spans="1:7" ht="30">
      <c r="A4078" s="38" t="s">
        <v>8158</v>
      </c>
      <c r="B4078" s="39" t="s">
        <v>8159</v>
      </c>
      <c r="C4078" s="40" t="s">
        <v>95</v>
      </c>
      <c r="D4078" s="77">
        <v>13.2</v>
      </c>
      <c r="E4078" s="77">
        <v>7.3</v>
      </c>
      <c r="F4078" s="77">
        <v>20.5</v>
      </c>
      <c r="G4078" s="26">
        <v>15</v>
      </c>
    </row>
    <row r="4079" spans="1:7" ht="30">
      <c r="A4079" s="38" t="s">
        <v>8160</v>
      </c>
      <c r="B4079" s="39" t="s">
        <v>8161</v>
      </c>
      <c r="C4079" s="40" t="s">
        <v>95</v>
      </c>
      <c r="D4079" s="77">
        <v>9.41</v>
      </c>
      <c r="E4079" s="77">
        <v>7.3</v>
      </c>
      <c r="F4079" s="77">
        <v>16.71</v>
      </c>
      <c r="G4079" s="26">
        <v>15</v>
      </c>
    </row>
    <row r="4080" spans="1:7" ht="30">
      <c r="A4080" s="38" t="s">
        <v>8162</v>
      </c>
      <c r="B4080" s="39" t="s">
        <v>8163</v>
      </c>
      <c r="C4080" s="40" t="s">
        <v>95</v>
      </c>
      <c r="D4080" s="77">
        <v>19.09</v>
      </c>
      <c r="E4080" s="77">
        <v>7.3</v>
      </c>
      <c r="F4080" s="77">
        <v>26.39</v>
      </c>
      <c r="G4080" s="26">
        <v>15</v>
      </c>
    </row>
    <row r="4081" spans="1:7">
      <c r="A4081" s="38" t="s">
        <v>8164</v>
      </c>
      <c r="B4081" s="39" t="s">
        <v>8165</v>
      </c>
      <c r="C4081" s="40" t="s">
        <v>95</v>
      </c>
      <c r="D4081" s="77">
        <v>11.72</v>
      </c>
      <c r="E4081" s="77">
        <v>7.3</v>
      </c>
      <c r="F4081" s="77">
        <v>19.02</v>
      </c>
      <c r="G4081" s="26">
        <v>15</v>
      </c>
    </row>
    <row r="4082" spans="1:7">
      <c r="A4082" s="38" t="s">
        <v>8166</v>
      </c>
      <c r="B4082" s="39" t="s">
        <v>8167</v>
      </c>
      <c r="C4082" s="40" t="s">
        <v>95</v>
      </c>
      <c r="D4082" s="77">
        <v>23.67</v>
      </c>
      <c r="E4082" s="77">
        <v>7.3</v>
      </c>
      <c r="F4082" s="77">
        <v>30.97</v>
      </c>
      <c r="G4082" s="26">
        <v>15</v>
      </c>
    </row>
    <row r="4083" spans="1:7">
      <c r="A4083" s="38" t="s">
        <v>8168</v>
      </c>
      <c r="B4083" s="39" t="s">
        <v>8169</v>
      </c>
      <c r="C4083" s="40" t="s">
        <v>95</v>
      </c>
      <c r="D4083" s="77">
        <v>8.5</v>
      </c>
      <c r="E4083" s="77">
        <v>7.3</v>
      </c>
      <c r="F4083" s="77">
        <v>15.8</v>
      </c>
      <c r="G4083" s="26">
        <v>15</v>
      </c>
    </row>
    <row r="4084" spans="1:7">
      <c r="A4084" s="38" t="s">
        <v>8170</v>
      </c>
      <c r="B4084" s="39" t="s">
        <v>8171</v>
      </c>
      <c r="C4084" s="40" t="s">
        <v>95</v>
      </c>
      <c r="D4084" s="77">
        <v>209.8</v>
      </c>
      <c r="E4084" s="77">
        <v>4.1500000000000004</v>
      </c>
      <c r="F4084" s="77">
        <v>213.95</v>
      </c>
      <c r="G4084" s="26">
        <v>15</v>
      </c>
    </row>
    <row r="4085" spans="1:7">
      <c r="A4085" s="38" t="s">
        <v>8172</v>
      </c>
      <c r="B4085" s="39" t="s">
        <v>8173</v>
      </c>
      <c r="C4085" s="40"/>
      <c r="D4085" s="77"/>
      <c r="E4085" s="77"/>
      <c r="F4085" s="77"/>
      <c r="G4085" s="26"/>
    </row>
    <row r="4086" spans="1:7">
      <c r="A4086" s="38" t="s">
        <v>8174</v>
      </c>
      <c r="B4086" s="39" t="s">
        <v>8175</v>
      </c>
      <c r="C4086" s="40" t="s">
        <v>95</v>
      </c>
      <c r="D4086" s="77">
        <v>12.12</v>
      </c>
      <c r="E4086" s="77">
        <v>63.68</v>
      </c>
      <c r="F4086" s="77">
        <v>75.8</v>
      </c>
      <c r="G4086" s="26">
        <v>15</v>
      </c>
    </row>
    <row r="4087" spans="1:7">
      <c r="A4087" s="38" t="s">
        <v>8176</v>
      </c>
      <c r="B4087" s="39" t="s">
        <v>8177</v>
      </c>
      <c r="C4087" s="40"/>
      <c r="D4087" s="77"/>
      <c r="E4087" s="77"/>
      <c r="F4087" s="77"/>
      <c r="G4087" s="26"/>
    </row>
    <row r="4088" spans="1:7" ht="30">
      <c r="A4088" s="38" t="s">
        <v>8178</v>
      </c>
      <c r="B4088" s="39" t="s">
        <v>8179</v>
      </c>
      <c r="C4088" s="40" t="s">
        <v>95</v>
      </c>
      <c r="D4088" s="77">
        <v>89.62</v>
      </c>
      <c r="E4088" s="77">
        <v>8.56</v>
      </c>
      <c r="F4088" s="77">
        <v>98.18</v>
      </c>
      <c r="G4088" s="26">
        <v>15</v>
      </c>
    </row>
    <row r="4089" spans="1:7" ht="30">
      <c r="A4089" s="38" t="s">
        <v>8180</v>
      </c>
      <c r="B4089" s="39" t="s">
        <v>8181</v>
      </c>
      <c r="C4089" s="40" t="s">
        <v>95</v>
      </c>
      <c r="D4089" s="77">
        <v>32.44</v>
      </c>
      <c r="E4089" s="77">
        <v>1.76</v>
      </c>
      <c r="F4089" s="77">
        <v>34.200000000000003</v>
      </c>
      <c r="G4089" s="26">
        <v>15</v>
      </c>
    </row>
    <row r="4090" spans="1:7">
      <c r="A4090" s="38" t="s">
        <v>8182</v>
      </c>
      <c r="B4090" s="39" t="s">
        <v>8183</v>
      </c>
      <c r="C4090" s="40" t="s">
        <v>147</v>
      </c>
      <c r="D4090" s="77">
        <v>73.48</v>
      </c>
      <c r="E4090" s="77"/>
      <c r="F4090" s="77">
        <v>73.48</v>
      </c>
      <c r="G4090" s="26">
        <v>15</v>
      </c>
    </row>
    <row r="4091" spans="1:7">
      <c r="A4091" s="38" t="s">
        <v>8184</v>
      </c>
      <c r="B4091" s="39" t="s">
        <v>8185</v>
      </c>
      <c r="C4091" s="40" t="s">
        <v>655</v>
      </c>
      <c r="D4091" s="77">
        <v>30.83</v>
      </c>
      <c r="E4091" s="77"/>
      <c r="F4091" s="77">
        <v>30.83</v>
      </c>
      <c r="G4091" s="26">
        <v>15</v>
      </c>
    </row>
    <row r="4092" spans="1:7">
      <c r="A4092" s="38" t="s">
        <v>8186</v>
      </c>
      <c r="B4092" s="39" t="s">
        <v>8187</v>
      </c>
      <c r="C4092" s="40"/>
      <c r="D4092" s="77"/>
      <c r="E4092" s="77"/>
      <c r="F4092" s="77"/>
      <c r="G4092" s="26"/>
    </row>
    <row r="4093" spans="1:7">
      <c r="A4093" s="38" t="s">
        <v>8188</v>
      </c>
      <c r="B4093" s="39" t="s">
        <v>8189</v>
      </c>
      <c r="C4093" s="40"/>
      <c r="D4093" s="77"/>
      <c r="E4093" s="77"/>
      <c r="F4093" s="77"/>
      <c r="G4093" s="26"/>
    </row>
    <row r="4094" spans="1:7">
      <c r="A4094" s="38" t="s">
        <v>8190</v>
      </c>
      <c r="B4094" s="39" t="s">
        <v>8191</v>
      </c>
      <c r="C4094" s="40" t="s">
        <v>95</v>
      </c>
      <c r="D4094" s="77">
        <v>826.6</v>
      </c>
      <c r="E4094" s="77"/>
      <c r="F4094" s="77">
        <v>826.6</v>
      </c>
      <c r="G4094" s="26">
        <v>15</v>
      </c>
    </row>
  </sheetData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CRONOGRAMA</vt:lpstr>
      <vt:lpstr>BDI - CONST EDIF</vt:lpstr>
      <vt:lpstr>ORÇAMENTO</vt:lpstr>
      <vt:lpstr>LEVANTAMENTOS</vt:lpstr>
      <vt:lpstr>MERCADO</vt:lpstr>
      <vt:lpstr>COMPOSIÇÃO</vt:lpstr>
      <vt:lpstr>CDHU 199 - INSUMOS</vt:lpstr>
      <vt:lpstr>CDHU 199 - SERVIÇOS</vt:lpstr>
      <vt:lpstr>'BDI - CONST EDIF'!Area_de_impressao</vt:lpstr>
      <vt:lpstr>COMPOSIÇÃO!Area_de_impressao</vt:lpstr>
      <vt:lpstr>CRONOGRAMA!Area_de_impressao</vt:lpstr>
      <vt:lpstr>MERCADO!Area_de_impressao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brunosa</dc:creator>
  <cp:lastModifiedBy>Markus Vinicius Trevisan</cp:lastModifiedBy>
  <cp:lastPrinted>2025-11-10T14:19:09Z</cp:lastPrinted>
  <dcterms:created xsi:type="dcterms:W3CDTF">2019-01-03T17:36:26Z</dcterms:created>
  <dcterms:modified xsi:type="dcterms:W3CDTF">2026-01-26T20:37:50Z</dcterms:modified>
</cp:coreProperties>
</file>