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citacoes\LICITAÇÕES 2024\ATA DE REGISTRO DE PREÇOS - ÓRGÃO SOLICITANTE\262.000070092024-64 - SERVIÇOS GRAFICOS\"/>
    </mc:Choice>
  </mc:AlternateContent>
  <xr:revisionPtr revIDLastSave="0" documentId="8_{872B165A-9AA8-4C63-A29D-25BA179A99F6}" xr6:coauthVersionLast="47" xr6:coauthVersionMax="47" xr10:uidLastSave="{00000000-0000-0000-0000-000000000000}"/>
  <bookViews>
    <workbookView xWindow="-28920" yWindow="-1275" windowWidth="29040" windowHeight="15840" tabRatio="917" firstSheet="1" activeTab="3" xr2:uid="{00000000-000D-0000-FFFF-FFFF00000000}"/>
  </bookViews>
  <sheets>
    <sheet name="Lista" sheetId="175" state="hidden" r:id="rId1"/>
    <sheet name="Serv Gráficos" sheetId="194" r:id="rId2"/>
    <sheet name="Quantidade_CC" sheetId="187" r:id="rId3"/>
    <sheet name="Média" sheetId="178" r:id="rId4"/>
  </sheets>
  <definedNames>
    <definedName name="_xlnm._FilterDatabase" localSheetId="0" hidden="1">Lista!$A$2:$B$282</definedName>
    <definedName name="_xlnm._FilterDatabase" localSheetId="3" hidden="1">Média!$B$4:$J$544</definedName>
    <definedName name="_xlnm._FilterDatabase" localSheetId="2" hidden="1">Quantidade_CC!$A$4:$Y$181</definedName>
    <definedName name="_xlnm._FilterDatabase" localSheetId="1" hidden="1">'Serv Gráficos'!$A$3:$F$15</definedName>
    <definedName name="_TG3" localSheetId="1">#REF!</definedName>
    <definedName name="_TG3">#REF!</definedName>
    <definedName name="AB" localSheetId="1">#REF!</definedName>
    <definedName name="AB">#REF!</definedName>
    <definedName name="AilAra" localSheetId="1">#REF!</definedName>
    <definedName name="AilAra">#REF!</definedName>
    <definedName name="ailira" localSheetId="1">#REF!</definedName>
    <definedName name="ailira">#REF!</definedName>
    <definedName name="_xlnm.Print_Area" localSheetId="0">Lista!$A$1:$B$280</definedName>
    <definedName name="_xlnm.Print_Area" localSheetId="3">Média!$B$4:$F$426</definedName>
    <definedName name="_xlnm.Print_Area" localSheetId="2">Quantidade_CC!$A$5:$Y$141</definedName>
    <definedName name="Área_impressão_IM" localSheetId="0">#REF!</definedName>
    <definedName name="Área_impressão_IM" localSheetId="3">#REF!</definedName>
    <definedName name="Área_impressão_IM" localSheetId="1">#REF!</definedName>
    <definedName name="Área_impressão_IM">#REF!</definedName>
    <definedName name="auditoria" localSheetId="1">#REF!</definedName>
    <definedName name="auditoria">#REF!</definedName>
    <definedName name="CCUSTO" localSheetId="1">#REF!</definedName>
    <definedName name="CCUSTO">#REF!</definedName>
    <definedName name="CÓD." localSheetId="1">#REF!</definedName>
    <definedName name="CÓD.">#REF!</definedName>
    <definedName name="cou" localSheetId="1">#REF!</definedName>
    <definedName name="cou">#REF!</definedName>
    <definedName name="custo" localSheetId="1">#REF!</definedName>
    <definedName name="custo">#REF!</definedName>
    <definedName name="d" localSheetId="1">#REF!</definedName>
    <definedName name="d">#REF!</definedName>
    <definedName name="ddd" localSheetId="1">#REF!</definedName>
    <definedName name="ddd">#REF!</definedName>
    <definedName name="elektro11" localSheetId="1">#REF!</definedName>
    <definedName name="elektro11">#REF!</definedName>
    <definedName name="eu" localSheetId="1">#REF!</definedName>
    <definedName name="eu">#REF!</definedName>
    <definedName name="sede" localSheetId="1">#REF!</definedName>
    <definedName name="sede">#REF!</definedName>
    <definedName name="_xlnm.Print_Titles" localSheetId="0">Lista!$2:$2</definedName>
    <definedName name="_xlnm.Print_Titles" localSheetId="3">Média!$4:$4</definedName>
    <definedName name="_xlnm.Print_Titles" localSheetId="2">Quantidade_CC!#REF!</definedName>
    <definedName name="tu" localSheetId="1">#REF!</definedName>
    <definedName name="tu">#REF!</definedName>
    <definedName name="tupi" localSheetId="1">#REF!</definedName>
    <definedName name="tupi">#REF!</definedName>
    <definedName name="UNIDADE" localSheetId="1">#REF!</definedName>
    <definedName name="UNIDADE">#REF!</definedName>
    <definedName name="unidade2" localSheetId="1">#REF!</definedName>
    <definedName name="unidade2">#REF!</definedName>
    <definedName name="UP" localSheetId="1">#REF!</definedName>
    <definedName name="UP">#REF!</definedName>
    <definedName name="Z_5939D498_DC95_4F73_A624_29EA61B811AD_.wvu.Cols" localSheetId="0" hidden="1">Lista!#REF!</definedName>
    <definedName name="Z_5939D498_DC95_4F73_A624_29EA61B811AD_.wvu.FilterData" localSheetId="0" hidden="1">Lista!$A$2:$B$280</definedName>
    <definedName name="Z_5939D498_DC95_4F73_A624_29EA61B811AD_.wvu.PrintArea" localSheetId="0" hidden="1">Lista!$A$1:$B$280</definedName>
    <definedName name="Z_5939D498_DC95_4F73_A624_29EA61B811AD_.wvu.PrintTitles" localSheetId="0" hidden="1">Lista!$2:$2</definedName>
  </definedNames>
  <calcPr calcId="191029"/>
</workbook>
</file>

<file path=xl/calcChain.xml><?xml version="1.0" encoding="utf-8"?>
<calcChain xmlns="http://schemas.openxmlformats.org/spreadsheetml/2006/main">
  <c r="N85" i="178" l="1"/>
  <c r="J79" i="178"/>
  <c r="E82" i="178"/>
  <c r="E80" i="178"/>
  <c r="AB181" i="187"/>
  <c r="AA181" i="187"/>
  <c r="E78" i="178"/>
  <c r="C82" i="178"/>
  <c r="C80" i="178"/>
  <c r="C78" i="178"/>
  <c r="B82" i="178"/>
  <c r="B80" i="178"/>
  <c r="B78" i="178"/>
  <c r="M83" i="178"/>
  <c r="M81" i="178"/>
  <c r="M79" i="178"/>
  <c r="B67" i="178"/>
  <c r="B65" i="178"/>
  <c r="AK5" i="187"/>
  <c r="AJ4" i="187"/>
  <c r="AI4" i="187"/>
  <c r="AH4" i="187"/>
  <c r="AJ181" i="187"/>
  <c r="E44" i="194" s="1"/>
  <c r="AI181" i="187"/>
  <c r="F80" i="178" s="1"/>
  <c r="L81" i="178" s="1"/>
  <c r="AH181" i="187"/>
  <c r="F78" i="178" s="1"/>
  <c r="L79" i="178" s="1"/>
  <c r="F82" i="178" l="1"/>
  <c r="L83" i="178" s="1"/>
  <c r="L84" i="178" s="1"/>
  <c r="N83" i="178"/>
  <c r="E42" i="194"/>
  <c r="E43" i="194"/>
  <c r="H81" i="178"/>
  <c r="N81" i="178"/>
  <c r="N79" i="178"/>
  <c r="J81" i="178"/>
  <c r="H79" i="178"/>
  <c r="E45" i="194"/>
  <c r="L68" i="178"/>
  <c r="L66" i="178"/>
  <c r="J66" i="178"/>
  <c r="J68" i="178"/>
  <c r="H68" i="178"/>
  <c r="H66" i="178"/>
  <c r="M72" i="178"/>
  <c r="M62" i="178"/>
  <c r="M64" i="178"/>
  <c r="M66" i="178"/>
  <c r="N66" i="178" s="1"/>
  <c r="M68" i="178"/>
  <c r="N68" i="178" s="1"/>
  <c r="M60" i="178"/>
  <c r="M70" i="178"/>
  <c r="F84" i="178" l="1"/>
  <c r="H83" i="178"/>
  <c r="H84" i="178" s="1"/>
  <c r="J83" i="178"/>
  <c r="J84" i="178" s="1"/>
  <c r="N84" i="178"/>
  <c r="B34" i="178"/>
  <c r="M58" i="178" l="1"/>
  <c r="E71" i="178"/>
  <c r="C71" i="178"/>
  <c r="E69" i="178"/>
  <c r="C69" i="178"/>
  <c r="E63" i="178"/>
  <c r="C63" i="178"/>
  <c r="E61" i="178"/>
  <c r="C61" i="178"/>
  <c r="E59" i="178"/>
  <c r="C59" i="178"/>
  <c r="E57" i="178"/>
  <c r="C57" i="178"/>
  <c r="E50" i="178"/>
  <c r="C50" i="178"/>
  <c r="E48" i="178"/>
  <c r="C48" i="178"/>
  <c r="E46" i="178"/>
  <c r="C46" i="178"/>
  <c r="E44" i="178"/>
  <c r="C44" i="178"/>
  <c r="E42" i="178"/>
  <c r="C42" i="178"/>
  <c r="E40" i="178"/>
  <c r="C40" i="178"/>
  <c r="E38" i="178"/>
  <c r="C38" i="178"/>
  <c r="E36" i="178"/>
  <c r="C36" i="178"/>
  <c r="E34" i="178"/>
  <c r="C34" i="178"/>
  <c r="E32" i="178"/>
  <c r="C32" i="178"/>
  <c r="E30" i="178"/>
  <c r="C30" i="178"/>
  <c r="E28" i="178"/>
  <c r="C28" i="178"/>
  <c r="E26" i="178"/>
  <c r="C26" i="178"/>
  <c r="E24" i="178"/>
  <c r="C24" i="178"/>
  <c r="E17" i="178"/>
  <c r="E15" i="178"/>
  <c r="E13" i="178"/>
  <c r="E11" i="178"/>
  <c r="E9" i="178"/>
  <c r="E7" i="178"/>
  <c r="E5" i="178"/>
  <c r="C17" i="178"/>
  <c r="C15" i="178"/>
  <c r="C13" i="178"/>
  <c r="C11" i="178"/>
  <c r="C9" i="178"/>
  <c r="C7" i="178"/>
  <c r="C5" i="178"/>
  <c r="B71" i="178"/>
  <c r="B69" i="178"/>
  <c r="B63" i="178"/>
  <c r="B61" i="178"/>
  <c r="B59" i="178"/>
  <c r="B57" i="178"/>
  <c r="B50" i="178"/>
  <c r="B48" i="178"/>
  <c r="B46" i="178"/>
  <c r="B44" i="178"/>
  <c r="B42" i="178"/>
  <c r="B40" i="178"/>
  <c r="B38" i="178"/>
  <c r="B36" i="178"/>
  <c r="B32" i="178"/>
  <c r="B30" i="178"/>
  <c r="B28" i="178"/>
  <c r="B26" i="178"/>
  <c r="B24" i="178"/>
  <c r="B17" i="178"/>
  <c r="B15" i="178"/>
  <c r="B13" i="178"/>
  <c r="B11" i="178"/>
  <c r="B9" i="178"/>
  <c r="B7" i="178"/>
  <c r="B5" i="178"/>
  <c r="AG4" i="187" l="1"/>
  <c r="AF4" i="187"/>
  <c r="AE4" i="187"/>
  <c r="AD4" i="187"/>
  <c r="AC4" i="187"/>
  <c r="AB4" i="187"/>
  <c r="AA4" i="187"/>
  <c r="Z4" i="187"/>
  <c r="M25" i="178"/>
  <c r="M18" i="178"/>
  <c r="AG181" i="187" l="1"/>
  <c r="AF181" i="187"/>
  <c r="AE181" i="187"/>
  <c r="AD181" i="187"/>
  <c r="AC181" i="187"/>
  <c r="Z181" i="187"/>
  <c r="Y181" i="187"/>
  <c r="X181" i="187"/>
  <c r="W181" i="187"/>
  <c r="V181" i="187"/>
  <c r="U181" i="187"/>
  <c r="T181" i="187"/>
  <c r="S181" i="187"/>
  <c r="R181" i="187"/>
  <c r="Q181" i="187"/>
  <c r="P181" i="187"/>
  <c r="O181" i="187"/>
  <c r="E17" i="194" s="1"/>
  <c r="N181" i="187"/>
  <c r="M181" i="187"/>
  <c r="L181" i="187"/>
  <c r="K181" i="187"/>
  <c r="J181" i="187"/>
  <c r="I181" i="187"/>
  <c r="H181" i="187"/>
  <c r="G181" i="187"/>
  <c r="F181" i="187"/>
  <c r="E5" i="194" s="1"/>
  <c r="E37" i="194" l="1"/>
  <c r="F69" i="178"/>
  <c r="F26" i="178"/>
  <c r="E15" i="194"/>
  <c r="F50" i="178"/>
  <c r="E27" i="194"/>
  <c r="F28" i="178"/>
  <c r="E16" i="194"/>
  <c r="F57" i="178"/>
  <c r="H58" i="178" s="1"/>
  <c r="E31" i="194"/>
  <c r="F59" i="178"/>
  <c r="H60" i="178" s="1"/>
  <c r="E32" i="194"/>
  <c r="F32" i="178"/>
  <c r="E18" i="194"/>
  <c r="F61" i="178"/>
  <c r="H62" i="178" s="1"/>
  <c r="E33" i="194"/>
  <c r="F34" i="178"/>
  <c r="E19" i="194"/>
  <c r="F63" i="178"/>
  <c r="E34" i="194"/>
  <c r="F36" i="178"/>
  <c r="E20" i="194"/>
  <c r="E35" i="194"/>
  <c r="F9" i="178"/>
  <c r="H10" i="178" s="1"/>
  <c r="E6" i="194"/>
  <c r="F38" i="178"/>
  <c r="E21" i="194"/>
  <c r="E36" i="194"/>
  <c r="F11" i="178"/>
  <c r="E7" i="194"/>
  <c r="F40" i="178"/>
  <c r="E22" i="194"/>
  <c r="F13" i="178"/>
  <c r="E8" i="194"/>
  <c r="F42" i="178"/>
  <c r="E23" i="194"/>
  <c r="F71" i="178"/>
  <c r="E38" i="194"/>
  <c r="F17" i="178"/>
  <c r="E10" i="194"/>
  <c r="F46" i="178"/>
  <c r="E25" i="194"/>
  <c r="F30" i="178"/>
  <c r="F44" i="178"/>
  <c r="E24" i="194"/>
  <c r="F24" i="178"/>
  <c r="E14" i="194"/>
  <c r="F48" i="178"/>
  <c r="E26" i="194"/>
  <c r="F15" i="178"/>
  <c r="E9" i="194"/>
  <c r="Y4" i="187"/>
  <c r="X4" i="187"/>
  <c r="W4" i="187"/>
  <c r="V4" i="187"/>
  <c r="U4" i="187"/>
  <c r="T4" i="187"/>
  <c r="S4" i="187"/>
  <c r="R4" i="187"/>
  <c r="Q4" i="187"/>
  <c r="P4" i="187"/>
  <c r="O4" i="187"/>
  <c r="N4" i="187"/>
  <c r="M4" i="187"/>
  <c r="L4" i="187"/>
  <c r="AK181" i="187"/>
  <c r="K4" i="187"/>
  <c r="J4" i="187"/>
  <c r="I4" i="187"/>
  <c r="H4" i="187"/>
  <c r="G4" i="187"/>
  <c r="F4" i="187"/>
  <c r="A15" i="194"/>
  <c r="A16" i="194" s="1"/>
  <c r="A17" i="194" s="1"/>
  <c r="A18" i="194" s="1"/>
  <c r="A19" i="194" s="1"/>
  <c r="A20" i="194" s="1"/>
  <c r="A21" i="194" s="1"/>
  <c r="A22" i="194" s="1"/>
  <c r="A23" i="194" s="1"/>
  <c r="A24" i="194" s="1"/>
  <c r="A25" i="194" s="1"/>
  <c r="A26" i="194" s="1"/>
  <c r="A27" i="194" s="1"/>
  <c r="H70" i="178" l="1"/>
  <c r="J70" i="178"/>
  <c r="L64" i="178"/>
  <c r="H64" i="178"/>
  <c r="J64" i="178"/>
  <c r="N64" i="178"/>
  <c r="E39" i="194"/>
  <c r="E28" i="194"/>
  <c r="F52" i="178"/>
  <c r="J49" i="178"/>
  <c r="H49" i="178"/>
  <c r="L49" i="178"/>
  <c r="L43" i="178"/>
  <c r="J43" i="178"/>
  <c r="H43" i="178"/>
  <c r="L33" i="178"/>
  <c r="J33" i="178"/>
  <c r="H33" i="178"/>
  <c r="H25" i="178"/>
  <c r="L25" i="178"/>
  <c r="J25" i="178"/>
  <c r="J60" i="178"/>
  <c r="L60" i="178"/>
  <c r="N60" i="178"/>
  <c r="L31" i="178"/>
  <c r="J31" i="178"/>
  <c r="H31" i="178"/>
  <c r="L41" i="178"/>
  <c r="H41" i="178"/>
  <c r="J41" i="178"/>
  <c r="L37" i="178"/>
  <c r="J37" i="178"/>
  <c r="H37" i="178"/>
  <c r="L58" i="178"/>
  <c r="J58" i="178"/>
  <c r="N58" i="178"/>
  <c r="L45" i="178"/>
  <c r="H45" i="178"/>
  <c r="J45" i="178"/>
  <c r="F73" i="178"/>
  <c r="J47" i="178"/>
  <c r="H47" i="178"/>
  <c r="L47" i="178"/>
  <c r="L29" i="178"/>
  <c r="J29" i="178"/>
  <c r="H29" i="178"/>
  <c r="L35" i="178"/>
  <c r="J35" i="178"/>
  <c r="H35" i="178"/>
  <c r="H51" i="178"/>
  <c r="J51" i="178"/>
  <c r="L51" i="178"/>
  <c r="L70" i="178"/>
  <c r="N70" i="178"/>
  <c r="L72" i="178"/>
  <c r="H72" i="178"/>
  <c r="J72" i="178"/>
  <c r="N72" i="178"/>
  <c r="L39" i="178"/>
  <c r="J39" i="178"/>
  <c r="H39" i="178"/>
  <c r="J62" i="178"/>
  <c r="L62" i="178"/>
  <c r="N62" i="178"/>
  <c r="L27" i="178"/>
  <c r="H27" i="178"/>
  <c r="J27" i="178"/>
  <c r="J73" i="178" l="1"/>
  <c r="H73" i="178"/>
  <c r="L73" i="178"/>
  <c r="J52" i="178"/>
  <c r="L52" i="178"/>
  <c r="H52" i="178"/>
  <c r="N73" i="178"/>
  <c r="A5" i="194"/>
  <c r="A6" i="194" s="1"/>
  <c r="A7" i="194" s="1"/>
  <c r="A8" i="194" s="1"/>
  <c r="A9" i="194" s="1"/>
  <c r="A10" i="194" s="1"/>
  <c r="A1" i="187" l="1"/>
  <c r="D55" i="187" l="1"/>
  <c r="E181" i="187"/>
  <c r="E4" i="194" s="1"/>
  <c r="E11" i="194" s="1"/>
  <c r="E46" i="194" s="1"/>
  <c r="D145" i="187"/>
  <c r="E4" i="187" l="1"/>
  <c r="A1" i="178" l="1"/>
  <c r="M45" i="178"/>
  <c r="M43" i="178"/>
  <c r="M41" i="178"/>
  <c r="M39" i="178"/>
  <c r="M37" i="178"/>
  <c r="M35" i="178"/>
  <c r="M33" i="178"/>
  <c r="M31" i="178"/>
  <c r="M29" i="178"/>
  <c r="M14" i="178"/>
  <c r="M12" i="178"/>
  <c r="M10" i="178"/>
  <c r="M8" i="178"/>
  <c r="M6" i="178"/>
  <c r="M27" i="178"/>
  <c r="M16" i="178"/>
  <c r="M51" i="178"/>
  <c r="M49" i="178"/>
  <c r="F5" i="178" l="1"/>
  <c r="D179" i="187"/>
  <c r="D175" i="187"/>
  <c r="D165" i="187"/>
  <c r="D161" i="187"/>
  <c r="D160" i="187"/>
  <c r="D159" i="187"/>
  <c r="D158" i="187"/>
  <c r="D149" i="187"/>
  <c r="D148" i="187"/>
  <c r="D147" i="187"/>
  <c r="D146" i="187"/>
  <c r="D142" i="187"/>
  <c r="D135" i="187"/>
  <c r="D134" i="187"/>
  <c r="D129" i="187"/>
  <c r="D126" i="187"/>
  <c r="D123" i="187"/>
  <c r="D122" i="187"/>
  <c r="D121" i="187"/>
  <c r="D120" i="187"/>
  <c r="D110" i="187"/>
  <c r="D102" i="187"/>
  <c r="D101" i="187"/>
  <c r="D100" i="187"/>
  <c r="D99" i="187"/>
  <c r="D98" i="187"/>
  <c r="D94" i="187"/>
  <c r="D91" i="187"/>
  <c r="D90" i="187"/>
  <c r="D84" i="187"/>
  <c r="D79" i="187"/>
  <c r="D75" i="187"/>
  <c r="D74" i="187"/>
  <c r="D66" i="187"/>
  <c r="D65" i="187"/>
  <c r="D58" i="187"/>
  <c r="D17" i="187"/>
  <c r="D27" i="187"/>
  <c r="D38" i="187"/>
  <c r="D35" i="187"/>
  <c r="D36" i="187"/>
  <c r="D22" i="187"/>
  <c r="D21" i="187"/>
  <c r="D20" i="187"/>
  <c r="D19" i="187"/>
  <c r="D18" i="187"/>
  <c r="D39" i="187"/>
  <c r="M47" i="178"/>
  <c r="F7" i="178" l="1"/>
  <c r="N8" i="178" s="1"/>
  <c r="H16" i="178"/>
  <c r="J18" i="178"/>
  <c r="J16" i="178"/>
  <c r="L16" i="178"/>
  <c r="N16" i="178"/>
  <c r="N49" i="178"/>
  <c r="N18" i="178"/>
  <c r="L18" i="178"/>
  <c r="N51" i="178"/>
  <c r="H18" i="178"/>
  <c r="N27" i="178"/>
  <c r="N25" i="178"/>
  <c r="J10" i="178"/>
  <c r="L10" i="178"/>
  <c r="J12" i="178"/>
  <c r="H12" i="178"/>
  <c r="L12" i="178"/>
  <c r="H14" i="178"/>
  <c r="J14" i="178"/>
  <c r="L14" i="178"/>
  <c r="H6" i="178"/>
  <c r="J6" i="178"/>
  <c r="L6" i="178"/>
  <c r="N14" i="178"/>
  <c r="N29" i="178"/>
  <c r="N45" i="178"/>
  <c r="N31" i="178"/>
  <c r="N41" i="178"/>
  <c r="N43" i="178"/>
  <c r="N37" i="178"/>
  <c r="N33" i="178"/>
  <c r="N6" i="178"/>
  <c r="N35" i="178"/>
  <c r="N47" i="178"/>
  <c r="N10" i="178"/>
  <c r="N12" i="178"/>
  <c r="N39" i="178"/>
  <c r="N19" i="178" l="1"/>
  <c r="N52" i="178"/>
  <c r="F19" i="178"/>
  <c r="F85" i="178" s="1"/>
  <c r="H8" i="178"/>
  <c r="H19" i="178" s="1"/>
  <c r="H85" i="178" s="1"/>
  <c r="J8" i="178"/>
  <c r="J19" i="178" s="1"/>
  <c r="J85" i="178" s="1"/>
  <c r="L8" i="178"/>
  <c r="L19" i="178" s="1"/>
  <c r="L85" i="178" s="1"/>
  <c r="D180" i="187"/>
  <c r="D176" i="187"/>
  <c r="D171" i="187"/>
  <c r="D166" i="187"/>
  <c r="D32" i="187"/>
  <c r="D178" i="187" l="1"/>
  <c r="D177" i="187"/>
  <c r="D174" i="187"/>
  <c r="D173" i="187"/>
  <c r="D172" i="187"/>
  <c r="D170" i="187"/>
  <c r="D169" i="187"/>
  <c r="D168" i="187"/>
  <c r="D167" i="187"/>
  <c r="D164" i="187"/>
  <c r="D163" i="187"/>
  <c r="D162" i="187"/>
  <c r="D157" i="187"/>
  <c r="D156" i="187"/>
  <c r="D155" i="187"/>
  <c r="D154" i="187"/>
  <c r="D153" i="187"/>
  <c r="D152" i="187"/>
  <c r="D151" i="187"/>
  <c r="D150" i="187"/>
  <c r="D144" i="187"/>
  <c r="D143" i="187"/>
  <c r="D141" i="187"/>
  <c r="D140" i="187"/>
  <c r="D139" i="187"/>
  <c r="D138" i="187"/>
  <c r="D137" i="187"/>
  <c r="D136" i="187"/>
  <c r="D133" i="187"/>
  <c r="D132" i="187"/>
  <c r="D131" i="187"/>
  <c r="D130" i="187"/>
  <c r="D128" i="187"/>
  <c r="D127" i="187"/>
  <c r="D125" i="187"/>
  <c r="D124" i="187"/>
  <c r="D119" i="187"/>
  <c r="D118" i="187"/>
  <c r="D117" i="187"/>
  <c r="D116" i="187"/>
  <c r="D115" i="187"/>
  <c r="D114" i="187"/>
  <c r="D113" i="187"/>
  <c r="D112" i="187"/>
  <c r="D111" i="187"/>
  <c r="D109" i="187"/>
  <c r="D108" i="187"/>
  <c r="D107" i="187"/>
  <c r="D106" i="187"/>
  <c r="D105" i="187"/>
  <c r="D104" i="187"/>
  <c r="D103" i="187"/>
  <c r="D97" i="187"/>
  <c r="D96" i="187"/>
  <c r="D95" i="187"/>
  <c r="D93" i="187"/>
  <c r="D92" i="187"/>
  <c r="D89" i="187"/>
  <c r="D88" i="187"/>
  <c r="D87" i="187"/>
  <c r="D86" i="187"/>
  <c r="D85" i="187"/>
  <c r="D83" i="187"/>
  <c r="D82" i="187"/>
  <c r="D81" i="187"/>
  <c r="D80" i="187"/>
  <c r="D78" i="187"/>
  <c r="D77" i="187"/>
  <c r="D76" i="187"/>
  <c r="D73" i="187"/>
  <c r="D72" i="187"/>
  <c r="D71" i="187"/>
  <c r="D70" i="187"/>
  <c r="D69" i="187"/>
  <c r="D68" i="187"/>
  <c r="D67" i="187"/>
  <c r="D64" i="187"/>
  <c r="D63" i="187"/>
  <c r="D62" i="187"/>
  <c r="D61" i="187"/>
  <c r="D60" i="187"/>
  <c r="D59" i="187"/>
  <c r="D57" i="187"/>
  <c r="D56" i="187"/>
  <c r="D54" i="187"/>
  <c r="D53" i="187"/>
  <c r="D52" i="187"/>
  <c r="D51" i="187"/>
  <c r="D50" i="187"/>
  <c r="D49" i="187"/>
  <c r="D48" i="187"/>
  <c r="D47" i="187"/>
  <c r="D46" i="187"/>
  <c r="D45" i="187"/>
  <c r="D44" i="187"/>
  <c r="D43" i="187"/>
  <c r="D42" i="187"/>
  <c r="D41" i="187"/>
  <c r="D40" i="187"/>
  <c r="D37" i="187"/>
  <c r="D34" i="187"/>
  <c r="D33" i="187"/>
  <c r="D31" i="187"/>
  <c r="D30" i="187"/>
  <c r="D29" i="187"/>
  <c r="D28" i="187"/>
  <c r="D26" i="187"/>
  <c r="D25" i="187"/>
  <c r="D24" i="187"/>
  <c r="D23" i="187"/>
  <c r="D16" i="187"/>
  <c r="D15" i="187"/>
  <c r="D14" i="187"/>
  <c r="D13" i="187"/>
  <c r="D12" i="187"/>
  <c r="D11" i="187"/>
  <c r="D10" i="187"/>
  <c r="D9" i="187"/>
  <c r="D8" i="187"/>
  <c r="D7" i="187"/>
  <c r="D6" i="187"/>
  <c r="D5" i="1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Viana de Barros</author>
  </authors>
  <commentList>
    <comment ref="B20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Fernanda Viana de Barros:</t>
        </r>
        <r>
          <rPr>
            <sz val="9"/>
            <color indexed="81"/>
            <rFont val="Segoe UI"/>
            <family val="2"/>
          </rPr>
          <t xml:space="preserve">
Decreto 68.175 09.12.2023</t>
        </r>
      </text>
    </comment>
  </commentList>
</comments>
</file>

<file path=xl/sharedStrings.xml><?xml version="1.0" encoding="utf-8"?>
<sst xmlns="http://schemas.openxmlformats.org/spreadsheetml/2006/main" count="945" uniqueCount="401">
  <si>
    <t>APA ILHA COMPRIDA</t>
  </si>
  <si>
    <t>APA MARINHA DO LITORAL SUL</t>
  </si>
  <si>
    <t>ARIE DO GUARÁ</t>
  </si>
  <si>
    <t>RDS DESPRAIADO</t>
  </si>
  <si>
    <t>RDS ITAPANHAPIMA</t>
  </si>
  <si>
    <t>RESEX TAQUARI</t>
  </si>
  <si>
    <t>GERÊNCIA DO ALTO PARANAPANEMA</t>
  </si>
  <si>
    <t>APA SERRA DO MAR</t>
  </si>
  <si>
    <t>APA CAJATI</t>
  </si>
  <si>
    <t>APA RIO PARDINHO E RIO VERMELHO</t>
  </si>
  <si>
    <t>APA MARINHA DO LITORAL NORTE</t>
  </si>
  <si>
    <t>ARIE DE SÃO SEBASTIÃO</t>
  </si>
  <si>
    <t>PESM - NÚCLEO CARAGUATATUBA</t>
  </si>
  <si>
    <t>PESM - NÚCLEO PICINGUABA</t>
  </si>
  <si>
    <t>PESM - NÚCLEO SÃO SEBASTIÃO</t>
  </si>
  <si>
    <t>PESM - NÚCLEO PADRE DÓRIA</t>
  </si>
  <si>
    <t>APA CAMPOS DO JORDÃO</t>
  </si>
  <si>
    <t>APA SILVEIRAS</t>
  </si>
  <si>
    <t>APA ESTADUAL DO BANHADO</t>
  </si>
  <si>
    <t>APA SÃO FRANCISCO XAVIER</t>
  </si>
  <si>
    <t>PESM - NÚCLEO CUNHA</t>
  </si>
  <si>
    <t>PESM - NÚCLEO SANTA VIRGÍNIA</t>
  </si>
  <si>
    <t>PESM - NÚCLEO ITUTINGA PILÕES</t>
  </si>
  <si>
    <t>PESM - NÚCLEO ITARIRÚ</t>
  </si>
  <si>
    <t>PESM - NÚCLEO CURUCUTU</t>
  </si>
  <si>
    <t>APA CBT - BOTUCATU</t>
  </si>
  <si>
    <t>APA CBT - TEJUPÁ</t>
  </si>
  <si>
    <t>APA RIO BATALHA</t>
  </si>
  <si>
    <t>GERÊNCIA METROPOLITANA</t>
  </si>
  <si>
    <t>APA CABREÚVA</t>
  </si>
  <si>
    <t>APA CAJAMAR</t>
  </si>
  <si>
    <t>APA ITUPARARANGA</t>
  </si>
  <si>
    <t>APA JUNDIAÍ</t>
  </si>
  <si>
    <t>APA MATA DO IGUATEMI</t>
  </si>
  <si>
    <t>APA PARQUE E FAZENDA DO CARMO</t>
  </si>
  <si>
    <t>APA REPRESA BAIRRO DA USINA</t>
  </si>
  <si>
    <t>APA SISTEMA CANTAREIRA</t>
  </si>
  <si>
    <t>APA TIETÊ</t>
  </si>
  <si>
    <t>APA VÁRZEA DO RIO TIETÊ</t>
  </si>
  <si>
    <t>APA IBITINGA</t>
  </si>
  <si>
    <t>APA MORRO DE SÃO BENTO</t>
  </si>
  <si>
    <t>RDS BARRA DO UNA</t>
  </si>
  <si>
    <t>PESM - NÚCLEO BERTIOGA</t>
  </si>
  <si>
    <t>GERÊNCIA INTERIOR OESTE</t>
  </si>
  <si>
    <t>DIR</t>
  </si>
  <si>
    <t>GERÊNCIA</t>
  </si>
  <si>
    <t>UNIDADE</t>
  </si>
  <si>
    <t>DMI</t>
  </si>
  <si>
    <t>DLS</t>
  </si>
  <si>
    <t>DLN</t>
  </si>
  <si>
    <t>GBS</t>
  </si>
  <si>
    <t>GLN</t>
  </si>
  <si>
    <t>GVRLS</t>
  </si>
  <si>
    <t>APA BARREIRO RICO</t>
  </si>
  <si>
    <t>ANEXO I - PORTARIA NORMATIVA FF/DE Nº  342/22 - REF. CENTRO DE CUSTO</t>
  </si>
  <si>
    <t>CÓDIGO</t>
  </si>
  <si>
    <t xml:space="preserve"> FUNDAÇÃO FLORESTAL</t>
  </si>
  <si>
    <t>DESPESAS RATEADAS</t>
  </si>
  <si>
    <t>CONSELHO</t>
  </si>
  <si>
    <t>CONSELHO FISCAL</t>
  </si>
  <si>
    <t>CESSÃO DE FUNCIONÁRIOS À OUTROS ÓRGÃOS</t>
  </si>
  <si>
    <t xml:space="preserve"> PRESIDÊNCIA</t>
  </si>
  <si>
    <t>DIRETORIA EXECUTIVA</t>
  </si>
  <si>
    <t>AUDITORIA INTERNA</t>
  </si>
  <si>
    <t>ASSESSORIA COMUNICAÇÃO</t>
  </si>
  <si>
    <t>ASSESSORIA JURÍDICA</t>
  </si>
  <si>
    <t>ASSESSORIA DE PLANEJAMENTO E ACOMPANHAMENTO</t>
  </si>
  <si>
    <t>ASSESSORIA DE MONITORAMENTO</t>
  </si>
  <si>
    <t>NÚCLEO DE NEGÓCIOS E PARCERIAS PARA A SUSTENTABILIDADE</t>
  </si>
  <si>
    <t>NÚCLEO DE REGULARIZAÇÃO FUNDIÁRIA</t>
  </si>
  <si>
    <t>UEP - BID</t>
  </si>
  <si>
    <t>BID - SEP - UCP (UNIDADE COORDENADORA DO PROGRAMA)</t>
  </si>
  <si>
    <t>BID - FF - UEP (UNIDADE EXECUTORA DO PROGRAMA)</t>
  </si>
  <si>
    <t>BID - POLÍCIA AMBIENTAL</t>
  </si>
  <si>
    <t>BID - JARDIM BOTÂNICO</t>
  </si>
  <si>
    <t>ASSESSORIA TÉCNICA DE EDUCAÇÃO AMBIENTAL</t>
  </si>
  <si>
    <t>NÚCLEO DE PLANOS DE MANEJO</t>
  </si>
  <si>
    <t xml:space="preserve"> DIRETORIA ADMINISTRATIVA-FINANCEIRA</t>
  </si>
  <si>
    <t>SETOR DE CONTRATOS</t>
  </si>
  <si>
    <t>SETOR DE LICITAÇÕES E COMPRAS</t>
  </si>
  <si>
    <t>SETOR DE ENGENHARIA E INFRAESTRUTURA</t>
  </si>
  <si>
    <t>ASSESSORIA</t>
  </si>
  <si>
    <t>GERÊNCIA ADMINISTRATIVA - GA</t>
  </si>
  <si>
    <t>SETOR DE LOGÍSTICA</t>
  </si>
  <si>
    <t>SETOR DE SERVIÇOS GERAIS</t>
  </si>
  <si>
    <t>SETOR DE TECNOLOGIA DA INFORMAÇÃO</t>
  </si>
  <si>
    <t>SETOR DE PATRIMÔNIO</t>
  </si>
  <si>
    <t>GERÊNCIA FINANCEIRA - GF</t>
  </si>
  <si>
    <t>SETOR DE CONTABILIDADE</t>
  </si>
  <si>
    <t>SETOR DE DESPESA</t>
  </si>
  <si>
    <t>SETOR DE ORÇAMENTO</t>
  </si>
  <si>
    <t>SETOR DE RECEITA</t>
  </si>
  <si>
    <t>GERÊNCIA DE RECURSOS HUMANOS - GRH</t>
  </si>
  <si>
    <t>SETOR DE ADMINISTRAÇÃO DE PESSOAL</t>
  </si>
  <si>
    <t>SETOR DE SAÚDE E BENEFÍCIOS</t>
  </si>
  <si>
    <t>SETOR DE HIGIENE E SEGURANÇA DO TRABALHO</t>
  </si>
  <si>
    <t>SETOR DE DESENVOLVIMENTO DE PESSOAL E ESTÁGIO</t>
  </si>
  <si>
    <t>SETOR DE CARGOS, SALÁRIOS E RELAÇÕES SINDICAIS</t>
  </si>
  <si>
    <t>FUNC AFASTADOS - AUX DOENÇA PREVIDENCIÁRIO</t>
  </si>
  <si>
    <t>FUNC AFASTADOS - APOSENTADOS INVALIDEZ</t>
  </si>
  <si>
    <t xml:space="preserve"> DIRETORIA LITORAL NORTE</t>
  </si>
  <si>
    <t>ASSESSORIAS TÉCNICAS</t>
  </si>
  <si>
    <t>ASSESSORIA ADMINISTRATIVA-FINANCEIRA</t>
  </si>
  <si>
    <t>ASSESSORIA TÉCNICA</t>
  </si>
  <si>
    <t>GERÊNCIA LITORAL NORTE</t>
  </si>
  <si>
    <t>MARINA PIER DO SACO DA RIBEIRA</t>
  </si>
  <si>
    <t>PE ILHA ANCHIETA</t>
  </si>
  <si>
    <t>PE ILHABELA</t>
  </si>
  <si>
    <t>GERÊNCIA VALE DO PARAÍBA E MANTIQUEIRA</t>
  </si>
  <si>
    <t>APA SAPUCAÍ MIRIM</t>
  </si>
  <si>
    <t>ARIE DA PEDRA BRANCA</t>
  </si>
  <si>
    <t>EEC BANANAL</t>
  </si>
  <si>
    <t>MONUMENTO NATURAL ESTADUAL DA PEDRA DO BAÚ</t>
  </si>
  <si>
    <t>PE CAMPOS DO JORDÃO</t>
  </si>
  <si>
    <t>PE MANANCIAIS DE CAMPOS DO JORDÃO</t>
  </si>
  <si>
    <t>MONUMENTO NATURAL ESTADUAL MANTIQUEIRA PAULISTA</t>
  </si>
  <si>
    <t>VIV PINDAMONHANGABA</t>
  </si>
  <si>
    <t>VIV TAUBATÉ</t>
  </si>
  <si>
    <t>APA PIRACICABA-JUQUERI MIRIM (ÁREAS II)</t>
  </si>
  <si>
    <t>MONUMENTO NATURAL ESTADUAL DA PEDRA GRANDE</t>
  </si>
  <si>
    <t>PE ITABERABA</t>
  </si>
  <si>
    <t>PE ITAPETINGA</t>
  </si>
  <si>
    <t>FE GUARULHOS</t>
  </si>
  <si>
    <t>GERÊNCIA BAIXADA SANTISTA</t>
  </si>
  <si>
    <t>APA MARINHA DO LITORAL CENTRO</t>
  </si>
  <si>
    <t>PE MARINHO DA LAJE DE SANTOS</t>
  </si>
  <si>
    <t>PE XIXOVÁ-JAPUÍ</t>
  </si>
  <si>
    <t>PESM - NIT/CAMINHO DO MAR</t>
  </si>
  <si>
    <t>PE RESTINGA DA BERTIOGA</t>
  </si>
  <si>
    <t>APA HARAS SÃO BERNARDO</t>
  </si>
  <si>
    <t>PE ÁGUAS DA BILLINGS</t>
  </si>
  <si>
    <t>RESERVA BIOLÓGICA ALTO DA SERRA DE PARANAPIACABA</t>
  </si>
  <si>
    <t>DIRETORIA LITORAL SUL</t>
  </si>
  <si>
    <t>GERÊNCIA VALE DO RIBEIRA E  LITORAL SUL</t>
  </si>
  <si>
    <t>ARIE ZONA DE VIDA SILVESTRE DA ILHA COMPRIDA</t>
  </si>
  <si>
    <t>EEC CHAUÁS</t>
  </si>
  <si>
    <t>EEC JURÉIA-ITATINS</t>
  </si>
  <si>
    <t>PE CAMPINA DO ENCANTADO</t>
  </si>
  <si>
    <t>PE ILHA DO CARDOSO</t>
  </si>
  <si>
    <t>PE LAGAMAR DE CANANÉIA</t>
  </si>
  <si>
    <t>RESEX ILHA DO TUMBA</t>
  </si>
  <si>
    <t>REFÚGIO EST DE VIDA SILVESTRE DAS ILHAS DO ABRIGO E GUARARITAMA</t>
  </si>
  <si>
    <t>PE ITINGUÇU</t>
  </si>
  <si>
    <t>PE PRELADO</t>
  </si>
  <si>
    <t>APA PLANALTO DO TURVO</t>
  </si>
  <si>
    <t>APA QUILOMBOS DO MÉDIO RIBEIRA</t>
  </si>
  <si>
    <t>EEC ITABERÁ</t>
  </si>
  <si>
    <t>EEC XITUÉ</t>
  </si>
  <si>
    <t>PE CARLOS BOTELHO</t>
  </si>
  <si>
    <t>PE CAVERNA DO DIABO</t>
  </si>
  <si>
    <t>PE INTERVALES</t>
  </si>
  <si>
    <t>PE JURUPARÁ</t>
  </si>
  <si>
    <t>PE NASCENTES DO PARANAPANEMA</t>
  </si>
  <si>
    <t>PE RIO TURVO</t>
  </si>
  <si>
    <t>PE TURÍSTICO DO ALTO RIBEIRA</t>
  </si>
  <si>
    <t>RDS BARREIRO-ANHEMAS</t>
  </si>
  <si>
    <t>RDS LAVRAS</t>
  </si>
  <si>
    <t>RDS PINHEIRINHOS</t>
  </si>
  <si>
    <t>RDS QUILOMBO BARRA DO TURVO</t>
  </si>
  <si>
    <t>EEC ITAPEVA</t>
  </si>
  <si>
    <t>EEX ITAPEVA</t>
  </si>
  <si>
    <t>EEX ITARARÉ</t>
  </si>
  <si>
    <t xml:space="preserve"> DIRETORIA METROPOLITANA E INTERIOR</t>
  </si>
  <si>
    <t>EEC ITAPETI</t>
  </si>
  <si>
    <t>EEC VALINHOS</t>
  </si>
  <si>
    <t>PE ARA - ASSESSORIA DE REFORMA AGRÁRIA</t>
  </si>
  <si>
    <t>PE CANTAREIRA</t>
  </si>
  <si>
    <t>PE JARAGUÁ</t>
  </si>
  <si>
    <t>PE JUQUERY</t>
  </si>
  <si>
    <t>APA SERRA DO ITAPETI</t>
  </si>
  <si>
    <t>EEC MOGI-GUAÇU</t>
  </si>
  <si>
    <t>EEX MOGI-GUAÇU</t>
  </si>
  <si>
    <t>EEX CASA BRANCA</t>
  </si>
  <si>
    <t>EEX ITAPETININGA</t>
  </si>
  <si>
    <t>EEX MOGI-MIRIM</t>
  </si>
  <si>
    <t>EEX TUPI</t>
  </si>
  <si>
    <t>FE SERRA D´ÁGUA</t>
  </si>
  <si>
    <t>RESERVA BIOLÓGICA DE MOGI GUAÇU</t>
  </si>
  <si>
    <t>EEC BARREIRO RICO</t>
  </si>
  <si>
    <t>EEC IBICATU</t>
  </si>
  <si>
    <t>PE ÁGUAS DA PRATA</t>
  </si>
  <si>
    <t>APA TANQUÃ-RIO PIRACICABA </t>
  </si>
  <si>
    <t>GERÊNCIA INTERIOR CENTRO NORTE</t>
  </si>
  <si>
    <t>APA CBT - CORUMBATAÍ</t>
  </si>
  <si>
    <t>EEC JATAÍ</t>
  </si>
  <si>
    <t>EEC RIBEIRÃO PRETO</t>
  </si>
  <si>
    <t>EEC SÃO CARLOS (MATA DO JACARÉ)</t>
  </si>
  <si>
    <t>FE EDMUNDO NAVARRO DE ANDRADE</t>
  </si>
  <si>
    <t>PE FURNAS DO BOM JESUS</t>
  </si>
  <si>
    <t>PE PORTO FERREIRA</t>
  </si>
  <si>
    <t>PE VASSUNUNGA</t>
  </si>
  <si>
    <t>APA PIRACICABA-JUQUERI MIRIM (ÁREAS I)</t>
  </si>
  <si>
    <t>EEC ITIRAPINA</t>
  </si>
  <si>
    <t>EEC SANTA MARIA</t>
  </si>
  <si>
    <t>EEX ARARAQUARA</t>
  </si>
  <si>
    <t>EEX BENTO QUIRINO</t>
  </si>
  <si>
    <t>EEX ITIRAPINA</t>
  </si>
  <si>
    <t>EEX LUIZ ANTÔNIO</t>
  </si>
  <si>
    <t>EEX SANTA RITA DO PASSA QUATRO</t>
  </si>
  <si>
    <t>EEX SÃO JOSÉ DO RIO PRETO</t>
  </si>
  <si>
    <t>EEX SÃO SIMÃO</t>
  </si>
  <si>
    <t>FE BATATAIS</t>
  </si>
  <si>
    <t>FE BEBEDOURO</t>
  </si>
  <si>
    <t>FE CAJURU</t>
  </si>
  <si>
    <t>FE NOROESTE PAULISTA</t>
  </si>
  <si>
    <t>EEC BAURU</t>
  </si>
  <si>
    <t>EEC CAETETUS</t>
  </si>
  <si>
    <t>PE AGUAPEÍ</t>
  </si>
  <si>
    <t>PE MORRO DO DIABO</t>
  </si>
  <si>
    <t>PE RIO DO PEIXE</t>
  </si>
  <si>
    <t>EEC PAULO DE FARIA</t>
  </si>
  <si>
    <t>REFÚGIO EST DE VIDA SILVESTRE AIMORÉS</t>
  </si>
  <si>
    <t>ARIE LEOPOLDO MAGNO COUTINHO</t>
  </si>
  <si>
    <t>EEC ANGATUBA</t>
  </si>
  <si>
    <t>EEC ASSIS</t>
  </si>
  <si>
    <t>EEC AVARÉ (Antigo HT ANDRADE E SILVA)</t>
  </si>
  <si>
    <t>FE ASSIS</t>
  </si>
  <si>
    <t>EEC MARÍLIA - (Antiga EEX Marília)</t>
  </si>
  <si>
    <t>EEC PARANAPANEMA</t>
  </si>
  <si>
    <t>EEC SANTA BARBARA</t>
  </si>
  <si>
    <t>EEX BAURU</t>
  </si>
  <si>
    <t>EEX BURI</t>
  </si>
  <si>
    <t>EEX JAÚ</t>
  </si>
  <si>
    <t>EEX PARAGUAÇU PAULISTA</t>
  </si>
  <si>
    <t>FE ÁGUAS DE SANTA BÁRBARA</t>
  </si>
  <si>
    <t>FE ANGATUBA</t>
  </si>
  <si>
    <t>FE AVARÉ I</t>
  </si>
  <si>
    <t>FE AVARÉ II</t>
  </si>
  <si>
    <t>FE BOTUCATU</t>
  </si>
  <si>
    <t>FE MANDURI</t>
  </si>
  <si>
    <t>FE PARANAPANEMA</t>
  </si>
  <si>
    <t>FE PEDERNEIRAS</t>
  </si>
  <si>
    <t>FE PIRAJU</t>
  </si>
  <si>
    <t>HT SUSSUÍ</t>
  </si>
  <si>
    <t xml:space="preserve"> APOIO AO SISTEMA ESTADUAL DE MEIO AMBIENTE</t>
  </si>
  <si>
    <t>CFB - COORDENADORIA DE FISCALIZAÇÃO E BIODIVERSIDADE</t>
  </si>
  <si>
    <t>CPLA - COORDENADORIA DE PLANEJAMENTO AMBIENTAL</t>
  </si>
  <si>
    <t>GS - GABINETE DO SECRETÁRIO</t>
  </si>
  <si>
    <t>IPA - INSTITUTO DE PESQUISAS AMBIENTAIS</t>
  </si>
  <si>
    <t>HT CESÁRIO</t>
  </si>
  <si>
    <t>HT OLIVEIRA COUTINHO</t>
  </si>
  <si>
    <t>HT SANTA ERNESTINA</t>
  </si>
  <si>
    <t>CEA - COORDENADORIA DE EDUCAÇÃO AMBIENTAL</t>
  </si>
  <si>
    <t>CPP - COORDENADORIA DE PARQUES E PARCERIAS</t>
  </si>
  <si>
    <t>PE ALBERTO LÖFGREN</t>
  </si>
  <si>
    <t xml:space="preserve"> CONVÊNIOS E OUTROS CONTRATOS</t>
  </si>
  <si>
    <t>FURNAS</t>
  </si>
  <si>
    <t>FUNDO FLORESTAR</t>
  </si>
  <si>
    <t>PETROBRÁS</t>
  </si>
  <si>
    <t>SECRETARIA DA AGRICULTURA</t>
  </si>
  <si>
    <t>WWF - WORLD WILDLIFE FUND</t>
  </si>
  <si>
    <t>SOS - MATA ATLÂNTICA</t>
  </si>
  <si>
    <t>ELETROPAULO - ELETRICIDADE DE SÃO PAULO S/A</t>
  </si>
  <si>
    <t>DER - DEPARTAMENTO DE ESTRADAS DE RODAGEM</t>
  </si>
  <si>
    <t>DER - FF - IF</t>
  </si>
  <si>
    <t>DER - FF - CPLA</t>
  </si>
  <si>
    <t>PROJETO REDE DE SEMENTES FLORESTAIS RJ-SP - FNMA</t>
  </si>
  <si>
    <t>IBAMA - INSTITUTO BRASILEIRO MEIO AMBIENTE</t>
  </si>
  <si>
    <t>EMBRATUR</t>
  </si>
  <si>
    <t>MMA - MATA ATLÂNTICA</t>
  </si>
  <si>
    <t>UNESCO</t>
  </si>
  <si>
    <t>FF/SMA/CEAM - ECOTRILHAS</t>
  </si>
  <si>
    <t>FF/CEAM/FEHIDRO - PROJETO ESCOLA NO PARQUE</t>
  </si>
  <si>
    <t>FF/SMA/CPFL</t>
  </si>
  <si>
    <t>ITESP - Inst de Terras do Estado de São Paulo</t>
  </si>
  <si>
    <t>AUTOBAN</t>
  </si>
  <si>
    <t>CONSULADO BRITÂNICO  - Reflorestamento Guaratinguetá</t>
  </si>
  <si>
    <t>CENTROVIAS</t>
  </si>
  <si>
    <t>INTERVIAS</t>
  </si>
  <si>
    <t>ECOVIAS - Cemas</t>
  </si>
  <si>
    <t>RODOVIAS do Interior Paulista</t>
  </si>
  <si>
    <t>CONSULADO BRITÂNICO  -  Associação Bairro do Rio Preto</t>
  </si>
  <si>
    <t>CTEEP - Cia de Transmissão de Energia Elétrica Paulista</t>
  </si>
  <si>
    <t>ECOVIAS - Parque Serra do Mar</t>
  </si>
  <si>
    <t>FEHIDRO - Bacia do Rio Paraitinga</t>
  </si>
  <si>
    <t>FEHIDRO - Ecoturismo e Educação Ambiental - Gomeral</t>
  </si>
  <si>
    <t>KWH PIPE - Ilha do Cardoso</t>
  </si>
  <si>
    <t>CIA BRAS ALUMÍNIO - CBA</t>
  </si>
  <si>
    <t>CONVÊNIO CETESB X FUNDAÇÃO FLORESTAL</t>
  </si>
  <si>
    <t>TRANSPETRO - Petrobrás Transportes Ltda</t>
  </si>
  <si>
    <t>FEHIDRO - CORHI</t>
  </si>
  <si>
    <t>DERSA - ANEL VIÁRIO</t>
  </si>
  <si>
    <t>ECOSURFI</t>
  </si>
  <si>
    <t>GEF</t>
  </si>
  <si>
    <t>CENTRO DE CUSTO</t>
  </si>
  <si>
    <t>GVRAP</t>
  </si>
  <si>
    <t>DE</t>
  </si>
  <si>
    <t>GVPM</t>
  </si>
  <si>
    <t>GICN</t>
  </si>
  <si>
    <t xml:space="preserve">GIO </t>
  </si>
  <si>
    <t xml:space="preserve">GM </t>
  </si>
  <si>
    <t>TOTAL</t>
  </si>
  <si>
    <t>Item</t>
  </si>
  <si>
    <t>Descrição</t>
  </si>
  <si>
    <t>Código</t>
  </si>
  <si>
    <t>Unidade</t>
  </si>
  <si>
    <t>EEC NOROESTE PAULISTA</t>
  </si>
  <si>
    <t>ITEM</t>
  </si>
  <si>
    <t>ESPECIFICAÇÃO</t>
  </si>
  <si>
    <t>CATMAT</t>
  </si>
  <si>
    <t>UNITÁRIO</t>
  </si>
  <si>
    <t>MÉDIA</t>
  </si>
  <si>
    <t>Rateadas</t>
  </si>
  <si>
    <t>DE: GICN PARA: GVPM</t>
  </si>
  <si>
    <t>DE: GIO PARA: GICN</t>
  </si>
  <si>
    <t>NOVA AREA</t>
  </si>
  <si>
    <t>Qtdade</t>
  </si>
  <si>
    <t>Grupo</t>
  </si>
  <si>
    <t>GRUPO 1</t>
  </si>
  <si>
    <t>GRUPO 2</t>
  </si>
  <si>
    <t>QTIDADE</t>
  </si>
  <si>
    <t>Subtotal Grupo 1</t>
  </si>
  <si>
    <t>Sub Total Grupo 2</t>
  </si>
  <si>
    <t>GRUPO 3</t>
  </si>
  <si>
    <t>Sub Total Grupo 3</t>
  </si>
  <si>
    <t>Grupo 2</t>
  </si>
  <si>
    <t>Grupo 3</t>
  </si>
  <si>
    <t>PRESTAÇÃO DE SERVIÇOS GRÁFICOS</t>
  </si>
  <si>
    <t>Sub Total Grupo 1</t>
  </si>
  <si>
    <r>
      <rPr>
        <b/>
        <sz val="7"/>
        <color theme="1"/>
        <rFont val="Calibri"/>
        <family val="2"/>
        <scheme val="minor"/>
      </rPr>
      <t>Lona vinílica</t>
    </r>
    <r>
      <rPr>
        <sz val="7"/>
        <color theme="1"/>
        <rFont val="Calibri"/>
        <family val="2"/>
        <scheme val="minor"/>
      </rPr>
      <t xml:space="preserve">
Formato: 4m X 5,67m
Impressão: 4x0 cores - Fosca
gramatura:280 g</t>
    </r>
  </si>
  <si>
    <t>58017 </t>
  </si>
  <si>
    <t>63126 </t>
  </si>
  <si>
    <t>88153 </t>
  </si>
  <si>
    <t>90344 </t>
  </si>
  <si>
    <t>67563 </t>
  </si>
  <si>
    <t>42870 </t>
  </si>
  <si>
    <t>50296 </t>
  </si>
  <si>
    <t>Total</t>
  </si>
  <si>
    <t>-</t>
  </si>
  <si>
    <t>Subtotal Grupo 3</t>
  </si>
  <si>
    <t>Potyguara Gráfica e Editora LTDA</t>
  </si>
  <si>
    <t>Elyon Indústria Gráfica Ltda</t>
  </si>
  <si>
    <t>ST  Graf  Artes Gráficas e Editora LTDA</t>
  </si>
  <si>
    <t>TEIXEIRA IMPRESSÃO DIGITAL E SOLUÇÕES GRÁFICAS LTDA</t>
  </si>
  <si>
    <t>OAZEM COMUNICAÇÕES VISUAIS E REPRESENTAÇÕES LTDA</t>
  </si>
  <si>
    <t> 41287250000131</t>
  </si>
  <si>
    <t>OMEGA Z SERVIÇOS E NEGÓCIOS COMERCIAIS LTDA</t>
  </si>
  <si>
    <t>DIEGO VIEIRA DA SILVA</t>
  </si>
  <si>
    <t>OS ROCHAS SOLUÇÕES E DISTRIBUÍDOS LTDA</t>
  </si>
  <si>
    <t>SERRANA GRÁFICA E EDITORA LTDA</t>
  </si>
  <si>
    <t>MULTIGRAFIA EDITORA LTDA</t>
  </si>
  <si>
    <t>EAS COMERCIO E SERVICOS LTDA</t>
  </si>
  <si>
    <t>VGS SERVIÇOS DE ELABORAÇÃO E COMÉRCIO LTDA.</t>
  </si>
  <si>
    <t>ODIMILSOM ALVES PEREIRA</t>
  </si>
  <si>
    <t> 51424864000171</t>
  </si>
  <si>
    <t>Critério Digital Gráfico Eirelli</t>
  </si>
  <si>
    <t>Gráfica Venda Hoje Ltda</t>
  </si>
  <si>
    <t xml:space="preserve"> 07046094000189 </t>
  </si>
  <si>
    <t>Gráfica Sanwell  Comércio e Serviços LTDA</t>
  </si>
  <si>
    <t xml:space="preserve">ALPHAGRAPHICS DO BRASIL S.A. </t>
  </si>
  <si>
    <t>SIAFISICO</t>
  </si>
  <si>
    <r>
      <rPr>
        <b/>
        <sz val="7"/>
        <color theme="1"/>
        <rFont val="Calibri"/>
        <family val="2"/>
        <scheme val="minor"/>
      </rPr>
      <t>Adesivo vinil</t>
    </r>
    <r>
      <rPr>
        <sz val="7"/>
        <color theme="1"/>
        <rFont val="Calibri"/>
        <family val="2"/>
        <scheme val="minor"/>
      </rPr>
      <t xml:space="preserve">
Formato: 0,50m x 0,30m 
Impressão: 4x0 cores
Acabamento: corte reto, com laminação protetora brilhante</t>
    </r>
  </si>
  <si>
    <r>
      <rPr>
        <b/>
        <sz val="7"/>
        <color theme="1"/>
        <rFont val="Calibri"/>
        <family val="2"/>
        <scheme val="minor"/>
      </rPr>
      <t>Adesivo vinil</t>
    </r>
    <r>
      <rPr>
        <sz val="7"/>
        <color theme="1"/>
        <rFont val="Calibri"/>
        <family val="2"/>
        <scheme val="minor"/>
      </rPr>
      <t xml:space="preserve">
Formato: 1,20m x 0,10m 
Impressão: 4x0 cores
Acabamento: corte reto, com laminação protetora brilhante</t>
    </r>
  </si>
  <si>
    <r>
      <rPr>
        <b/>
        <sz val="7"/>
        <color theme="1"/>
        <rFont val="Calibri"/>
        <family val="2"/>
        <scheme val="minor"/>
      </rPr>
      <t>Adesivo vinil</t>
    </r>
    <r>
      <rPr>
        <sz val="7"/>
        <color theme="1"/>
        <rFont val="Calibri"/>
        <family val="2"/>
        <scheme val="minor"/>
      </rPr>
      <t xml:space="preserve">
Formato: 0,20m x 0,20m
Impressão: 4x0 cores
Acabamento: corte reto, com laminação protetora brilhante</t>
    </r>
  </si>
  <si>
    <r>
      <rPr>
        <b/>
        <sz val="7"/>
        <color theme="1"/>
        <rFont val="Calibri"/>
        <family val="2"/>
        <scheme val="minor"/>
      </rPr>
      <t>Adesivo vinil transparente</t>
    </r>
    <r>
      <rPr>
        <sz val="7"/>
        <color theme="1"/>
        <rFont val="Calibri"/>
        <family val="2"/>
        <scheme val="minor"/>
      </rPr>
      <t xml:space="preserve">
Formato: 0,40m x 0,26m 
Impressão: 4x0 cores
Acabamento: corte reto, com laminação protetora fosca</t>
    </r>
  </si>
  <si>
    <r>
      <rPr>
        <b/>
        <sz val="7"/>
        <color theme="1"/>
        <rFont val="Calibri"/>
        <family val="2"/>
        <scheme val="minor"/>
      </rPr>
      <t>Adesivo: Vinil Fosco branco</t>
    </r>
    <r>
      <rPr>
        <sz val="7"/>
        <color theme="1"/>
        <rFont val="Calibri"/>
        <family val="2"/>
        <scheme val="minor"/>
      </rPr>
      <t xml:space="preserve">
Formato: 9 cm x 14cm
Impressão: Digital 4x0 cores
</t>
    </r>
  </si>
  <si>
    <r>
      <rPr>
        <b/>
        <sz val="7"/>
        <color theme="1"/>
        <rFont val="Calibri"/>
        <family val="2"/>
        <scheme val="minor"/>
      </rPr>
      <t>Lona vinílica</t>
    </r>
    <r>
      <rPr>
        <sz val="7"/>
        <color theme="1"/>
        <rFont val="Calibri"/>
        <family val="2"/>
        <scheme val="minor"/>
      </rPr>
      <t xml:space="preserve">
Formato: 90x120cm; Impressão: 4x0 cores, gramatura:280 g
Com bastonetes, ponteiras pretas e cordão para pendurar</t>
    </r>
  </si>
  <si>
    <r>
      <rPr>
        <b/>
        <sz val="7"/>
        <color theme="1"/>
        <rFont val="Calibri"/>
        <family val="2"/>
        <scheme val="minor"/>
      </rPr>
      <t>Cartão de visita</t>
    </r>
    <r>
      <rPr>
        <sz val="7"/>
        <color theme="1"/>
        <rFont val="Calibri"/>
        <family val="2"/>
        <scheme val="minor"/>
      </rPr>
      <t xml:space="preserve"> 
Material: Papel reciclato 200g
Formato: quadrado 8,5 cm x 5,0 cm; impressão offset 4x4 cores. Uma prova de impressão</t>
    </r>
  </si>
  <si>
    <r>
      <rPr>
        <b/>
        <sz val="7"/>
        <color theme="1"/>
        <rFont val="Calibri"/>
        <family val="2"/>
        <scheme val="minor"/>
      </rPr>
      <t>Folder</t>
    </r>
    <r>
      <rPr>
        <sz val="7"/>
        <color theme="1"/>
        <rFont val="Calibri"/>
        <family val="2"/>
        <scheme val="minor"/>
      </rPr>
      <t>-Papel OffSet
Formato Aberto: 680x480mm, impressão offset 4x4 cores, 
3 dobras verticais + 2 dobras horizontais; gramatura: 120g
Duas provas de impressão</t>
    </r>
  </si>
  <si>
    <t>GRUPO 4</t>
  </si>
  <si>
    <t>Sub Total Grupo 4</t>
  </si>
  <si>
    <t>Grupo 4</t>
  </si>
  <si>
    <r>
      <rPr>
        <b/>
        <sz val="7"/>
        <color theme="1"/>
        <rFont val="Calibri"/>
        <family val="2"/>
        <scheme val="minor"/>
      </rPr>
      <t xml:space="preserve">Cartilha - </t>
    </r>
    <r>
      <rPr>
        <sz val="7"/>
        <color theme="1"/>
        <rFont val="Calibri"/>
        <family val="2"/>
        <scheme val="minor"/>
      </rPr>
      <t>Tamanho fechado: A5 - 148x210mm / Tamanho aberto: A4 - 297X210mm
128 páginas de miolo em papel couché fosco 120g; capas em papel couché fosco 250g
Impressão digital em 4x4 cores.  Acabamento dobra + cola + refile + lombada quadrada com 1cm.
Duas provas de Impressão</t>
    </r>
  </si>
  <si>
    <r>
      <rPr>
        <b/>
        <sz val="7"/>
        <rFont val="Calibri"/>
        <family val="2"/>
        <scheme val="minor"/>
      </rPr>
      <t>Cartaz-</t>
    </r>
    <r>
      <rPr>
        <sz val="7"/>
        <rFont val="Calibri"/>
        <family val="2"/>
        <scheme val="minor"/>
      </rPr>
      <t>Papel Offset
Tipo: Mapa. Formato: 841mm X 594mm; com duas dobras horizontais, 5 dobras verticais; Impressão offset 4x4; Gramatura : 120g.
Duas Provas de impressão</t>
    </r>
  </si>
  <si>
    <r>
      <rPr>
        <b/>
        <sz val="7"/>
        <color theme="1"/>
        <rFont val="Calibri"/>
        <family val="2"/>
        <scheme val="minor"/>
      </rPr>
      <t>Cartaz</t>
    </r>
    <r>
      <rPr>
        <sz val="7"/>
        <color theme="1"/>
        <rFont val="Calibri"/>
        <family val="2"/>
        <scheme val="minor"/>
      </rPr>
      <t xml:space="preserve">
Papel Offset; Formato: 81cm X 54cm; Impressão digital: 4x0 cores; Gramatura : 180gr
Acabamento: 6 ponto de fita dupla face no verso
Um prova de impressão</t>
    </r>
  </si>
  <si>
    <r>
      <rPr>
        <b/>
        <sz val="7"/>
        <color theme="1"/>
        <rFont val="Calibri"/>
        <family val="2"/>
        <scheme val="minor"/>
      </rPr>
      <t>Cartaz</t>
    </r>
    <r>
      <rPr>
        <sz val="7"/>
        <color theme="1"/>
        <rFont val="Calibri"/>
        <family val="2"/>
        <scheme val="minor"/>
      </rPr>
      <t xml:space="preserve">
Papel OffSet; Formato: 81cm X 118cm;  Impressão digital: 4x0 cores; gramatura: 180gr
Acabamento: 6 pontos de fita dupla face no verso
Uma prova de impressão</t>
    </r>
  </si>
  <si>
    <r>
      <rPr>
        <b/>
        <sz val="7"/>
        <color theme="1"/>
        <rFont val="Calibri"/>
        <family val="2"/>
        <scheme val="minor"/>
      </rPr>
      <t xml:space="preserve">Cartaz: </t>
    </r>
    <r>
      <rPr>
        <sz val="7"/>
        <color theme="1"/>
        <rFont val="Calibri"/>
        <family val="2"/>
        <scheme val="minor"/>
      </rPr>
      <t>impressão a laser em acetato em Vinil Transparente, com espessura: 50 mícrones (+/- 0,05 mm)
Formato: 81cm x 59cm.
Uma prova de impressão</t>
    </r>
  </si>
  <si>
    <r>
      <rPr>
        <b/>
        <sz val="7"/>
        <color theme="1"/>
        <rFont val="Calibri"/>
        <family val="2"/>
        <scheme val="minor"/>
      </rPr>
      <t>Cartaz</t>
    </r>
    <r>
      <rPr>
        <sz val="7"/>
        <color theme="1"/>
        <rFont val="Calibri"/>
        <family val="2"/>
        <scheme val="minor"/>
      </rPr>
      <t>: Papel Vegetal
Tipo Mapa. Formato:  914mmx500mm; Impressão digital 4x0 cores; gramatura: 92g.
Uma prova de impressão</t>
    </r>
  </si>
  <si>
    <r>
      <rPr>
        <b/>
        <sz val="7"/>
        <color theme="1"/>
        <rFont val="Calibri"/>
        <family val="2"/>
        <scheme val="minor"/>
      </rPr>
      <t>Cartaz-</t>
    </r>
    <r>
      <rPr>
        <sz val="7"/>
        <color theme="1"/>
        <rFont val="Calibri"/>
        <family val="2"/>
        <scheme val="minor"/>
      </rPr>
      <t>Papel Offset
Tipo: Mapa; Formato: 42cm X 59cm; Impressão digital: 4x0 cores; gramatura: 120gr.
Uma prova de impressão</t>
    </r>
  </si>
  <si>
    <r>
      <rPr>
        <b/>
        <sz val="7"/>
        <color theme="1"/>
        <rFont val="Calibri"/>
        <family val="2"/>
        <scheme val="minor"/>
      </rPr>
      <t>Folder</t>
    </r>
    <r>
      <rPr>
        <sz val="7"/>
        <color theme="1"/>
        <rFont val="Calibri"/>
        <family val="2"/>
        <scheme val="minor"/>
      </rPr>
      <t xml:space="preserve"> -Papel Couche Fosco
Formato: 21cm  x 14,8cm; com duas dobras verticais, impressão digital 4x4 cores, gramatura: 220g.
Uma prova de impressão</t>
    </r>
  </si>
  <si>
    <r>
      <rPr>
        <b/>
        <sz val="7"/>
        <color theme="1"/>
        <rFont val="Calibri"/>
        <family val="2"/>
        <scheme val="minor"/>
      </rPr>
      <t>Folder</t>
    </r>
    <r>
      <rPr>
        <sz val="7"/>
        <color theme="1"/>
        <rFont val="Calibri"/>
        <family val="2"/>
        <scheme val="minor"/>
      </rPr>
      <t>-Papel couché fosco
Formato: 42cm x 29,5cm, com duas dobras verticais; Impressão digital 4x4 cores, gramatura: 180g.
Uma prova de impressão</t>
    </r>
  </si>
  <si>
    <r>
      <rPr>
        <b/>
        <sz val="7"/>
        <color theme="1"/>
        <rFont val="Calibri"/>
        <family val="2"/>
        <scheme val="minor"/>
      </rPr>
      <t>Folder</t>
    </r>
    <r>
      <rPr>
        <sz val="7"/>
        <color theme="1"/>
        <rFont val="Calibri"/>
        <family val="2"/>
        <scheme val="minor"/>
      </rPr>
      <t xml:space="preserve"> Papel Couchê Fosco
Tipo: Folder; Formato: 297mm x  210mm; 
Impresso em 4x4 cores; 2 dobras verticais; gramatura: 210gr
Uma prova de impressão  </t>
    </r>
  </si>
  <si>
    <r>
      <rPr>
        <b/>
        <sz val="7"/>
        <color theme="1"/>
        <rFont val="Calibri"/>
        <family val="2"/>
        <scheme val="minor"/>
      </rPr>
      <t>Folder</t>
    </r>
    <r>
      <rPr>
        <sz val="7"/>
        <color theme="1"/>
        <rFont val="Calibri"/>
        <family val="2"/>
        <scheme val="minor"/>
      </rPr>
      <t xml:space="preserve"> -Papel Reciclado
Formato: 42cmx29,5cm, com duas  dobras verticais; impressão digital 4x4 cores, gramatura: 120g
Uma prova de impressão</t>
    </r>
  </si>
  <si>
    <r>
      <rPr>
        <b/>
        <sz val="7"/>
        <color theme="1"/>
        <rFont val="Calibri"/>
        <family val="2"/>
        <scheme val="minor"/>
      </rPr>
      <t>Livro Passaporte</t>
    </r>
    <r>
      <rPr>
        <sz val="7"/>
        <color theme="1"/>
        <rFont val="Calibri"/>
        <family val="2"/>
        <scheme val="minor"/>
      </rPr>
      <t xml:space="preserve">
84 páginas; Impressão: 4x4 cores - Miolo: Papel offset 90g 
Capas: Papel cartão 240g com lombada quadrada de 0,4cm e duas lâminas fold-out na quarta capa. 
Tamanho fechado: das capas: 10,5 cm comp. x 15cm alt.
Duas provas de impressão</t>
    </r>
  </si>
  <si>
    <r>
      <rPr>
        <b/>
        <sz val="7"/>
        <color theme="1"/>
        <rFont val="Calibri"/>
        <family val="2"/>
        <scheme val="minor"/>
      </rPr>
      <t>Revista</t>
    </r>
    <r>
      <rPr>
        <sz val="7"/>
        <color theme="1"/>
        <rFont val="Calibri"/>
        <family val="2"/>
        <scheme val="minor"/>
      </rPr>
      <t xml:space="preserve">
12 páginas; 15 x 10,5 cm fechado;
Refile; 2 Grampos; Vinco; Capas e Miolo em Couchê Fosco Digital 115g, impressão offset 4 x 4 cores.
Duas provas de impressão</t>
    </r>
  </si>
  <si>
    <r>
      <rPr>
        <b/>
        <sz val="7"/>
        <color theme="1"/>
        <rFont val="Calibri"/>
        <family val="2"/>
        <scheme val="minor"/>
      </rPr>
      <t>Revista</t>
    </r>
    <r>
      <rPr>
        <sz val="7"/>
        <color theme="1"/>
        <rFont val="Calibri"/>
        <family val="2"/>
        <scheme val="minor"/>
      </rPr>
      <t xml:space="preserve">
8 páginas; 
15 x 10,5 cm fechado; Refile; 2 Grampos; Vinco; Capas e Miolo em Couchê Fosco Digital 115g, impressão offset 4 x 4 cores.
Duas provas de impressão</t>
    </r>
  </si>
  <si>
    <r>
      <rPr>
        <b/>
        <sz val="7"/>
        <color theme="1"/>
        <rFont val="Calibri"/>
        <family val="2"/>
        <scheme val="minor"/>
      </rPr>
      <t>Revista</t>
    </r>
    <r>
      <rPr>
        <sz val="7"/>
        <color theme="1"/>
        <rFont val="Calibri"/>
        <family val="2"/>
        <scheme val="minor"/>
      </rPr>
      <t xml:space="preserve">
16 páginas;
15 x 10,5 cm fechado; Refile; 2 Grampos; Vinco; Miolo em Couchê Fosco Digital 115g, impressão em cores 4 x 4 cores.
Duas provas de impressão</t>
    </r>
  </si>
  <si>
    <r>
      <rPr>
        <b/>
        <sz val="7"/>
        <color theme="1"/>
        <rFont val="Calibri"/>
        <family val="2"/>
        <scheme val="minor"/>
      </rPr>
      <t xml:space="preserve">Revista
</t>
    </r>
    <r>
      <rPr>
        <sz val="7"/>
        <color theme="1"/>
        <rFont val="Calibri"/>
        <family val="2"/>
        <scheme val="minor"/>
      </rPr>
      <t>40 páginas; Formato aberto: 30 x 21 cm; Formato fechado: 15 x 21 cm (A5); impressão em cores 4x4; Papel capa: Couché fosco 230g/m2; Papel miolo: Couché fosco 115g/m2; Acabamento: refile; grampos, vinco e laminação fosca na capa;
Duas provas de impressão</t>
    </r>
  </si>
  <si>
    <r>
      <rPr>
        <b/>
        <sz val="7"/>
        <color theme="1"/>
        <rFont val="Calibri"/>
        <family val="2"/>
        <scheme val="minor"/>
      </rPr>
      <t xml:space="preserve">Revista
</t>
    </r>
    <r>
      <rPr>
        <sz val="7"/>
        <color theme="1"/>
        <rFont val="Calibri"/>
        <family val="2"/>
        <scheme val="minor"/>
      </rPr>
      <t>40 páginas; Tamanho: formato fechado 22x22cm; grampeado; papel reciclado, impressão digital 4x4 cores; Gramatura: externa 300 e miolo 120g.
Duas provas de impressão</t>
    </r>
  </si>
  <si>
    <r>
      <rPr>
        <b/>
        <sz val="7"/>
        <color theme="1"/>
        <rFont val="Calibri"/>
        <family val="2"/>
        <scheme val="minor"/>
      </rPr>
      <t>Revista</t>
    </r>
    <r>
      <rPr>
        <sz val="7"/>
        <color theme="1"/>
        <rFont val="Calibri"/>
        <family val="2"/>
        <scheme val="minor"/>
      </rPr>
      <t xml:space="preserve"> A4 (fechada)
160 páginas de miolo em papel A4 couché fosco 120g, impressão digital 4x4 cores; capa em couche fosco 300g, impressão digital 4x4 cores, laminação fosca nas capas externas, lombada quadrada, cola - Embalagem individual shrink.
Duas provas de impressão</t>
    </r>
  </si>
  <si>
    <r>
      <rPr>
        <b/>
        <sz val="7"/>
        <color theme="1"/>
        <rFont val="Calibri"/>
        <family val="2"/>
        <scheme val="minor"/>
      </rPr>
      <t>Livreto Passaporte</t>
    </r>
    <r>
      <rPr>
        <sz val="7"/>
        <color theme="1"/>
        <rFont val="Calibri"/>
        <family val="2"/>
        <scheme val="minor"/>
      </rPr>
      <t xml:space="preserve">
120 páginas; Impressão digital  4x4 cores - Miolo: Papel offset 90g</t>
    </r>
    <r>
      <rPr>
        <sz val="7"/>
        <color rgb="FFFF0000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 xml:space="preserve">
Capas: Papel cartão 240g com lombada quadrada  e duas lâminas fold-out na quarta capa. Tamanho aberto: das capas: 150 x 421 mm com quatro dobras verticais.
Duas provas de impressão</t>
    </r>
  </si>
  <si>
    <t>Subtotal Grupo 2</t>
  </si>
  <si>
    <t>Subtotal Grupo 4</t>
  </si>
  <si>
    <t>TOTAL GRUPOS 1 ao 4</t>
  </si>
  <si>
    <r>
      <rPr>
        <b/>
        <sz val="7"/>
        <color theme="1"/>
        <rFont val="Calibri"/>
        <family val="2"/>
        <scheme val="minor"/>
      </rPr>
      <t>Caneca Cerâmica</t>
    </r>
    <r>
      <rPr>
        <sz val="7"/>
        <color theme="1"/>
        <rFont val="Calibri"/>
        <family val="2"/>
        <scheme val="minor"/>
      </rPr>
      <t xml:space="preserve">
Porcelana com alta durabilidade, Capacidade mínima de 300ml, dimensões aproximadas: 9,8cm x 12,1cm x 8,2cm; impressas por meio de sik ou de decalque e forno com temperatura mínima de 750 graus, com estampa no fundo (parte externa), com alça na cor do corpo da caneca, reta; para uso: Alimentos Liquidos; Caracteristicas adicionais: Personalizada</t>
    </r>
  </si>
  <si>
    <r>
      <rPr>
        <b/>
        <sz val="7"/>
        <color theme="1"/>
        <rFont val="Calibri"/>
        <family val="2"/>
        <scheme val="minor"/>
      </rPr>
      <t>Caneca Fibra de Coco ou madeira quadrada</t>
    </r>
    <r>
      <rPr>
        <sz val="7"/>
        <color theme="1"/>
        <rFont val="Calibri"/>
        <family val="2"/>
        <scheme val="minor"/>
      </rPr>
      <t xml:space="preserve">
Capacidade 180-200ml, com alça, Personalizada em 1 lado, com impressão 4x0. Cor: verde escuro</t>
    </r>
  </si>
  <si>
    <r>
      <rPr>
        <b/>
        <sz val="7"/>
        <color theme="1"/>
        <rFont val="Calibri"/>
        <family val="2"/>
        <scheme val="minor"/>
      </rPr>
      <t>Caneca Térmica Inox</t>
    </r>
    <r>
      <rPr>
        <sz val="7"/>
        <color theme="1"/>
        <rFont val="Calibri"/>
        <family val="2"/>
        <scheme val="minor"/>
      </rPr>
      <t xml:space="preserve">
Capacidade para 450ml, com gravação a laser de logotipo, com tampa</t>
    </r>
  </si>
  <si>
    <t>MATEUS FRANCISCO DEMENECH</t>
  </si>
  <si>
    <r>
      <t> </t>
    </r>
    <r>
      <rPr>
        <b/>
        <sz val="12"/>
        <color rgb="FF000000"/>
        <rFont val="Arial"/>
        <family val="2"/>
      </rPr>
      <t>15551058000109</t>
    </r>
  </si>
  <si>
    <t>FATOR GESTAO LTDA</t>
  </si>
  <si>
    <t>Odilon Almeida dos Santos</t>
  </si>
  <si>
    <t>Camargo Center Importação e Distribuição de Presentes LTDA</t>
  </si>
  <si>
    <r>
      <t> </t>
    </r>
    <r>
      <rPr>
        <b/>
        <sz val="12"/>
        <color rgb="FF000000"/>
        <rFont val="Arial"/>
        <family val="2"/>
      </rPr>
      <t>43860060000197</t>
    </r>
  </si>
  <si>
    <t>Felipe Uchida de Azevedo</t>
  </si>
  <si>
    <t> 19712290000124</t>
  </si>
  <si>
    <t>Personizi COMERCIO DE PRODUTOS PERSONALIZADOS LTDA</t>
  </si>
  <si>
    <t>RMR GRÁFICA LTDA</t>
  </si>
  <si>
    <t>Ecologic Brindes Sustentáveis  LTDA</t>
  </si>
  <si>
    <t>SEIIVA COMÉRCIO E REPRESENTAÇÕES LTDA.</t>
  </si>
  <si>
    <t> 43487819000138 </t>
  </si>
  <si>
    <t>Total Grupos 1 ao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</si>
</sst>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_-;_-@"/>
    <numFmt numFmtId="167" formatCode="_(* #,##0.00_);_(* \(#,##0.00\);_(* \-??_);_(@_)"/>
    <numFmt numFmtId="168" formatCode="_-* #,##0.00_-;\-* #,##0.00_-;_-* \-??_-;_-@_-"/>
    <numFmt numFmtId="169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7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49505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7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37" fontId="3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167" fontId="17" fillId="0" borderId="0" applyBorder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7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7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2">
    <xf numFmtId="0" fontId="0" fillId="0" borderId="0" xfId="0"/>
    <xf numFmtId="0" fontId="2" fillId="3" borderId="0" xfId="2" applyFill="1" applyAlignment="1">
      <alignment horizontal="center"/>
    </xf>
    <xf numFmtId="37" fontId="4" fillId="3" borderId="0" xfId="3" applyFont="1" applyFill="1" applyAlignment="1">
      <alignment horizontal="centerContinuous" vertical="center"/>
    </xf>
    <xf numFmtId="37" fontId="2" fillId="3" borderId="0" xfId="3" applyFont="1" applyFill="1"/>
    <xf numFmtId="49" fontId="4" fillId="4" borderId="2" xfId="3" applyNumberFormat="1" applyFont="1" applyFill="1" applyBorder="1" applyAlignment="1">
      <alignment horizontal="center" vertical="center"/>
    </xf>
    <xf numFmtId="37" fontId="2" fillId="4" borderId="3" xfId="3" applyFont="1" applyFill="1" applyBorder="1" applyAlignment="1">
      <alignment vertical="center"/>
    </xf>
    <xf numFmtId="37" fontId="2" fillId="3" borderId="0" xfId="3" applyFont="1" applyFill="1" applyAlignment="1">
      <alignment vertical="center"/>
    </xf>
    <xf numFmtId="3" fontId="4" fillId="5" borderId="4" xfId="4" applyNumberFormat="1" applyFont="1" applyFill="1" applyBorder="1" applyAlignment="1" applyProtection="1">
      <alignment horizontal="center" vertical="center"/>
    </xf>
    <xf numFmtId="37" fontId="4" fillId="5" borderId="5" xfId="3" applyFont="1" applyFill="1" applyBorder="1" applyAlignment="1">
      <alignment vertical="center"/>
    </xf>
    <xf numFmtId="37" fontId="4" fillId="3" borderId="0" xfId="3" applyFont="1" applyFill="1" applyAlignment="1">
      <alignment vertical="center"/>
    </xf>
    <xf numFmtId="164" fontId="4" fillId="3" borderId="0" xfId="4" applyFont="1" applyFill="1" applyBorder="1" applyAlignment="1">
      <alignment vertical="center"/>
    </xf>
    <xf numFmtId="3" fontId="2" fillId="3" borderId="4" xfId="4" applyNumberFormat="1" applyFont="1" applyFill="1" applyBorder="1" applyAlignment="1" applyProtection="1">
      <alignment horizontal="center" vertical="center"/>
    </xf>
    <xf numFmtId="37" fontId="2" fillId="3" borderId="5" xfId="3" applyFont="1" applyFill="1" applyBorder="1" applyAlignment="1">
      <alignment horizontal="left" vertical="center"/>
    </xf>
    <xf numFmtId="37" fontId="2" fillId="3" borderId="5" xfId="3" applyFont="1" applyFill="1" applyBorder="1" applyAlignment="1">
      <alignment vertical="center"/>
    </xf>
    <xf numFmtId="3" fontId="4" fillId="5" borderId="2" xfId="4" applyNumberFormat="1" applyFont="1" applyFill="1" applyBorder="1" applyAlignment="1" applyProtection="1">
      <alignment horizontal="center" vertical="center"/>
    </xf>
    <xf numFmtId="37" fontId="4" fillId="5" borderId="3" xfId="3" applyFont="1" applyFill="1" applyBorder="1" applyAlignment="1">
      <alignment vertical="center"/>
    </xf>
    <xf numFmtId="3" fontId="4" fillId="5" borderId="6" xfId="4" applyNumberFormat="1" applyFont="1" applyFill="1" applyBorder="1" applyAlignment="1" applyProtection="1">
      <alignment horizontal="center" vertical="center"/>
    </xf>
    <xf numFmtId="37" fontId="4" fillId="5" borderId="7" xfId="3" applyFont="1" applyFill="1" applyBorder="1" applyAlignment="1">
      <alignment vertical="center"/>
    </xf>
    <xf numFmtId="37" fontId="2" fillId="3" borderId="5" xfId="3" quotePrefix="1" applyFont="1" applyFill="1" applyBorder="1" applyAlignment="1">
      <alignment horizontal="left" vertical="center"/>
    </xf>
    <xf numFmtId="3" fontId="2" fillId="2" borderId="4" xfId="4" applyNumberFormat="1" applyFont="1" applyFill="1" applyBorder="1" applyAlignment="1" applyProtection="1">
      <alignment horizontal="center" vertical="center"/>
    </xf>
    <xf numFmtId="37" fontId="2" fillId="2" borderId="5" xfId="3" applyFont="1" applyFill="1" applyBorder="1" applyAlignment="1">
      <alignment vertical="center"/>
    </xf>
    <xf numFmtId="3" fontId="4" fillId="3" borderId="4" xfId="4" applyNumberFormat="1" applyFont="1" applyFill="1" applyBorder="1" applyAlignment="1" applyProtection="1">
      <alignment horizontal="center" vertical="center"/>
    </xf>
    <xf numFmtId="37" fontId="4" fillId="3" borderId="5" xfId="3" applyFont="1" applyFill="1" applyBorder="1" applyAlignment="1">
      <alignment horizontal="left" vertical="center"/>
    </xf>
    <xf numFmtId="37" fontId="2" fillId="2" borderId="0" xfId="3" applyFont="1" applyFill="1" applyAlignment="1">
      <alignment vertical="center"/>
    </xf>
    <xf numFmtId="3" fontId="2" fillId="3" borderId="8" xfId="4" applyNumberFormat="1" applyFont="1" applyFill="1" applyBorder="1" applyAlignment="1" applyProtection="1">
      <alignment horizontal="center" vertical="center"/>
    </xf>
    <xf numFmtId="37" fontId="2" fillId="3" borderId="9" xfId="3" applyFont="1" applyFill="1" applyBorder="1" applyAlignment="1">
      <alignment vertical="center"/>
    </xf>
    <xf numFmtId="37" fontId="4" fillId="5" borderId="7" xfId="3" quotePrefix="1" applyFont="1" applyFill="1" applyBorder="1" applyAlignment="1">
      <alignment horizontal="left" vertical="center"/>
    </xf>
    <xf numFmtId="37" fontId="4" fillId="3" borderId="5" xfId="3" quotePrefix="1" applyFont="1" applyFill="1" applyBorder="1" applyAlignment="1">
      <alignment horizontal="left" vertical="center"/>
    </xf>
    <xf numFmtId="3" fontId="2" fillId="3" borderId="0" xfId="4" applyNumberFormat="1" applyFont="1" applyFill="1" applyBorder="1" applyAlignment="1" applyProtection="1">
      <alignment horizontal="center" vertical="center"/>
    </xf>
    <xf numFmtId="49" fontId="2" fillId="3" borderId="5" xfId="2" applyNumberFormat="1" applyFill="1" applyBorder="1" applyAlignment="1">
      <alignment vertical="center"/>
    </xf>
    <xf numFmtId="37" fontId="2" fillId="3" borderId="5" xfId="3" quotePrefix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49" fontId="2" fillId="2" borderId="5" xfId="2" applyNumberFormat="1" applyFill="1" applyBorder="1" applyAlignment="1">
      <alignment vertical="center"/>
    </xf>
    <xf numFmtId="3" fontId="4" fillId="2" borderId="4" xfId="4" applyNumberFormat="1" applyFont="1" applyFill="1" applyBorder="1" applyAlignment="1" applyProtection="1">
      <alignment horizontal="center" vertical="center"/>
    </xf>
    <xf numFmtId="37" fontId="4" fillId="2" borderId="5" xfId="3" quotePrefix="1" applyFont="1" applyFill="1" applyBorder="1" applyAlignment="1">
      <alignment horizontal="left" vertical="center"/>
    </xf>
    <xf numFmtId="3" fontId="2" fillId="2" borderId="8" xfId="4" applyNumberFormat="1" applyFont="1" applyFill="1" applyBorder="1" applyAlignment="1" applyProtection="1">
      <alignment horizontal="center" vertical="center"/>
    </xf>
    <xf numFmtId="49" fontId="2" fillId="2" borderId="9" xfId="2" applyNumberFormat="1" applyFill="1" applyBorder="1" applyAlignment="1">
      <alignment vertical="center"/>
    </xf>
    <xf numFmtId="164" fontId="2" fillId="3" borderId="0" xfId="4" applyFont="1" applyFill="1" applyBorder="1" applyAlignment="1">
      <alignment vertical="center"/>
    </xf>
    <xf numFmtId="3" fontId="2" fillId="2" borderId="10" xfId="4" applyNumberFormat="1" applyFont="1" applyFill="1" applyBorder="1" applyAlignment="1" applyProtection="1">
      <alignment horizontal="center" vertical="center"/>
    </xf>
    <xf numFmtId="49" fontId="2" fillId="2" borderId="11" xfId="2" applyNumberFormat="1" applyFill="1" applyBorder="1" applyAlignment="1">
      <alignment vertical="center"/>
    </xf>
    <xf numFmtId="49" fontId="2" fillId="3" borderId="5" xfId="3" applyNumberFormat="1" applyFont="1" applyFill="1" applyBorder="1" applyAlignment="1">
      <alignment horizontal="left" vertical="center"/>
    </xf>
    <xf numFmtId="49" fontId="6" fillId="2" borderId="5" xfId="2" applyNumberFormat="1" applyFont="1" applyFill="1" applyBorder="1" applyAlignment="1">
      <alignment horizontal="left" vertical="center"/>
    </xf>
    <xf numFmtId="49" fontId="2" fillId="3" borderId="9" xfId="2" applyNumberFormat="1" applyFill="1" applyBorder="1" applyAlignment="1">
      <alignment vertical="center"/>
    </xf>
    <xf numFmtId="49" fontId="2" fillId="3" borderId="5" xfId="3" applyNumberFormat="1" applyFont="1" applyFill="1" applyBorder="1" applyAlignment="1">
      <alignment vertical="center"/>
    </xf>
    <xf numFmtId="37" fontId="2" fillId="2" borderId="9" xfId="3" applyFont="1" applyFill="1" applyBorder="1" applyAlignment="1">
      <alignment vertical="center"/>
    </xf>
    <xf numFmtId="49" fontId="2" fillId="3" borderId="0" xfId="3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4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1" fontId="10" fillId="0" borderId="0" xfId="0" applyNumberFormat="1" applyFont="1"/>
    <xf numFmtId="0" fontId="10" fillId="0" borderId="18" xfId="0" applyFont="1" applyBorder="1" applyAlignment="1" applyProtection="1">
      <alignment vertical="center"/>
      <protection locked="0"/>
    </xf>
    <xf numFmtId="41" fontId="10" fillId="2" borderId="1" xfId="0" applyNumberFormat="1" applyFont="1" applyFill="1" applyBorder="1" applyAlignment="1">
      <alignment horizontal="center" vertical="center"/>
    </xf>
    <xf numFmtId="166" fontId="14" fillId="6" borderId="22" xfId="0" applyNumberFormat="1" applyFont="1" applyFill="1" applyBorder="1" applyAlignment="1">
      <alignment horizontal="center" vertical="center"/>
    </xf>
    <xf numFmtId="166" fontId="14" fillId="7" borderId="23" xfId="0" applyNumberFormat="1" applyFont="1" applyFill="1" applyBorder="1" applyAlignment="1">
      <alignment horizontal="center"/>
    </xf>
    <xf numFmtId="166" fontId="14" fillId="2" borderId="2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6" fontId="16" fillId="2" borderId="23" xfId="66" applyNumberFormat="1" applyFont="1" applyFill="1" applyBorder="1" applyAlignment="1">
      <alignment horizontal="center" vertical="center"/>
    </xf>
    <xf numFmtId="166" fontId="16" fillId="6" borderId="22" xfId="66" applyNumberFormat="1" applyFont="1" applyFill="1" applyBorder="1" applyAlignment="1">
      <alignment horizontal="center" vertical="center"/>
    </xf>
    <xf numFmtId="166" fontId="16" fillId="2" borderId="22" xfId="66" applyNumberFormat="1" applyFont="1" applyFill="1" applyBorder="1" applyAlignment="1">
      <alignment horizontal="center" vertical="center"/>
    </xf>
    <xf numFmtId="166" fontId="16" fillId="2" borderId="28" xfId="66" applyNumberFormat="1" applyFont="1" applyFill="1" applyBorder="1" applyAlignment="1">
      <alignment horizontal="center" vertical="center"/>
    </xf>
    <xf numFmtId="166" fontId="16" fillId="2" borderId="23" xfId="66" applyNumberFormat="1" applyFont="1" applyFill="1" applyBorder="1" applyAlignment="1">
      <alignment horizontal="center"/>
    </xf>
    <xf numFmtId="164" fontId="7" fillId="0" borderId="25" xfId="13" applyFont="1" applyFill="1" applyBorder="1" applyAlignment="1" applyProtection="1">
      <alignment horizontal="left" vertical="center" wrapText="1"/>
    </xf>
    <xf numFmtId="164" fontId="8" fillId="0" borderId="11" xfId="13" applyFont="1" applyFill="1" applyBorder="1" applyAlignment="1">
      <alignment horizontal="right" vertical="center" wrapText="1"/>
    </xf>
    <xf numFmtId="0" fontId="20" fillId="0" borderId="0" xfId="35" applyFont="1"/>
    <xf numFmtId="0" fontId="20" fillId="0" borderId="1" xfId="35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0" fillId="0" borderId="0" xfId="35" applyFont="1" applyAlignment="1">
      <alignment horizontal="center"/>
    </xf>
    <xf numFmtId="0" fontId="20" fillId="0" borderId="0" xfId="35" applyFont="1" applyAlignment="1">
      <alignment horizontal="center" vertical="center"/>
    </xf>
    <xf numFmtId="0" fontId="22" fillId="0" borderId="1" xfId="35" applyFont="1" applyBorder="1" applyAlignment="1">
      <alignment horizontal="left" vertical="center" wrapText="1"/>
    </xf>
    <xf numFmtId="0" fontId="20" fillId="0" borderId="26" xfId="35" applyFont="1" applyBorder="1" applyAlignment="1">
      <alignment horizontal="center" vertical="center" wrapText="1"/>
    </xf>
    <xf numFmtId="0" fontId="20" fillId="0" borderId="30" xfId="35" applyFont="1" applyBorder="1" applyAlignment="1">
      <alignment horizontal="center" vertical="center" wrapText="1"/>
    </xf>
    <xf numFmtId="0" fontId="22" fillId="2" borderId="0" xfId="10" applyFont="1" applyFill="1"/>
    <xf numFmtId="0" fontId="20" fillId="2" borderId="0" xfId="35" applyFont="1" applyFill="1"/>
    <xf numFmtId="0" fontId="20" fillId="2" borderId="31" xfId="35" applyFont="1" applyFill="1" applyBorder="1" applyAlignment="1">
      <alignment horizontal="center" vertical="center"/>
    </xf>
    <xf numFmtId="0" fontId="20" fillId="2" borderId="32" xfId="35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4" fontId="7" fillId="0" borderId="15" xfId="13" applyFont="1" applyFill="1" applyBorder="1" applyAlignment="1" applyProtection="1">
      <alignment horizontal="left" vertical="center" wrapText="1"/>
    </xf>
    <xf numFmtId="164" fontId="8" fillId="0" borderId="5" xfId="13" applyFont="1" applyFill="1" applyBorder="1" applyAlignment="1">
      <alignment horizontal="right" vertical="center" wrapText="1"/>
    </xf>
    <xf numFmtId="12" fontId="7" fillId="0" borderId="5" xfId="13" applyNumberFormat="1" applyFont="1" applyFill="1" applyBorder="1" applyAlignment="1">
      <alignment horizontal="right" vertical="center" wrapText="1"/>
    </xf>
    <xf numFmtId="164" fontId="7" fillId="0" borderId="11" xfId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Continuous" vertical="center" wrapText="1"/>
    </xf>
    <xf numFmtId="41" fontId="7" fillId="2" borderId="1" xfId="2" applyNumberFormat="1" applyFont="1" applyFill="1" applyBorder="1" applyAlignment="1">
      <alignment horizontal="centerContinuous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35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0" fillId="2" borderId="32" xfId="35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1" fontId="7" fillId="2" borderId="1" xfId="2" applyNumberFormat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31" xfId="2" applyFont="1" applyFill="1" applyBorder="1" applyAlignment="1">
      <alignment horizontal="center" vertical="top" wrapText="1"/>
    </xf>
    <xf numFmtId="164" fontId="13" fillId="0" borderId="24" xfId="1" applyFont="1" applyFill="1" applyBorder="1" applyAlignment="1">
      <alignment horizontal="right" vertical="center" wrapText="1"/>
    </xf>
    <xf numFmtId="164" fontId="13" fillId="0" borderId="44" xfId="0" applyNumberFormat="1" applyFont="1" applyBorder="1" applyAlignment="1">
      <alignment horizontal="center" vertical="center" wrapText="1"/>
    </xf>
    <xf numFmtId="12" fontId="13" fillId="0" borderId="45" xfId="0" applyNumberFormat="1" applyFont="1" applyBorder="1" applyAlignment="1">
      <alignment horizontal="right" vertical="center" wrapText="1"/>
    </xf>
    <xf numFmtId="12" fontId="13" fillId="0" borderId="44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4" fillId="0" borderId="0" xfId="11" applyFont="1" applyAlignment="1">
      <alignment horizontal="centerContinuous" vertical="center"/>
    </xf>
    <xf numFmtId="164" fontId="8" fillId="0" borderId="19" xfId="13" applyFont="1" applyFill="1" applyBorder="1" applyAlignment="1" applyProtection="1">
      <alignment horizontal="centerContinuous" vertical="center"/>
    </xf>
    <xf numFmtId="164" fontId="8" fillId="0" borderId="17" xfId="13" applyFont="1" applyFill="1" applyBorder="1" applyAlignment="1" applyProtection="1">
      <alignment horizontal="center" vertical="center" wrapText="1"/>
    </xf>
    <xf numFmtId="164" fontId="8" fillId="0" borderId="9" xfId="13" applyFont="1" applyFill="1" applyBorder="1" applyAlignment="1" applyProtection="1">
      <alignment horizontal="center" vertical="center" wrapText="1"/>
    </xf>
    <xf numFmtId="164" fontId="13" fillId="0" borderId="38" xfId="0" applyNumberFormat="1" applyFont="1" applyBorder="1" applyAlignment="1">
      <alignment horizontal="center" vertical="center" wrapText="1"/>
    </xf>
    <xf numFmtId="12" fontId="13" fillId="0" borderId="39" xfId="0" applyNumberFormat="1" applyFont="1" applyBorder="1" applyAlignment="1">
      <alignment horizontal="right" vertical="center" wrapText="1"/>
    </xf>
    <xf numFmtId="12" fontId="13" fillId="0" borderId="38" xfId="0" applyNumberFormat="1" applyFont="1" applyBorder="1" applyAlignment="1">
      <alignment horizontal="center" vertical="center" wrapText="1"/>
    </xf>
    <xf numFmtId="164" fontId="8" fillId="0" borderId="7" xfId="13" applyFont="1" applyFill="1" applyBorder="1" applyAlignment="1">
      <alignment horizontal="right" vertical="center" wrapText="1"/>
    </xf>
    <xf numFmtId="164" fontId="13" fillId="0" borderId="24" xfId="0" applyNumberFormat="1" applyFont="1" applyBorder="1" applyAlignment="1">
      <alignment horizontal="right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43" fontId="7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165" fontId="7" fillId="0" borderId="3" xfId="13" applyNumberFormat="1" applyFont="1" applyFill="1" applyBorder="1" applyAlignment="1" applyProtection="1">
      <alignment horizontal="center" vertical="center"/>
    </xf>
    <xf numFmtId="164" fontId="8" fillId="0" borderId="18" xfId="13" applyFont="1" applyFill="1" applyBorder="1" applyAlignment="1">
      <alignment vertical="center" wrapText="1"/>
    </xf>
    <xf numFmtId="164" fontId="7" fillId="0" borderId="9" xfId="13" applyFont="1" applyFill="1" applyBorder="1" applyAlignment="1" applyProtection="1">
      <alignment horizontal="center" vertical="center"/>
    </xf>
    <xf numFmtId="164" fontId="8" fillId="0" borderId="17" xfId="13" applyFont="1" applyFill="1" applyBorder="1" applyAlignment="1">
      <alignment vertical="center" wrapText="1"/>
    </xf>
    <xf numFmtId="164" fontId="8" fillId="0" borderId="9" xfId="13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0" borderId="0" xfId="13" applyNumberFormat="1" applyFont="1" applyFill="1" applyBorder="1" applyAlignment="1" applyProtection="1">
      <alignment horizontal="center" vertical="center"/>
    </xf>
    <xf numFmtId="164" fontId="8" fillId="0" borderId="0" xfId="13" applyFont="1" applyFill="1" applyBorder="1" applyAlignment="1">
      <alignment vertical="center" wrapText="1"/>
    </xf>
    <xf numFmtId="164" fontId="7" fillId="0" borderId="0" xfId="13" applyFont="1" applyFill="1" applyBorder="1" applyAlignment="1" applyProtection="1">
      <alignment horizontal="center" vertical="center"/>
    </xf>
    <xf numFmtId="164" fontId="8" fillId="0" borderId="0" xfId="13" applyFont="1" applyFill="1" applyBorder="1" applyAlignment="1" applyProtection="1">
      <alignment horizontal="center" vertical="center"/>
    </xf>
    <xf numFmtId="0" fontId="24" fillId="0" borderId="0" xfId="11" applyFont="1" applyAlignment="1">
      <alignment horizontal="centerContinuous" vertical="top"/>
    </xf>
    <xf numFmtId="12" fontId="13" fillId="0" borderId="0" xfId="0" applyNumberFormat="1" applyFont="1" applyAlignment="1">
      <alignment horizontal="right" vertical="center" wrapText="1"/>
    </xf>
    <xf numFmtId="2" fontId="13" fillId="0" borderId="27" xfId="0" applyNumberFormat="1" applyFont="1" applyBorder="1" applyAlignment="1">
      <alignment horizontal="left" vertical="center" wrapText="1"/>
    </xf>
    <xf numFmtId="0" fontId="7" fillId="0" borderId="0" xfId="11" applyFont="1" applyAlignment="1">
      <alignment vertical="center"/>
    </xf>
    <xf numFmtId="43" fontId="8" fillId="0" borderId="15" xfId="14" applyFont="1" applyFill="1" applyBorder="1" applyAlignment="1">
      <alignment vertical="center" wrapText="1"/>
    </xf>
    <xf numFmtId="43" fontId="8" fillId="0" borderId="7" xfId="14" applyFont="1" applyFill="1" applyBorder="1" applyAlignment="1" applyProtection="1">
      <alignment horizontal="center" vertical="center"/>
    </xf>
    <xf numFmtId="43" fontId="7" fillId="0" borderId="0" xfId="11" applyNumberFormat="1" applyFont="1" applyAlignment="1">
      <alignment vertical="center"/>
    </xf>
    <xf numFmtId="43" fontId="8" fillId="0" borderId="5" xfId="14" applyFont="1" applyFill="1" applyBorder="1" applyAlignment="1" applyProtection="1">
      <alignment horizontal="center" vertical="center"/>
    </xf>
    <xf numFmtId="43" fontId="7" fillId="0" borderId="0" xfId="6" applyFont="1" applyFill="1" applyAlignment="1">
      <alignment vertical="center"/>
    </xf>
    <xf numFmtId="43" fontId="8" fillId="0" borderId="17" xfId="14" applyFont="1" applyFill="1" applyBorder="1" applyAlignment="1">
      <alignment vertical="center" wrapText="1"/>
    </xf>
    <xf numFmtId="43" fontId="8" fillId="0" borderId="9" xfId="14" applyFont="1" applyFill="1" applyBorder="1" applyAlignment="1" applyProtection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7" fillId="0" borderId="0" xfId="1" applyFont="1" applyFill="1" applyAlignment="1">
      <alignment vertical="center"/>
    </xf>
    <xf numFmtId="0" fontId="7" fillId="0" borderId="0" xfId="5" applyFont="1" applyAlignment="1">
      <alignment vertical="center"/>
    </xf>
    <xf numFmtId="164" fontId="13" fillId="0" borderId="48" xfId="0" applyNumberFormat="1" applyFont="1" applyBorder="1" applyAlignment="1">
      <alignment horizontal="center" vertical="center" wrapText="1"/>
    </xf>
    <xf numFmtId="12" fontId="13" fillId="0" borderId="49" xfId="0" applyNumberFormat="1" applyFont="1" applyBorder="1" applyAlignment="1">
      <alignment horizontal="right" vertical="center" wrapText="1"/>
    </xf>
    <xf numFmtId="12" fontId="13" fillId="0" borderId="48" xfId="0" applyNumberFormat="1" applyFont="1" applyBorder="1" applyAlignment="1">
      <alignment horizontal="center" vertical="center" wrapText="1"/>
    </xf>
    <xf numFmtId="12" fontId="7" fillId="0" borderId="47" xfId="13" applyNumberFormat="1" applyFont="1" applyFill="1" applyBorder="1" applyAlignment="1">
      <alignment horizontal="right" vertical="center" wrapText="1"/>
    </xf>
    <xf numFmtId="164" fontId="7" fillId="0" borderId="46" xfId="13" applyFont="1" applyFill="1" applyBorder="1" applyAlignment="1" applyProtection="1">
      <alignment horizontal="left" vertical="center" wrapText="1"/>
    </xf>
    <xf numFmtId="164" fontId="8" fillId="0" borderId="47" xfId="13" applyFont="1" applyFill="1" applyBorder="1" applyAlignment="1">
      <alignment horizontal="right" vertical="center" wrapText="1"/>
    </xf>
    <xf numFmtId="2" fontId="7" fillId="0" borderId="25" xfId="13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25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7" xfId="0" applyNumberFormat="1" applyFont="1" applyBorder="1" applyAlignment="1">
      <alignment horizontal="right" vertical="center" wrapText="1"/>
    </xf>
    <xf numFmtId="12" fontId="13" fillId="0" borderId="52" xfId="0" applyNumberFormat="1" applyFont="1" applyBorder="1" applyAlignment="1">
      <alignment horizontal="right" vertical="center" wrapText="1"/>
    </xf>
    <xf numFmtId="12" fontId="13" fillId="0" borderId="16" xfId="0" applyNumberFormat="1" applyFont="1" applyBorder="1" applyAlignment="1">
      <alignment horizontal="center" vertical="center" wrapText="1"/>
    </xf>
    <xf numFmtId="2" fontId="13" fillId="0" borderId="44" xfId="0" applyNumberFormat="1" applyFont="1" applyBorder="1" applyAlignment="1">
      <alignment horizontal="center" vertical="center" wrapText="1"/>
    </xf>
    <xf numFmtId="164" fontId="13" fillId="0" borderId="46" xfId="0" applyNumberFormat="1" applyFont="1" applyBorder="1" applyAlignment="1">
      <alignment horizontal="center" vertical="center" wrapText="1"/>
    </xf>
    <xf numFmtId="164" fontId="13" fillId="0" borderId="44" xfId="0" applyNumberFormat="1" applyFont="1" applyBorder="1" applyAlignment="1">
      <alignment vertical="center" wrapText="1"/>
    </xf>
    <xf numFmtId="164" fontId="13" fillId="0" borderId="46" xfId="0" applyNumberFormat="1" applyFont="1" applyBorder="1" applyAlignment="1">
      <alignment vertical="center" wrapText="1"/>
    </xf>
    <xf numFmtId="12" fontId="13" fillId="0" borderId="46" xfId="0" applyNumberFormat="1" applyFont="1" applyBorder="1" applyAlignment="1">
      <alignment vertical="center" wrapText="1"/>
    </xf>
    <xf numFmtId="164" fontId="13" fillId="0" borderId="46" xfId="0" applyNumberFormat="1" applyFont="1" applyBorder="1" applyAlignment="1">
      <alignment horizontal="left" vertical="center" wrapText="1"/>
    </xf>
    <xf numFmtId="12" fontId="13" fillId="0" borderId="46" xfId="0" applyNumberFormat="1" applyFont="1" applyBorder="1" applyAlignment="1">
      <alignment horizontal="left" vertical="center" wrapText="1"/>
    </xf>
    <xf numFmtId="0" fontId="20" fillId="0" borderId="50" xfId="35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0" fillId="0" borderId="55" xfId="35" applyFont="1" applyBorder="1" applyAlignment="1">
      <alignment horizontal="center" vertical="center" wrapText="1"/>
    </xf>
    <xf numFmtId="41" fontId="25" fillId="0" borderId="1" xfId="0" applyNumberFormat="1" applyFont="1" applyBorder="1" applyAlignment="1">
      <alignment horizontal="center" vertical="center"/>
    </xf>
    <xf numFmtId="165" fontId="21" fillId="2" borderId="53" xfId="1" applyNumberFormat="1" applyFont="1" applyFill="1" applyBorder="1" applyAlignment="1">
      <alignment horizontal="center" vertical="center" wrapText="1"/>
    </xf>
    <xf numFmtId="165" fontId="21" fillId="2" borderId="9" xfId="1" applyNumberFormat="1" applyFont="1" applyFill="1" applyBorder="1" applyAlignment="1">
      <alignment horizontal="center" vertical="center" wrapText="1"/>
    </xf>
    <xf numFmtId="165" fontId="21" fillId="2" borderId="3" xfId="1" applyNumberFormat="1" applyFont="1" applyFill="1" applyBorder="1" applyAlignment="1">
      <alignment horizontal="center" vertical="center" wrapText="1"/>
    </xf>
    <xf numFmtId="0" fontId="23" fillId="2" borderId="0" xfId="10" applyFont="1" applyFill="1" applyAlignment="1">
      <alignment horizontal="center" vertical="center"/>
    </xf>
    <xf numFmtId="0" fontId="23" fillId="2" borderId="33" xfId="10" applyFont="1" applyFill="1" applyBorder="1" applyAlignment="1">
      <alignment horizontal="center" vertical="center"/>
    </xf>
    <xf numFmtId="0" fontId="23" fillId="2" borderId="56" xfId="10" applyFont="1" applyFill="1" applyBorder="1" applyAlignment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40" xfId="10" applyFont="1" applyBorder="1" applyAlignment="1">
      <alignment horizontal="center" vertical="center" wrapText="1"/>
    </xf>
    <xf numFmtId="0" fontId="7" fillId="0" borderId="21" xfId="1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1" fontId="7" fillId="0" borderId="46" xfId="10" applyNumberFormat="1" applyFont="1" applyBorder="1" applyAlignment="1">
      <alignment horizontal="center" vertical="center"/>
    </xf>
    <xf numFmtId="41" fontId="7" fillId="0" borderId="37" xfId="10" applyNumberFormat="1" applyFont="1" applyBorder="1" applyAlignment="1">
      <alignment horizontal="center" vertical="center"/>
    </xf>
    <xf numFmtId="164" fontId="8" fillId="0" borderId="7" xfId="13" applyFont="1" applyFill="1" applyBorder="1" applyAlignment="1" applyProtection="1">
      <alignment horizontal="center" vertical="center" wrapText="1"/>
    </xf>
    <xf numFmtId="164" fontId="8" fillId="0" borderId="9" xfId="13" applyFont="1" applyFill="1" applyBorder="1" applyAlignment="1" applyProtection="1">
      <alignment horizontal="center" vertical="center" wrapText="1"/>
    </xf>
    <xf numFmtId="164" fontId="8" fillId="0" borderId="16" xfId="13" applyFont="1" applyFill="1" applyBorder="1" applyAlignment="1" applyProtection="1">
      <alignment horizontal="center" vertical="center" wrapText="1"/>
    </xf>
    <xf numFmtId="164" fontId="8" fillId="0" borderId="15" xfId="13" applyFont="1" applyFill="1" applyBorder="1" applyAlignment="1" applyProtection="1">
      <alignment horizontal="center" vertical="center" wrapText="1"/>
    </xf>
    <xf numFmtId="41" fontId="7" fillId="0" borderId="43" xfId="10" applyNumberFormat="1" applyFont="1" applyBorder="1" applyAlignment="1">
      <alignment horizontal="center" vertical="center"/>
    </xf>
    <xf numFmtId="0" fontId="8" fillId="0" borderId="12" xfId="11" applyFont="1" applyBorder="1" applyAlignment="1">
      <alignment horizontal="center" vertical="center" wrapText="1"/>
    </xf>
    <xf numFmtId="0" fontId="8" fillId="0" borderId="13" xfId="11" applyFont="1" applyBorder="1" applyAlignment="1">
      <alignment horizontal="center" vertical="center" wrapText="1"/>
    </xf>
    <xf numFmtId="164" fontId="8" fillId="0" borderId="17" xfId="13" applyFont="1" applyFill="1" applyBorder="1" applyAlignment="1" applyProtection="1">
      <alignment horizontal="center" vertical="center" wrapText="1"/>
    </xf>
    <xf numFmtId="164" fontId="8" fillId="0" borderId="5" xfId="13" applyFont="1" applyFill="1" applyBorder="1" applyAlignment="1" applyProtection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2" xfId="1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41" fontId="7" fillId="0" borderId="36" xfId="10" applyNumberFormat="1" applyFont="1" applyBorder="1" applyAlignment="1">
      <alignment horizontal="center" vertical="center"/>
    </xf>
    <xf numFmtId="0" fontId="24" fillId="0" borderId="20" xfId="11" applyFont="1" applyBorder="1" applyAlignment="1">
      <alignment horizontal="center" vertical="center"/>
    </xf>
    <xf numFmtId="0" fontId="24" fillId="0" borderId="0" xfId="11" applyFont="1" applyAlignment="1">
      <alignment horizontal="center" vertical="center"/>
    </xf>
  </cellXfs>
  <cellStyles count="473">
    <cellStyle name="Normal" xfId="0" builtinId="0"/>
    <cellStyle name="Normal 2" xfId="12" xr:uid="{00000000-0005-0000-0000-000001000000}"/>
    <cellStyle name="Normal 2 2" xfId="74" xr:uid="{00000000-0005-0000-0000-000002000000}"/>
    <cellStyle name="Normal 3" xfId="35" xr:uid="{00000000-0005-0000-0000-000003000000}"/>
    <cellStyle name="Normal 3 2" xfId="66" xr:uid="{00000000-0005-0000-0000-000004000000}"/>
    <cellStyle name="Normal 3 3" xfId="75" xr:uid="{00000000-0005-0000-0000-000005000000}"/>
    <cellStyle name="Normal 3 4" xfId="167" xr:uid="{00000000-0005-0000-0000-000006000000}"/>
    <cellStyle name="Normal 4" xfId="2" xr:uid="{00000000-0005-0000-0000-000007000000}"/>
    <cellStyle name="Normal 4 2" xfId="76" xr:uid="{00000000-0005-0000-0000-000008000000}"/>
    <cellStyle name="Normal 5" xfId="10" xr:uid="{00000000-0005-0000-0000-000009000000}"/>
    <cellStyle name="Normal 5 2" xfId="11" xr:uid="{00000000-0005-0000-0000-00000A000000}"/>
    <cellStyle name="Normal 5 2 2" xfId="78" xr:uid="{00000000-0005-0000-0000-00000B000000}"/>
    <cellStyle name="Normal 5 3" xfId="77" xr:uid="{00000000-0005-0000-0000-00000C000000}"/>
    <cellStyle name="Normal 6" xfId="72" xr:uid="{00000000-0005-0000-0000-00000D000000}"/>
    <cellStyle name="Normal 7" xfId="5" xr:uid="{00000000-0005-0000-0000-00000E000000}"/>
    <cellStyle name="Normal 7 2" xfId="79" xr:uid="{00000000-0005-0000-0000-00000F000000}"/>
    <cellStyle name="Normal_Rel Centro de Custo (2)_Instrução Centro Custo" xfId="3" xr:uid="{00000000-0005-0000-0000-000010000000}"/>
    <cellStyle name="Vírgula" xfId="1" builtinId="3"/>
    <cellStyle name="Vírgula 2" xfId="4" xr:uid="{00000000-0005-0000-0000-000012000000}"/>
    <cellStyle name="Vírgula 2 2" xfId="7" xr:uid="{00000000-0005-0000-0000-000013000000}"/>
    <cellStyle name="Vírgula 2 2 10" xfId="113" xr:uid="{00000000-0005-0000-0000-000014000000}"/>
    <cellStyle name="Vírgula 2 2 10 2" xfId="324" xr:uid="{00000000-0005-0000-0000-000015000000}"/>
    <cellStyle name="Vírgula 2 2 11" xfId="143" xr:uid="{00000000-0005-0000-0000-000016000000}"/>
    <cellStyle name="Vírgula 2 2 11 2" xfId="354" xr:uid="{00000000-0005-0000-0000-000017000000}"/>
    <cellStyle name="Vírgula 2 2 12" xfId="204" xr:uid="{00000000-0005-0000-0000-000018000000}"/>
    <cellStyle name="Vírgula 2 2 12 2" xfId="414" xr:uid="{00000000-0005-0000-0000-000019000000}"/>
    <cellStyle name="Vírgula 2 2 13" xfId="234" xr:uid="{00000000-0005-0000-0000-00001A000000}"/>
    <cellStyle name="Vírgula 2 2 13 2" xfId="444" xr:uid="{00000000-0005-0000-0000-00001B000000}"/>
    <cellStyle name="Vírgula 2 2 14" xfId="264" xr:uid="{00000000-0005-0000-0000-00001C000000}"/>
    <cellStyle name="Vírgula 2 2 2" xfId="9" xr:uid="{00000000-0005-0000-0000-00001D000000}"/>
    <cellStyle name="Vírgula 2 2 2 10" xfId="145" xr:uid="{00000000-0005-0000-0000-00001E000000}"/>
    <cellStyle name="Vírgula 2 2 2 10 2" xfId="356" xr:uid="{00000000-0005-0000-0000-00001F000000}"/>
    <cellStyle name="Vírgula 2 2 2 11" xfId="206" xr:uid="{00000000-0005-0000-0000-000020000000}"/>
    <cellStyle name="Vírgula 2 2 2 11 2" xfId="416" xr:uid="{00000000-0005-0000-0000-000021000000}"/>
    <cellStyle name="Vírgula 2 2 2 12" xfId="236" xr:uid="{00000000-0005-0000-0000-000022000000}"/>
    <cellStyle name="Vírgula 2 2 2 12 2" xfId="446" xr:uid="{00000000-0005-0000-0000-000023000000}"/>
    <cellStyle name="Vírgula 2 2 2 13" xfId="266" xr:uid="{00000000-0005-0000-0000-000024000000}"/>
    <cellStyle name="Vírgula 2 2 2 2" xfId="18" xr:uid="{00000000-0005-0000-0000-000025000000}"/>
    <cellStyle name="Vírgula 2 2 2 2 2" xfId="49" xr:uid="{00000000-0005-0000-0000-000026000000}"/>
    <cellStyle name="Vírgula 2 2 2 2 2 2" xfId="181" xr:uid="{00000000-0005-0000-0000-000027000000}"/>
    <cellStyle name="Vírgula 2 2 2 2 2 2 2" xfId="391" xr:uid="{00000000-0005-0000-0000-000028000000}"/>
    <cellStyle name="Vírgula 2 2 2 2 2 3" xfId="301" xr:uid="{00000000-0005-0000-0000-000029000000}"/>
    <cellStyle name="Vírgula 2 2 2 2 3" xfId="83" xr:uid="{00000000-0005-0000-0000-00002A000000}"/>
    <cellStyle name="Vírgula 2 2 2 2 4" xfId="120" xr:uid="{00000000-0005-0000-0000-00002B000000}"/>
    <cellStyle name="Vírgula 2 2 2 2 4 2" xfId="331" xr:uid="{00000000-0005-0000-0000-00002C000000}"/>
    <cellStyle name="Vírgula 2 2 2 2 5" xfId="150" xr:uid="{00000000-0005-0000-0000-00002D000000}"/>
    <cellStyle name="Vírgula 2 2 2 2 5 2" xfId="361" xr:uid="{00000000-0005-0000-0000-00002E000000}"/>
    <cellStyle name="Vírgula 2 2 2 2 6" xfId="211" xr:uid="{00000000-0005-0000-0000-00002F000000}"/>
    <cellStyle name="Vírgula 2 2 2 2 6 2" xfId="421" xr:uid="{00000000-0005-0000-0000-000030000000}"/>
    <cellStyle name="Vírgula 2 2 2 2 7" xfId="241" xr:uid="{00000000-0005-0000-0000-000031000000}"/>
    <cellStyle name="Vírgula 2 2 2 2 7 2" xfId="451" xr:uid="{00000000-0005-0000-0000-000032000000}"/>
    <cellStyle name="Vírgula 2 2 2 2 8" xfId="271" xr:uid="{00000000-0005-0000-0000-000033000000}"/>
    <cellStyle name="Vírgula 2 2 2 3" xfId="24" xr:uid="{00000000-0005-0000-0000-000034000000}"/>
    <cellStyle name="Vírgula 2 2 2 3 2" xfId="55" xr:uid="{00000000-0005-0000-0000-000035000000}"/>
    <cellStyle name="Vírgula 2 2 2 3 2 2" xfId="187" xr:uid="{00000000-0005-0000-0000-000036000000}"/>
    <cellStyle name="Vírgula 2 2 2 3 2 2 2" xfId="397" xr:uid="{00000000-0005-0000-0000-000037000000}"/>
    <cellStyle name="Vírgula 2 2 2 3 2 3" xfId="307" xr:uid="{00000000-0005-0000-0000-000038000000}"/>
    <cellStyle name="Vírgula 2 2 2 3 3" xfId="84" xr:uid="{00000000-0005-0000-0000-000039000000}"/>
    <cellStyle name="Vírgula 2 2 2 3 4" xfId="126" xr:uid="{00000000-0005-0000-0000-00003A000000}"/>
    <cellStyle name="Vírgula 2 2 2 3 4 2" xfId="337" xr:uid="{00000000-0005-0000-0000-00003B000000}"/>
    <cellStyle name="Vírgula 2 2 2 3 5" xfId="156" xr:uid="{00000000-0005-0000-0000-00003C000000}"/>
    <cellStyle name="Vírgula 2 2 2 3 5 2" xfId="367" xr:uid="{00000000-0005-0000-0000-00003D000000}"/>
    <cellStyle name="Vírgula 2 2 2 3 6" xfId="217" xr:uid="{00000000-0005-0000-0000-00003E000000}"/>
    <cellStyle name="Vírgula 2 2 2 3 6 2" xfId="427" xr:uid="{00000000-0005-0000-0000-00003F000000}"/>
    <cellStyle name="Vírgula 2 2 2 3 7" xfId="247" xr:uid="{00000000-0005-0000-0000-000040000000}"/>
    <cellStyle name="Vírgula 2 2 2 3 7 2" xfId="457" xr:uid="{00000000-0005-0000-0000-000041000000}"/>
    <cellStyle name="Vírgula 2 2 2 3 8" xfId="277" xr:uid="{00000000-0005-0000-0000-000042000000}"/>
    <cellStyle name="Vírgula 2 2 2 4" xfId="29" xr:uid="{00000000-0005-0000-0000-000043000000}"/>
    <cellStyle name="Vírgula 2 2 2 4 2" xfId="60" xr:uid="{00000000-0005-0000-0000-000044000000}"/>
    <cellStyle name="Vírgula 2 2 2 4 2 2" xfId="192" xr:uid="{00000000-0005-0000-0000-000045000000}"/>
    <cellStyle name="Vírgula 2 2 2 4 2 2 2" xfId="402" xr:uid="{00000000-0005-0000-0000-000046000000}"/>
    <cellStyle name="Vírgula 2 2 2 4 2 3" xfId="312" xr:uid="{00000000-0005-0000-0000-000047000000}"/>
    <cellStyle name="Vírgula 2 2 2 4 3" xfId="85" xr:uid="{00000000-0005-0000-0000-000048000000}"/>
    <cellStyle name="Vírgula 2 2 2 4 4" xfId="131" xr:uid="{00000000-0005-0000-0000-000049000000}"/>
    <cellStyle name="Vírgula 2 2 2 4 4 2" xfId="342" xr:uid="{00000000-0005-0000-0000-00004A000000}"/>
    <cellStyle name="Vírgula 2 2 2 4 5" xfId="161" xr:uid="{00000000-0005-0000-0000-00004B000000}"/>
    <cellStyle name="Vírgula 2 2 2 4 5 2" xfId="372" xr:uid="{00000000-0005-0000-0000-00004C000000}"/>
    <cellStyle name="Vírgula 2 2 2 4 6" xfId="222" xr:uid="{00000000-0005-0000-0000-00004D000000}"/>
    <cellStyle name="Vírgula 2 2 2 4 6 2" xfId="432" xr:uid="{00000000-0005-0000-0000-00004E000000}"/>
    <cellStyle name="Vírgula 2 2 2 4 7" xfId="252" xr:uid="{00000000-0005-0000-0000-00004F000000}"/>
    <cellStyle name="Vírgula 2 2 2 4 7 2" xfId="462" xr:uid="{00000000-0005-0000-0000-000050000000}"/>
    <cellStyle name="Vírgula 2 2 2 4 8" xfId="282" xr:uid="{00000000-0005-0000-0000-000051000000}"/>
    <cellStyle name="Vírgula 2 2 2 5" xfId="34" xr:uid="{00000000-0005-0000-0000-000052000000}"/>
    <cellStyle name="Vírgula 2 2 2 5 2" xfId="65" xr:uid="{00000000-0005-0000-0000-000053000000}"/>
    <cellStyle name="Vírgula 2 2 2 5 2 2" xfId="197" xr:uid="{00000000-0005-0000-0000-000054000000}"/>
    <cellStyle name="Vírgula 2 2 2 5 2 2 2" xfId="407" xr:uid="{00000000-0005-0000-0000-000055000000}"/>
    <cellStyle name="Vírgula 2 2 2 5 2 3" xfId="317" xr:uid="{00000000-0005-0000-0000-000056000000}"/>
    <cellStyle name="Vírgula 2 2 2 5 3" xfId="86" xr:uid="{00000000-0005-0000-0000-000057000000}"/>
    <cellStyle name="Vírgula 2 2 2 5 4" xfId="136" xr:uid="{00000000-0005-0000-0000-000058000000}"/>
    <cellStyle name="Vírgula 2 2 2 5 4 2" xfId="347" xr:uid="{00000000-0005-0000-0000-000059000000}"/>
    <cellStyle name="Vírgula 2 2 2 5 5" xfId="166" xr:uid="{00000000-0005-0000-0000-00005A000000}"/>
    <cellStyle name="Vírgula 2 2 2 5 5 2" xfId="377" xr:uid="{00000000-0005-0000-0000-00005B000000}"/>
    <cellStyle name="Vírgula 2 2 2 5 6" xfId="227" xr:uid="{00000000-0005-0000-0000-00005C000000}"/>
    <cellStyle name="Vírgula 2 2 2 5 6 2" xfId="437" xr:uid="{00000000-0005-0000-0000-00005D000000}"/>
    <cellStyle name="Vírgula 2 2 2 5 7" xfId="257" xr:uid="{00000000-0005-0000-0000-00005E000000}"/>
    <cellStyle name="Vírgula 2 2 2 5 7 2" xfId="467" xr:uid="{00000000-0005-0000-0000-00005F000000}"/>
    <cellStyle name="Vírgula 2 2 2 5 8" xfId="287" xr:uid="{00000000-0005-0000-0000-000060000000}"/>
    <cellStyle name="Vírgula 2 2 2 6" xfId="39" xr:uid="{00000000-0005-0000-0000-000061000000}"/>
    <cellStyle name="Vírgula 2 2 2 6 2" xfId="70" xr:uid="{00000000-0005-0000-0000-000062000000}"/>
    <cellStyle name="Vírgula 2 2 2 6 2 2" xfId="201" xr:uid="{00000000-0005-0000-0000-000063000000}"/>
    <cellStyle name="Vírgula 2 2 2 6 2 2 2" xfId="411" xr:uid="{00000000-0005-0000-0000-000064000000}"/>
    <cellStyle name="Vírgula 2 2 2 6 2 3" xfId="321" xr:uid="{00000000-0005-0000-0000-000065000000}"/>
    <cellStyle name="Vírgula 2 2 2 6 3" xfId="87" xr:uid="{00000000-0005-0000-0000-000066000000}"/>
    <cellStyle name="Vírgula 2 2 2 6 4" xfId="140" xr:uid="{00000000-0005-0000-0000-000067000000}"/>
    <cellStyle name="Vírgula 2 2 2 6 4 2" xfId="351" xr:uid="{00000000-0005-0000-0000-000068000000}"/>
    <cellStyle name="Vírgula 2 2 2 6 5" xfId="171" xr:uid="{00000000-0005-0000-0000-000069000000}"/>
    <cellStyle name="Vírgula 2 2 2 6 5 2" xfId="381" xr:uid="{00000000-0005-0000-0000-00006A000000}"/>
    <cellStyle name="Vírgula 2 2 2 6 6" xfId="231" xr:uid="{00000000-0005-0000-0000-00006B000000}"/>
    <cellStyle name="Vírgula 2 2 2 6 6 2" xfId="441" xr:uid="{00000000-0005-0000-0000-00006C000000}"/>
    <cellStyle name="Vírgula 2 2 2 6 7" xfId="261" xr:uid="{00000000-0005-0000-0000-00006D000000}"/>
    <cellStyle name="Vírgula 2 2 2 6 7 2" xfId="471" xr:uid="{00000000-0005-0000-0000-00006E000000}"/>
    <cellStyle name="Vírgula 2 2 2 6 8" xfId="291" xr:uid="{00000000-0005-0000-0000-00006F000000}"/>
    <cellStyle name="Vírgula 2 2 2 7" xfId="44" xr:uid="{00000000-0005-0000-0000-000070000000}"/>
    <cellStyle name="Vírgula 2 2 2 7 2" xfId="176" xr:uid="{00000000-0005-0000-0000-000071000000}"/>
    <cellStyle name="Vírgula 2 2 2 7 2 2" xfId="386" xr:uid="{00000000-0005-0000-0000-000072000000}"/>
    <cellStyle name="Vírgula 2 2 2 7 3" xfId="296" xr:uid="{00000000-0005-0000-0000-000073000000}"/>
    <cellStyle name="Vírgula 2 2 2 8" xfId="82" xr:uid="{00000000-0005-0000-0000-000074000000}"/>
    <cellStyle name="Vírgula 2 2 2 9" xfId="115" xr:uid="{00000000-0005-0000-0000-000075000000}"/>
    <cellStyle name="Vírgula 2 2 2 9 2" xfId="326" xr:uid="{00000000-0005-0000-0000-000076000000}"/>
    <cellStyle name="Vírgula 2 2 3" xfId="16" xr:uid="{00000000-0005-0000-0000-000077000000}"/>
    <cellStyle name="Vírgula 2 2 3 2" xfId="47" xr:uid="{00000000-0005-0000-0000-000078000000}"/>
    <cellStyle name="Vírgula 2 2 3 2 2" xfId="179" xr:uid="{00000000-0005-0000-0000-000079000000}"/>
    <cellStyle name="Vírgula 2 2 3 2 2 2" xfId="389" xr:uid="{00000000-0005-0000-0000-00007A000000}"/>
    <cellStyle name="Vírgula 2 2 3 2 3" xfId="299" xr:uid="{00000000-0005-0000-0000-00007B000000}"/>
    <cellStyle name="Vírgula 2 2 3 3" xfId="88" xr:uid="{00000000-0005-0000-0000-00007C000000}"/>
    <cellStyle name="Vírgula 2 2 3 4" xfId="118" xr:uid="{00000000-0005-0000-0000-00007D000000}"/>
    <cellStyle name="Vírgula 2 2 3 4 2" xfId="329" xr:uid="{00000000-0005-0000-0000-00007E000000}"/>
    <cellStyle name="Vírgula 2 2 3 5" xfId="148" xr:uid="{00000000-0005-0000-0000-00007F000000}"/>
    <cellStyle name="Vírgula 2 2 3 5 2" xfId="359" xr:uid="{00000000-0005-0000-0000-000080000000}"/>
    <cellStyle name="Vírgula 2 2 3 6" xfId="209" xr:uid="{00000000-0005-0000-0000-000081000000}"/>
    <cellStyle name="Vírgula 2 2 3 6 2" xfId="419" xr:uid="{00000000-0005-0000-0000-000082000000}"/>
    <cellStyle name="Vírgula 2 2 3 7" xfId="239" xr:uid="{00000000-0005-0000-0000-000083000000}"/>
    <cellStyle name="Vírgula 2 2 3 7 2" xfId="449" xr:uid="{00000000-0005-0000-0000-000084000000}"/>
    <cellStyle name="Vírgula 2 2 3 8" xfId="269" xr:uid="{00000000-0005-0000-0000-000085000000}"/>
    <cellStyle name="Vírgula 2 2 4" xfId="22" xr:uid="{00000000-0005-0000-0000-000086000000}"/>
    <cellStyle name="Vírgula 2 2 4 2" xfId="53" xr:uid="{00000000-0005-0000-0000-000087000000}"/>
    <cellStyle name="Vírgula 2 2 4 2 2" xfId="185" xr:uid="{00000000-0005-0000-0000-000088000000}"/>
    <cellStyle name="Vírgula 2 2 4 2 2 2" xfId="395" xr:uid="{00000000-0005-0000-0000-000089000000}"/>
    <cellStyle name="Vírgula 2 2 4 2 3" xfId="305" xr:uid="{00000000-0005-0000-0000-00008A000000}"/>
    <cellStyle name="Vírgula 2 2 4 3" xfId="89" xr:uid="{00000000-0005-0000-0000-00008B000000}"/>
    <cellStyle name="Vírgula 2 2 4 4" xfId="124" xr:uid="{00000000-0005-0000-0000-00008C000000}"/>
    <cellStyle name="Vírgula 2 2 4 4 2" xfId="335" xr:uid="{00000000-0005-0000-0000-00008D000000}"/>
    <cellStyle name="Vírgula 2 2 4 5" xfId="154" xr:uid="{00000000-0005-0000-0000-00008E000000}"/>
    <cellStyle name="Vírgula 2 2 4 5 2" xfId="365" xr:uid="{00000000-0005-0000-0000-00008F000000}"/>
    <cellStyle name="Vírgula 2 2 4 6" xfId="215" xr:uid="{00000000-0005-0000-0000-000090000000}"/>
    <cellStyle name="Vírgula 2 2 4 6 2" xfId="425" xr:uid="{00000000-0005-0000-0000-000091000000}"/>
    <cellStyle name="Vírgula 2 2 4 7" xfId="245" xr:uid="{00000000-0005-0000-0000-000092000000}"/>
    <cellStyle name="Vírgula 2 2 4 7 2" xfId="455" xr:uid="{00000000-0005-0000-0000-000093000000}"/>
    <cellStyle name="Vírgula 2 2 4 8" xfId="275" xr:uid="{00000000-0005-0000-0000-000094000000}"/>
    <cellStyle name="Vírgula 2 2 5" xfId="27" xr:uid="{00000000-0005-0000-0000-000095000000}"/>
    <cellStyle name="Vírgula 2 2 5 2" xfId="58" xr:uid="{00000000-0005-0000-0000-000096000000}"/>
    <cellStyle name="Vírgula 2 2 5 2 2" xfId="190" xr:uid="{00000000-0005-0000-0000-000097000000}"/>
    <cellStyle name="Vírgula 2 2 5 2 2 2" xfId="400" xr:uid="{00000000-0005-0000-0000-000098000000}"/>
    <cellStyle name="Vírgula 2 2 5 2 3" xfId="310" xr:uid="{00000000-0005-0000-0000-000099000000}"/>
    <cellStyle name="Vírgula 2 2 5 3" xfId="90" xr:uid="{00000000-0005-0000-0000-00009A000000}"/>
    <cellStyle name="Vírgula 2 2 5 4" xfId="129" xr:uid="{00000000-0005-0000-0000-00009B000000}"/>
    <cellStyle name="Vírgula 2 2 5 4 2" xfId="340" xr:uid="{00000000-0005-0000-0000-00009C000000}"/>
    <cellStyle name="Vírgula 2 2 5 5" xfId="159" xr:uid="{00000000-0005-0000-0000-00009D000000}"/>
    <cellStyle name="Vírgula 2 2 5 5 2" xfId="370" xr:uid="{00000000-0005-0000-0000-00009E000000}"/>
    <cellStyle name="Vírgula 2 2 5 6" xfId="220" xr:uid="{00000000-0005-0000-0000-00009F000000}"/>
    <cellStyle name="Vírgula 2 2 5 6 2" xfId="430" xr:uid="{00000000-0005-0000-0000-0000A0000000}"/>
    <cellStyle name="Vírgula 2 2 5 7" xfId="250" xr:uid="{00000000-0005-0000-0000-0000A1000000}"/>
    <cellStyle name="Vírgula 2 2 5 7 2" xfId="460" xr:uid="{00000000-0005-0000-0000-0000A2000000}"/>
    <cellStyle name="Vírgula 2 2 5 8" xfId="280" xr:uid="{00000000-0005-0000-0000-0000A3000000}"/>
    <cellStyle name="Vírgula 2 2 6" xfId="32" xr:uid="{00000000-0005-0000-0000-0000A4000000}"/>
    <cellStyle name="Vírgula 2 2 6 2" xfId="63" xr:uid="{00000000-0005-0000-0000-0000A5000000}"/>
    <cellStyle name="Vírgula 2 2 6 2 2" xfId="195" xr:uid="{00000000-0005-0000-0000-0000A6000000}"/>
    <cellStyle name="Vírgula 2 2 6 2 2 2" xfId="405" xr:uid="{00000000-0005-0000-0000-0000A7000000}"/>
    <cellStyle name="Vírgula 2 2 6 2 3" xfId="315" xr:uid="{00000000-0005-0000-0000-0000A8000000}"/>
    <cellStyle name="Vírgula 2 2 6 3" xfId="91" xr:uid="{00000000-0005-0000-0000-0000A9000000}"/>
    <cellStyle name="Vírgula 2 2 6 4" xfId="134" xr:uid="{00000000-0005-0000-0000-0000AA000000}"/>
    <cellStyle name="Vírgula 2 2 6 4 2" xfId="345" xr:uid="{00000000-0005-0000-0000-0000AB000000}"/>
    <cellStyle name="Vírgula 2 2 6 5" xfId="164" xr:uid="{00000000-0005-0000-0000-0000AC000000}"/>
    <cellStyle name="Vírgula 2 2 6 5 2" xfId="375" xr:uid="{00000000-0005-0000-0000-0000AD000000}"/>
    <cellStyle name="Vírgula 2 2 6 6" xfId="225" xr:uid="{00000000-0005-0000-0000-0000AE000000}"/>
    <cellStyle name="Vírgula 2 2 6 6 2" xfId="435" xr:uid="{00000000-0005-0000-0000-0000AF000000}"/>
    <cellStyle name="Vírgula 2 2 6 7" xfId="255" xr:uid="{00000000-0005-0000-0000-0000B0000000}"/>
    <cellStyle name="Vírgula 2 2 6 7 2" xfId="465" xr:uid="{00000000-0005-0000-0000-0000B1000000}"/>
    <cellStyle name="Vírgula 2 2 6 8" xfId="285" xr:uid="{00000000-0005-0000-0000-0000B2000000}"/>
    <cellStyle name="Vírgula 2 2 7" xfId="37" xr:uid="{00000000-0005-0000-0000-0000B3000000}"/>
    <cellStyle name="Vírgula 2 2 7 2" xfId="68" xr:uid="{00000000-0005-0000-0000-0000B4000000}"/>
    <cellStyle name="Vírgula 2 2 7 2 2" xfId="199" xr:uid="{00000000-0005-0000-0000-0000B5000000}"/>
    <cellStyle name="Vírgula 2 2 7 2 2 2" xfId="409" xr:uid="{00000000-0005-0000-0000-0000B6000000}"/>
    <cellStyle name="Vírgula 2 2 7 2 3" xfId="319" xr:uid="{00000000-0005-0000-0000-0000B7000000}"/>
    <cellStyle name="Vírgula 2 2 7 3" xfId="92" xr:uid="{00000000-0005-0000-0000-0000B8000000}"/>
    <cellStyle name="Vírgula 2 2 7 4" xfId="138" xr:uid="{00000000-0005-0000-0000-0000B9000000}"/>
    <cellStyle name="Vírgula 2 2 7 4 2" xfId="349" xr:uid="{00000000-0005-0000-0000-0000BA000000}"/>
    <cellStyle name="Vírgula 2 2 7 5" xfId="169" xr:uid="{00000000-0005-0000-0000-0000BB000000}"/>
    <cellStyle name="Vírgula 2 2 7 5 2" xfId="379" xr:uid="{00000000-0005-0000-0000-0000BC000000}"/>
    <cellStyle name="Vírgula 2 2 7 6" xfId="229" xr:uid="{00000000-0005-0000-0000-0000BD000000}"/>
    <cellStyle name="Vírgula 2 2 7 6 2" xfId="439" xr:uid="{00000000-0005-0000-0000-0000BE000000}"/>
    <cellStyle name="Vírgula 2 2 7 7" xfId="259" xr:uid="{00000000-0005-0000-0000-0000BF000000}"/>
    <cellStyle name="Vírgula 2 2 7 7 2" xfId="469" xr:uid="{00000000-0005-0000-0000-0000C0000000}"/>
    <cellStyle name="Vírgula 2 2 7 8" xfId="289" xr:uid="{00000000-0005-0000-0000-0000C1000000}"/>
    <cellStyle name="Vírgula 2 2 8" xfId="42" xr:uid="{00000000-0005-0000-0000-0000C2000000}"/>
    <cellStyle name="Vírgula 2 2 8 2" xfId="174" xr:uid="{00000000-0005-0000-0000-0000C3000000}"/>
    <cellStyle name="Vírgula 2 2 8 2 2" xfId="384" xr:uid="{00000000-0005-0000-0000-0000C4000000}"/>
    <cellStyle name="Vírgula 2 2 8 3" xfId="294" xr:uid="{00000000-0005-0000-0000-0000C5000000}"/>
    <cellStyle name="Vírgula 2 2 9" xfId="81" xr:uid="{00000000-0005-0000-0000-0000C6000000}"/>
    <cellStyle name="Vírgula 2 3" xfId="80" xr:uid="{00000000-0005-0000-0000-0000C7000000}"/>
    <cellStyle name="Vírgula 2 5" xfId="13" xr:uid="{00000000-0005-0000-0000-0000C8000000}"/>
    <cellStyle name="Vírgula 2 5 2" xfId="19" xr:uid="{00000000-0005-0000-0000-0000C9000000}"/>
    <cellStyle name="Vírgula 2 5 2 2" xfId="50" xr:uid="{00000000-0005-0000-0000-0000CA000000}"/>
    <cellStyle name="Vírgula 2 5 2 2 2" xfId="182" xr:uid="{00000000-0005-0000-0000-0000CB000000}"/>
    <cellStyle name="Vírgula 2 5 2 2 2 2" xfId="392" xr:uid="{00000000-0005-0000-0000-0000CC000000}"/>
    <cellStyle name="Vírgula 2 5 2 2 3" xfId="302" xr:uid="{00000000-0005-0000-0000-0000CD000000}"/>
    <cellStyle name="Vírgula 2 5 2 3" xfId="94" xr:uid="{00000000-0005-0000-0000-0000CE000000}"/>
    <cellStyle name="Vírgula 2 5 2 4" xfId="121" xr:uid="{00000000-0005-0000-0000-0000CF000000}"/>
    <cellStyle name="Vírgula 2 5 2 4 2" xfId="332" xr:uid="{00000000-0005-0000-0000-0000D0000000}"/>
    <cellStyle name="Vírgula 2 5 2 5" xfId="151" xr:uid="{00000000-0005-0000-0000-0000D1000000}"/>
    <cellStyle name="Vírgula 2 5 2 5 2" xfId="362" xr:uid="{00000000-0005-0000-0000-0000D2000000}"/>
    <cellStyle name="Vírgula 2 5 2 6" xfId="212" xr:uid="{00000000-0005-0000-0000-0000D3000000}"/>
    <cellStyle name="Vírgula 2 5 2 6 2" xfId="422" xr:uid="{00000000-0005-0000-0000-0000D4000000}"/>
    <cellStyle name="Vírgula 2 5 2 7" xfId="242" xr:uid="{00000000-0005-0000-0000-0000D5000000}"/>
    <cellStyle name="Vírgula 2 5 2 7 2" xfId="452" xr:uid="{00000000-0005-0000-0000-0000D6000000}"/>
    <cellStyle name="Vírgula 2 5 2 8" xfId="272" xr:uid="{00000000-0005-0000-0000-0000D7000000}"/>
    <cellStyle name="Vírgula 2 5 3" xfId="93" xr:uid="{00000000-0005-0000-0000-0000D8000000}"/>
    <cellStyle name="Vírgula 3" xfId="6" xr:uid="{00000000-0005-0000-0000-0000D9000000}"/>
    <cellStyle name="Vírgula 3 10" xfId="112" xr:uid="{00000000-0005-0000-0000-0000DA000000}"/>
    <cellStyle name="Vírgula 3 10 2" xfId="323" xr:uid="{00000000-0005-0000-0000-0000DB000000}"/>
    <cellStyle name="Vírgula 3 11" xfId="142" xr:uid="{00000000-0005-0000-0000-0000DC000000}"/>
    <cellStyle name="Vírgula 3 11 2" xfId="353" xr:uid="{00000000-0005-0000-0000-0000DD000000}"/>
    <cellStyle name="Vírgula 3 12" xfId="203" xr:uid="{00000000-0005-0000-0000-0000DE000000}"/>
    <cellStyle name="Vírgula 3 12 2" xfId="413" xr:uid="{00000000-0005-0000-0000-0000DF000000}"/>
    <cellStyle name="Vírgula 3 13" xfId="233" xr:uid="{00000000-0005-0000-0000-0000E0000000}"/>
    <cellStyle name="Vírgula 3 13 2" xfId="443" xr:uid="{00000000-0005-0000-0000-0000E1000000}"/>
    <cellStyle name="Vírgula 3 14" xfId="263" xr:uid="{00000000-0005-0000-0000-0000E2000000}"/>
    <cellStyle name="Vírgula 3 2" xfId="8" xr:uid="{00000000-0005-0000-0000-0000E3000000}"/>
    <cellStyle name="Vírgula 3 2 10" xfId="144" xr:uid="{00000000-0005-0000-0000-0000E4000000}"/>
    <cellStyle name="Vírgula 3 2 10 2" xfId="355" xr:uid="{00000000-0005-0000-0000-0000E5000000}"/>
    <cellStyle name="Vírgula 3 2 11" xfId="205" xr:uid="{00000000-0005-0000-0000-0000E6000000}"/>
    <cellStyle name="Vírgula 3 2 11 2" xfId="415" xr:uid="{00000000-0005-0000-0000-0000E7000000}"/>
    <cellStyle name="Vírgula 3 2 12" xfId="235" xr:uid="{00000000-0005-0000-0000-0000E8000000}"/>
    <cellStyle name="Vírgula 3 2 12 2" xfId="445" xr:uid="{00000000-0005-0000-0000-0000E9000000}"/>
    <cellStyle name="Vírgula 3 2 13" xfId="265" xr:uid="{00000000-0005-0000-0000-0000EA000000}"/>
    <cellStyle name="Vírgula 3 2 2" xfId="17" xr:uid="{00000000-0005-0000-0000-0000EB000000}"/>
    <cellStyle name="Vírgula 3 2 2 2" xfId="48" xr:uid="{00000000-0005-0000-0000-0000EC000000}"/>
    <cellStyle name="Vírgula 3 2 2 2 2" xfId="180" xr:uid="{00000000-0005-0000-0000-0000ED000000}"/>
    <cellStyle name="Vírgula 3 2 2 2 2 2" xfId="390" xr:uid="{00000000-0005-0000-0000-0000EE000000}"/>
    <cellStyle name="Vírgula 3 2 2 2 3" xfId="300" xr:uid="{00000000-0005-0000-0000-0000EF000000}"/>
    <cellStyle name="Vírgula 3 2 2 3" xfId="97" xr:uid="{00000000-0005-0000-0000-0000F0000000}"/>
    <cellStyle name="Vírgula 3 2 2 4" xfId="119" xr:uid="{00000000-0005-0000-0000-0000F1000000}"/>
    <cellStyle name="Vírgula 3 2 2 4 2" xfId="330" xr:uid="{00000000-0005-0000-0000-0000F2000000}"/>
    <cellStyle name="Vírgula 3 2 2 5" xfId="149" xr:uid="{00000000-0005-0000-0000-0000F3000000}"/>
    <cellStyle name="Vírgula 3 2 2 5 2" xfId="360" xr:uid="{00000000-0005-0000-0000-0000F4000000}"/>
    <cellStyle name="Vírgula 3 2 2 6" xfId="210" xr:uid="{00000000-0005-0000-0000-0000F5000000}"/>
    <cellStyle name="Vírgula 3 2 2 6 2" xfId="420" xr:uid="{00000000-0005-0000-0000-0000F6000000}"/>
    <cellStyle name="Vírgula 3 2 2 7" xfId="240" xr:uid="{00000000-0005-0000-0000-0000F7000000}"/>
    <cellStyle name="Vírgula 3 2 2 7 2" xfId="450" xr:uid="{00000000-0005-0000-0000-0000F8000000}"/>
    <cellStyle name="Vírgula 3 2 2 8" xfId="270" xr:uid="{00000000-0005-0000-0000-0000F9000000}"/>
    <cellStyle name="Vírgula 3 2 3" xfId="23" xr:uid="{00000000-0005-0000-0000-0000FA000000}"/>
    <cellStyle name="Vírgula 3 2 3 2" xfId="54" xr:uid="{00000000-0005-0000-0000-0000FB000000}"/>
    <cellStyle name="Vírgula 3 2 3 2 2" xfId="186" xr:uid="{00000000-0005-0000-0000-0000FC000000}"/>
    <cellStyle name="Vírgula 3 2 3 2 2 2" xfId="396" xr:uid="{00000000-0005-0000-0000-0000FD000000}"/>
    <cellStyle name="Vírgula 3 2 3 2 3" xfId="306" xr:uid="{00000000-0005-0000-0000-0000FE000000}"/>
    <cellStyle name="Vírgula 3 2 3 3" xfId="98" xr:uid="{00000000-0005-0000-0000-0000FF000000}"/>
    <cellStyle name="Vírgula 3 2 3 4" xfId="125" xr:uid="{00000000-0005-0000-0000-000000010000}"/>
    <cellStyle name="Vírgula 3 2 3 4 2" xfId="336" xr:uid="{00000000-0005-0000-0000-000001010000}"/>
    <cellStyle name="Vírgula 3 2 3 5" xfId="155" xr:uid="{00000000-0005-0000-0000-000002010000}"/>
    <cellStyle name="Vírgula 3 2 3 5 2" xfId="366" xr:uid="{00000000-0005-0000-0000-000003010000}"/>
    <cellStyle name="Vírgula 3 2 3 6" xfId="216" xr:uid="{00000000-0005-0000-0000-000004010000}"/>
    <cellStyle name="Vírgula 3 2 3 6 2" xfId="426" xr:uid="{00000000-0005-0000-0000-000005010000}"/>
    <cellStyle name="Vírgula 3 2 3 7" xfId="246" xr:uid="{00000000-0005-0000-0000-000006010000}"/>
    <cellStyle name="Vírgula 3 2 3 7 2" xfId="456" xr:uid="{00000000-0005-0000-0000-000007010000}"/>
    <cellStyle name="Vírgula 3 2 3 8" xfId="276" xr:uid="{00000000-0005-0000-0000-000008010000}"/>
    <cellStyle name="Vírgula 3 2 4" xfId="28" xr:uid="{00000000-0005-0000-0000-000009010000}"/>
    <cellStyle name="Vírgula 3 2 4 2" xfId="59" xr:uid="{00000000-0005-0000-0000-00000A010000}"/>
    <cellStyle name="Vírgula 3 2 4 2 2" xfId="191" xr:uid="{00000000-0005-0000-0000-00000B010000}"/>
    <cellStyle name="Vírgula 3 2 4 2 2 2" xfId="401" xr:uid="{00000000-0005-0000-0000-00000C010000}"/>
    <cellStyle name="Vírgula 3 2 4 2 3" xfId="311" xr:uid="{00000000-0005-0000-0000-00000D010000}"/>
    <cellStyle name="Vírgula 3 2 4 3" xfId="99" xr:uid="{00000000-0005-0000-0000-00000E010000}"/>
    <cellStyle name="Vírgula 3 2 4 4" xfId="130" xr:uid="{00000000-0005-0000-0000-00000F010000}"/>
    <cellStyle name="Vírgula 3 2 4 4 2" xfId="341" xr:uid="{00000000-0005-0000-0000-000010010000}"/>
    <cellStyle name="Vírgula 3 2 4 5" xfId="160" xr:uid="{00000000-0005-0000-0000-000011010000}"/>
    <cellStyle name="Vírgula 3 2 4 5 2" xfId="371" xr:uid="{00000000-0005-0000-0000-000012010000}"/>
    <cellStyle name="Vírgula 3 2 4 6" xfId="221" xr:uid="{00000000-0005-0000-0000-000013010000}"/>
    <cellStyle name="Vírgula 3 2 4 6 2" xfId="431" xr:uid="{00000000-0005-0000-0000-000014010000}"/>
    <cellStyle name="Vírgula 3 2 4 7" xfId="251" xr:uid="{00000000-0005-0000-0000-000015010000}"/>
    <cellStyle name="Vírgula 3 2 4 7 2" xfId="461" xr:uid="{00000000-0005-0000-0000-000016010000}"/>
    <cellStyle name="Vírgula 3 2 4 8" xfId="281" xr:uid="{00000000-0005-0000-0000-000017010000}"/>
    <cellStyle name="Vírgula 3 2 5" xfId="33" xr:uid="{00000000-0005-0000-0000-000018010000}"/>
    <cellStyle name="Vírgula 3 2 5 2" xfId="64" xr:uid="{00000000-0005-0000-0000-000019010000}"/>
    <cellStyle name="Vírgula 3 2 5 2 2" xfId="196" xr:uid="{00000000-0005-0000-0000-00001A010000}"/>
    <cellStyle name="Vírgula 3 2 5 2 2 2" xfId="406" xr:uid="{00000000-0005-0000-0000-00001B010000}"/>
    <cellStyle name="Vírgula 3 2 5 2 3" xfId="316" xr:uid="{00000000-0005-0000-0000-00001C010000}"/>
    <cellStyle name="Vírgula 3 2 5 3" xfId="100" xr:uid="{00000000-0005-0000-0000-00001D010000}"/>
    <cellStyle name="Vírgula 3 2 5 4" xfId="135" xr:uid="{00000000-0005-0000-0000-00001E010000}"/>
    <cellStyle name="Vírgula 3 2 5 4 2" xfId="346" xr:uid="{00000000-0005-0000-0000-00001F010000}"/>
    <cellStyle name="Vírgula 3 2 5 5" xfId="165" xr:uid="{00000000-0005-0000-0000-000020010000}"/>
    <cellStyle name="Vírgula 3 2 5 5 2" xfId="376" xr:uid="{00000000-0005-0000-0000-000021010000}"/>
    <cellStyle name="Vírgula 3 2 5 6" xfId="226" xr:uid="{00000000-0005-0000-0000-000022010000}"/>
    <cellStyle name="Vírgula 3 2 5 6 2" xfId="436" xr:uid="{00000000-0005-0000-0000-000023010000}"/>
    <cellStyle name="Vírgula 3 2 5 7" xfId="256" xr:uid="{00000000-0005-0000-0000-000024010000}"/>
    <cellStyle name="Vírgula 3 2 5 7 2" xfId="466" xr:uid="{00000000-0005-0000-0000-000025010000}"/>
    <cellStyle name="Vírgula 3 2 5 8" xfId="286" xr:uid="{00000000-0005-0000-0000-000026010000}"/>
    <cellStyle name="Vírgula 3 2 6" xfId="38" xr:uid="{00000000-0005-0000-0000-000027010000}"/>
    <cellStyle name="Vírgula 3 2 6 2" xfId="69" xr:uid="{00000000-0005-0000-0000-000028010000}"/>
    <cellStyle name="Vírgula 3 2 6 2 2" xfId="200" xr:uid="{00000000-0005-0000-0000-000029010000}"/>
    <cellStyle name="Vírgula 3 2 6 2 2 2" xfId="410" xr:uid="{00000000-0005-0000-0000-00002A010000}"/>
    <cellStyle name="Vírgula 3 2 6 2 3" xfId="320" xr:uid="{00000000-0005-0000-0000-00002B010000}"/>
    <cellStyle name="Vírgula 3 2 6 3" xfId="101" xr:uid="{00000000-0005-0000-0000-00002C010000}"/>
    <cellStyle name="Vírgula 3 2 6 4" xfId="139" xr:uid="{00000000-0005-0000-0000-00002D010000}"/>
    <cellStyle name="Vírgula 3 2 6 4 2" xfId="350" xr:uid="{00000000-0005-0000-0000-00002E010000}"/>
    <cellStyle name="Vírgula 3 2 6 5" xfId="170" xr:uid="{00000000-0005-0000-0000-00002F010000}"/>
    <cellStyle name="Vírgula 3 2 6 5 2" xfId="380" xr:uid="{00000000-0005-0000-0000-000030010000}"/>
    <cellStyle name="Vírgula 3 2 6 6" xfId="230" xr:uid="{00000000-0005-0000-0000-000031010000}"/>
    <cellStyle name="Vírgula 3 2 6 6 2" xfId="440" xr:uid="{00000000-0005-0000-0000-000032010000}"/>
    <cellStyle name="Vírgula 3 2 6 7" xfId="260" xr:uid="{00000000-0005-0000-0000-000033010000}"/>
    <cellStyle name="Vírgula 3 2 6 7 2" xfId="470" xr:uid="{00000000-0005-0000-0000-000034010000}"/>
    <cellStyle name="Vírgula 3 2 6 8" xfId="290" xr:uid="{00000000-0005-0000-0000-000035010000}"/>
    <cellStyle name="Vírgula 3 2 7" xfId="43" xr:uid="{00000000-0005-0000-0000-000036010000}"/>
    <cellStyle name="Vírgula 3 2 7 2" xfId="175" xr:uid="{00000000-0005-0000-0000-000037010000}"/>
    <cellStyle name="Vírgula 3 2 7 2 2" xfId="385" xr:uid="{00000000-0005-0000-0000-000038010000}"/>
    <cellStyle name="Vírgula 3 2 7 3" xfId="295" xr:uid="{00000000-0005-0000-0000-000039010000}"/>
    <cellStyle name="Vírgula 3 2 8" xfId="96" xr:uid="{00000000-0005-0000-0000-00003A010000}"/>
    <cellStyle name="Vírgula 3 2 9" xfId="114" xr:uid="{00000000-0005-0000-0000-00003B010000}"/>
    <cellStyle name="Vírgula 3 2 9 2" xfId="325" xr:uid="{00000000-0005-0000-0000-00003C010000}"/>
    <cellStyle name="Vírgula 3 3" xfId="15" xr:uid="{00000000-0005-0000-0000-00003D010000}"/>
    <cellStyle name="Vírgula 3 3 2" xfId="46" xr:uid="{00000000-0005-0000-0000-00003E010000}"/>
    <cellStyle name="Vírgula 3 3 2 2" xfId="178" xr:uid="{00000000-0005-0000-0000-00003F010000}"/>
    <cellStyle name="Vírgula 3 3 2 2 2" xfId="388" xr:uid="{00000000-0005-0000-0000-000040010000}"/>
    <cellStyle name="Vírgula 3 3 2 3" xfId="298" xr:uid="{00000000-0005-0000-0000-000041010000}"/>
    <cellStyle name="Vírgula 3 3 3" xfId="102" xr:uid="{00000000-0005-0000-0000-000042010000}"/>
    <cellStyle name="Vírgula 3 3 4" xfId="117" xr:uid="{00000000-0005-0000-0000-000043010000}"/>
    <cellStyle name="Vírgula 3 3 4 2" xfId="328" xr:uid="{00000000-0005-0000-0000-000044010000}"/>
    <cellStyle name="Vírgula 3 3 5" xfId="147" xr:uid="{00000000-0005-0000-0000-000045010000}"/>
    <cellStyle name="Vírgula 3 3 5 2" xfId="358" xr:uid="{00000000-0005-0000-0000-000046010000}"/>
    <cellStyle name="Vírgula 3 3 6" xfId="208" xr:uid="{00000000-0005-0000-0000-000047010000}"/>
    <cellStyle name="Vírgula 3 3 6 2" xfId="418" xr:uid="{00000000-0005-0000-0000-000048010000}"/>
    <cellStyle name="Vírgula 3 3 7" xfId="238" xr:uid="{00000000-0005-0000-0000-000049010000}"/>
    <cellStyle name="Vírgula 3 3 7 2" xfId="448" xr:uid="{00000000-0005-0000-0000-00004A010000}"/>
    <cellStyle name="Vírgula 3 3 8" xfId="268" xr:uid="{00000000-0005-0000-0000-00004B010000}"/>
    <cellStyle name="Vírgula 3 4" xfId="21" xr:uid="{00000000-0005-0000-0000-00004C010000}"/>
    <cellStyle name="Vírgula 3 4 2" xfId="52" xr:uid="{00000000-0005-0000-0000-00004D010000}"/>
    <cellStyle name="Vírgula 3 4 2 2" xfId="184" xr:uid="{00000000-0005-0000-0000-00004E010000}"/>
    <cellStyle name="Vírgula 3 4 2 2 2" xfId="394" xr:uid="{00000000-0005-0000-0000-00004F010000}"/>
    <cellStyle name="Vírgula 3 4 2 3" xfId="304" xr:uid="{00000000-0005-0000-0000-000050010000}"/>
    <cellStyle name="Vírgula 3 4 3" xfId="103" xr:uid="{00000000-0005-0000-0000-000051010000}"/>
    <cellStyle name="Vírgula 3 4 4" xfId="123" xr:uid="{00000000-0005-0000-0000-000052010000}"/>
    <cellStyle name="Vírgula 3 4 4 2" xfId="334" xr:uid="{00000000-0005-0000-0000-000053010000}"/>
    <cellStyle name="Vírgula 3 4 5" xfId="153" xr:uid="{00000000-0005-0000-0000-000054010000}"/>
    <cellStyle name="Vírgula 3 4 5 2" xfId="364" xr:uid="{00000000-0005-0000-0000-000055010000}"/>
    <cellStyle name="Vírgula 3 4 6" xfId="214" xr:uid="{00000000-0005-0000-0000-000056010000}"/>
    <cellStyle name="Vírgula 3 4 6 2" xfId="424" xr:uid="{00000000-0005-0000-0000-000057010000}"/>
    <cellStyle name="Vírgula 3 4 7" xfId="244" xr:uid="{00000000-0005-0000-0000-000058010000}"/>
    <cellStyle name="Vírgula 3 4 7 2" xfId="454" xr:uid="{00000000-0005-0000-0000-000059010000}"/>
    <cellStyle name="Vírgula 3 4 8" xfId="274" xr:uid="{00000000-0005-0000-0000-00005A010000}"/>
    <cellStyle name="Vírgula 3 5" xfId="26" xr:uid="{00000000-0005-0000-0000-00005B010000}"/>
    <cellStyle name="Vírgula 3 5 2" xfId="57" xr:uid="{00000000-0005-0000-0000-00005C010000}"/>
    <cellStyle name="Vírgula 3 5 2 2" xfId="189" xr:uid="{00000000-0005-0000-0000-00005D010000}"/>
    <cellStyle name="Vírgula 3 5 2 2 2" xfId="399" xr:uid="{00000000-0005-0000-0000-00005E010000}"/>
    <cellStyle name="Vírgula 3 5 2 3" xfId="309" xr:uid="{00000000-0005-0000-0000-00005F010000}"/>
    <cellStyle name="Vírgula 3 5 3" xfId="104" xr:uid="{00000000-0005-0000-0000-000060010000}"/>
    <cellStyle name="Vírgula 3 5 4" xfId="128" xr:uid="{00000000-0005-0000-0000-000061010000}"/>
    <cellStyle name="Vírgula 3 5 4 2" xfId="339" xr:uid="{00000000-0005-0000-0000-000062010000}"/>
    <cellStyle name="Vírgula 3 5 5" xfId="158" xr:uid="{00000000-0005-0000-0000-000063010000}"/>
    <cellStyle name="Vírgula 3 5 5 2" xfId="369" xr:uid="{00000000-0005-0000-0000-000064010000}"/>
    <cellStyle name="Vírgula 3 5 6" xfId="219" xr:uid="{00000000-0005-0000-0000-000065010000}"/>
    <cellStyle name="Vírgula 3 5 6 2" xfId="429" xr:uid="{00000000-0005-0000-0000-000066010000}"/>
    <cellStyle name="Vírgula 3 5 7" xfId="249" xr:uid="{00000000-0005-0000-0000-000067010000}"/>
    <cellStyle name="Vírgula 3 5 7 2" xfId="459" xr:uid="{00000000-0005-0000-0000-000068010000}"/>
    <cellStyle name="Vírgula 3 5 8" xfId="279" xr:uid="{00000000-0005-0000-0000-000069010000}"/>
    <cellStyle name="Vírgula 3 6" xfId="31" xr:uid="{00000000-0005-0000-0000-00006A010000}"/>
    <cellStyle name="Vírgula 3 6 2" xfId="62" xr:uid="{00000000-0005-0000-0000-00006B010000}"/>
    <cellStyle name="Vírgula 3 6 2 2" xfId="194" xr:uid="{00000000-0005-0000-0000-00006C010000}"/>
    <cellStyle name="Vírgula 3 6 2 2 2" xfId="404" xr:uid="{00000000-0005-0000-0000-00006D010000}"/>
    <cellStyle name="Vírgula 3 6 2 3" xfId="314" xr:uid="{00000000-0005-0000-0000-00006E010000}"/>
    <cellStyle name="Vírgula 3 6 3" xfId="105" xr:uid="{00000000-0005-0000-0000-00006F010000}"/>
    <cellStyle name="Vírgula 3 6 4" xfId="133" xr:uid="{00000000-0005-0000-0000-000070010000}"/>
    <cellStyle name="Vírgula 3 6 4 2" xfId="344" xr:uid="{00000000-0005-0000-0000-000071010000}"/>
    <cellStyle name="Vírgula 3 6 5" xfId="163" xr:uid="{00000000-0005-0000-0000-000072010000}"/>
    <cellStyle name="Vírgula 3 6 5 2" xfId="374" xr:uid="{00000000-0005-0000-0000-000073010000}"/>
    <cellStyle name="Vírgula 3 6 6" xfId="224" xr:uid="{00000000-0005-0000-0000-000074010000}"/>
    <cellStyle name="Vírgula 3 6 6 2" xfId="434" xr:uid="{00000000-0005-0000-0000-000075010000}"/>
    <cellStyle name="Vírgula 3 6 7" xfId="254" xr:uid="{00000000-0005-0000-0000-000076010000}"/>
    <cellStyle name="Vírgula 3 6 7 2" xfId="464" xr:uid="{00000000-0005-0000-0000-000077010000}"/>
    <cellStyle name="Vírgula 3 6 8" xfId="284" xr:uid="{00000000-0005-0000-0000-000078010000}"/>
    <cellStyle name="Vírgula 3 7" xfId="36" xr:uid="{00000000-0005-0000-0000-000079010000}"/>
    <cellStyle name="Vírgula 3 7 2" xfId="67" xr:uid="{00000000-0005-0000-0000-00007A010000}"/>
    <cellStyle name="Vírgula 3 7 2 2" xfId="198" xr:uid="{00000000-0005-0000-0000-00007B010000}"/>
    <cellStyle name="Vírgula 3 7 2 2 2" xfId="408" xr:uid="{00000000-0005-0000-0000-00007C010000}"/>
    <cellStyle name="Vírgula 3 7 2 3" xfId="318" xr:uid="{00000000-0005-0000-0000-00007D010000}"/>
    <cellStyle name="Vírgula 3 7 3" xfId="106" xr:uid="{00000000-0005-0000-0000-00007E010000}"/>
    <cellStyle name="Vírgula 3 7 4" xfId="137" xr:uid="{00000000-0005-0000-0000-00007F010000}"/>
    <cellStyle name="Vírgula 3 7 4 2" xfId="348" xr:uid="{00000000-0005-0000-0000-000080010000}"/>
    <cellStyle name="Vírgula 3 7 5" xfId="168" xr:uid="{00000000-0005-0000-0000-000081010000}"/>
    <cellStyle name="Vírgula 3 7 5 2" xfId="378" xr:uid="{00000000-0005-0000-0000-000082010000}"/>
    <cellStyle name="Vírgula 3 7 6" xfId="228" xr:uid="{00000000-0005-0000-0000-000083010000}"/>
    <cellStyle name="Vírgula 3 7 6 2" xfId="438" xr:uid="{00000000-0005-0000-0000-000084010000}"/>
    <cellStyle name="Vírgula 3 7 7" xfId="258" xr:uid="{00000000-0005-0000-0000-000085010000}"/>
    <cellStyle name="Vírgula 3 7 7 2" xfId="468" xr:uid="{00000000-0005-0000-0000-000086010000}"/>
    <cellStyle name="Vírgula 3 7 8" xfId="288" xr:uid="{00000000-0005-0000-0000-000087010000}"/>
    <cellStyle name="Vírgula 3 8" xfId="41" xr:uid="{00000000-0005-0000-0000-000088010000}"/>
    <cellStyle name="Vírgula 3 8 2" xfId="173" xr:uid="{00000000-0005-0000-0000-000089010000}"/>
    <cellStyle name="Vírgula 3 8 2 2" xfId="383" xr:uid="{00000000-0005-0000-0000-00008A010000}"/>
    <cellStyle name="Vírgula 3 8 3" xfId="293" xr:uid="{00000000-0005-0000-0000-00008B010000}"/>
    <cellStyle name="Vírgula 3 9" xfId="95" xr:uid="{00000000-0005-0000-0000-00008C010000}"/>
    <cellStyle name="Vírgula 4" xfId="73" xr:uid="{00000000-0005-0000-0000-00008D010000}"/>
    <cellStyle name="Vírgula 5" xfId="14" xr:uid="{00000000-0005-0000-0000-00008E010000}"/>
    <cellStyle name="Vírgula 5 10" xfId="207" xr:uid="{00000000-0005-0000-0000-00008F010000}"/>
    <cellStyle name="Vírgula 5 10 2" xfId="417" xr:uid="{00000000-0005-0000-0000-000090010000}"/>
    <cellStyle name="Vírgula 5 11" xfId="237" xr:uid="{00000000-0005-0000-0000-000091010000}"/>
    <cellStyle name="Vírgula 5 11 2" xfId="447" xr:uid="{00000000-0005-0000-0000-000092010000}"/>
    <cellStyle name="Vírgula 5 12" xfId="267" xr:uid="{00000000-0005-0000-0000-000093010000}"/>
    <cellStyle name="Vírgula 5 2" xfId="20" xr:uid="{00000000-0005-0000-0000-000094010000}"/>
    <cellStyle name="Vírgula 5 2 2" xfId="51" xr:uid="{00000000-0005-0000-0000-000095010000}"/>
    <cellStyle name="Vírgula 5 2 2 2" xfId="183" xr:uid="{00000000-0005-0000-0000-000096010000}"/>
    <cellStyle name="Vírgula 5 2 2 2 2" xfId="393" xr:uid="{00000000-0005-0000-0000-000097010000}"/>
    <cellStyle name="Vírgula 5 2 2 3" xfId="303" xr:uid="{00000000-0005-0000-0000-000098010000}"/>
    <cellStyle name="Vírgula 5 2 3" xfId="108" xr:uid="{00000000-0005-0000-0000-000099010000}"/>
    <cellStyle name="Vírgula 5 2 4" xfId="122" xr:uid="{00000000-0005-0000-0000-00009A010000}"/>
    <cellStyle name="Vírgula 5 2 4 2" xfId="333" xr:uid="{00000000-0005-0000-0000-00009B010000}"/>
    <cellStyle name="Vírgula 5 2 5" xfId="152" xr:uid="{00000000-0005-0000-0000-00009C010000}"/>
    <cellStyle name="Vírgula 5 2 5 2" xfId="363" xr:uid="{00000000-0005-0000-0000-00009D010000}"/>
    <cellStyle name="Vírgula 5 2 6" xfId="213" xr:uid="{00000000-0005-0000-0000-00009E010000}"/>
    <cellStyle name="Vírgula 5 2 6 2" xfId="423" xr:uid="{00000000-0005-0000-0000-00009F010000}"/>
    <cellStyle name="Vírgula 5 2 7" xfId="243" xr:uid="{00000000-0005-0000-0000-0000A0010000}"/>
    <cellStyle name="Vírgula 5 2 7 2" xfId="453" xr:uid="{00000000-0005-0000-0000-0000A1010000}"/>
    <cellStyle name="Vírgula 5 2 8" xfId="273" xr:uid="{00000000-0005-0000-0000-0000A2010000}"/>
    <cellStyle name="Vírgula 5 3" xfId="25" xr:uid="{00000000-0005-0000-0000-0000A3010000}"/>
    <cellStyle name="Vírgula 5 3 2" xfId="56" xr:uid="{00000000-0005-0000-0000-0000A4010000}"/>
    <cellStyle name="Vírgula 5 3 2 2" xfId="188" xr:uid="{00000000-0005-0000-0000-0000A5010000}"/>
    <cellStyle name="Vírgula 5 3 2 2 2" xfId="398" xr:uid="{00000000-0005-0000-0000-0000A6010000}"/>
    <cellStyle name="Vírgula 5 3 2 3" xfId="308" xr:uid="{00000000-0005-0000-0000-0000A7010000}"/>
    <cellStyle name="Vírgula 5 3 3" xfId="109" xr:uid="{00000000-0005-0000-0000-0000A8010000}"/>
    <cellStyle name="Vírgula 5 3 4" xfId="127" xr:uid="{00000000-0005-0000-0000-0000A9010000}"/>
    <cellStyle name="Vírgula 5 3 4 2" xfId="338" xr:uid="{00000000-0005-0000-0000-0000AA010000}"/>
    <cellStyle name="Vírgula 5 3 5" xfId="157" xr:uid="{00000000-0005-0000-0000-0000AB010000}"/>
    <cellStyle name="Vírgula 5 3 5 2" xfId="368" xr:uid="{00000000-0005-0000-0000-0000AC010000}"/>
    <cellStyle name="Vírgula 5 3 6" xfId="218" xr:uid="{00000000-0005-0000-0000-0000AD010000}"/>
    <cellStyle name="Vírgula 5 3 6 2" xfId="428" xr:uid="{00000000-0005-0000-0000-0000AE010000}"/>
    <cellStyle name="Vírgula 5 3 7" xfId="248" xr:uid="{00000000-0005-0000-0000-0000AF010000}"/>
    <cellStyle name="Vírgula 5 3 7 2" xfId="458" xr:uid="{00000000-0005-0000-0000-0000B0010000}"/>
    <cellStyle name="Vírgula 5 3 8" xfId="278" xr:uid="{00000000-0005-0000-0000-0000B1010000}"/>
    <cellStyle name="Vírgula 5 4" xfId="30" xr:uid="{00000000-0005-0000-0000-0000B2010000}"/>
    <cellStyle name="Vírgula 5 4 2" xfId="61" xr:uid="{00000000-0005-0000-0000-0000B3010000}"/>
    <cellStyle name="Vírgula 5 4 2 2" xfId="193" xr:uid="{00000000-0005-0000-0000-0000B4010000}"/>
    <cellStyle name="Vírgula 5 4 2 2 2" xfId="403" xr:uid="{00000000-0005-0000-0000-0000B5010000}"/>
    <cellStyle name="Vírgula 5 4 2 3" xfId="313" xr:uid="{00000000-0005-0000-0000-0000B6010000}"/>
    <cellStyle name="Vírgula 5 4 3" xfId="110" xr:uid="{00000000-0005-0000-0000-0000B7010000}"/>
    <cellStyle name="Vírgula 5 4 4" xfId="132" xr:uid="{00000000-0005-0000-0000-0000B8010000}"/>
    <cellStyle name="Vírgula 5 4 4 2" xfId="343" xr:uid="{00000000-0005-0000-0000-0000B9010000}"/>
    <cellStyle name="Vírgula 5 4 5" xfId="162" xr:uid="{00000000-0005-0000-0000-0000BA010000}"/>
    <cellStyle name="Vírgula 5 4 5 2" xfId="373" xr:uid="{00000000-0005-0000-0000-0000BB010000}"/>
    <cellStyle name="Vírgula 5 4 6" xfId="223" xr:uid="{00000000-0005-0000-0000-0000BC010000}"/>
    <cellStyle name="Vírgula 5 4 6 2" xfId="433" xr:uid="{00000000-0005-0000-0000-0000BD010000}"/>
    <cellStyle name="Vírgula 5 4 7" xfId="253" xr:uid="{00000000-0005-0000-0000-0000BE010000}"/>
    <cellStyle name="Vírgula 5 4 7 2" xfId="463" xr:uid="{00000000-0005-0000-0000-0000BF010000}"/>
    <cellStyle name="Vírgula 5 4 8" xfId="283" xr:uid="{00000000-0005-0000-0000-0000C0010000}"/>
    <cellStyle name="Vírgula 5 5" xfId="40" xr:uid="{00000000-0005-0000-0000-0000C1010000}"/>
    <cellStyle name="Vírgula 5 5 2" xfId="71" xr:uid="{00000000-0005-0000-0000-0000C2010000}"/>
    <cellStyle name="Vírgula 5 5 2 2" xfId="202" xr:uid="{00000000-0005-0000-0000-0000C3010000}"/>
    <cellStyle name="Vírgula 5 5 2 2 2" xfId="412" xr:uid="{00000000-0005-0000-0000-0000C4010000}"/>
    <cellStyle name="Vírgula 5 5 2 3" xfId="322" xr:uid="{00000000-0005-0000-0000-0000C5010000}"/>
    <cellStyle name="Vírgula 5 5 3" xfId="111" xr:uid="{00000000-0005-0000-0000-0000C6010000}"/>
    <cellStyle name="Vírgula 5 5 4" xfId="141" xr:uid="{00000000-0005-0000-0000-0000C7010000}"/>
    <cellStyle name="Vírgula 5 5 4 2" xfId="352" xr:uid="{00000000-0005-0000-0000-0000C8010000}"/>
    <cellStyle name="Vírgula 5 5 5" xfId="172" xr:uid="{00000000-0005-0000-0000-0000C9010000}"/>
    <cellStyle name="Vírgula 5 5 5 2" xfId="382" xr:uid="{00000000-0005-0000-0000-0000CA010000}"/>
    <cellStyle name="Vírgula 5 5 6" xfId="232" xr:uid="{00000000-0005-0000-0000-0000CB010000}"/>
    <cellStyle name="Vírgula 5 5 6 2" xfId="442" xr:uid="{00000000-0005-0000-0000-0000CC010000}"/>
    <cellStyle name="Vírgula 5 5 7" xfId="262" xr:uid="{00000000-0005-0000-0000-0000CD010000}"/>
    <cellStyle name="Vírgula 5 5 7 2" xfId="472" xr:uid="{00000000-0005-0000-0000-0000CE010000}"/>
    <cellStyle name="Vírgula 5 5 8" xfId="292" xr:uid="{00000000-0005-0000-0000-0000CF010000}"/>
    <cellStyle name="Vírgula 5 6" xfId="45" xr:uid="{00000000-0005-0000-0000-0000D0010000}"/>
    <cellStyle name="Vírgula 5 6 2" xfId="177" xr:uid="{00000000-0005-0000-0000-0000D1010000}"/>
    <cellStyle name="Vírgula 5 6 2 2" xfId="387" xr:uid="{00000000-0005-0000-0000-0000D2010000}"/>
    <cellStyle name="Vírgula 5 6 3" xfId="297" xr:uid="{00000000-0005-0000-0000-0000D3010000}"/>
    <cellStyle name="Vírgula 5 7" xfId="107" xr:uid="{00000000-0005-0000-0000-0000D4010000}"/>
    <cellStyle name="Vírgula 5 8" xfId="116" xr:uid="{00000000-0005-0000-0000-0000D5010000}"/>
    <cellStyle name="Vírgula 5 8 2" xfId="327" xr:uid="{00000000-0005-0000-0000-0000D6010000}"/>
    <cellStyle name="Vírgula 5 9" xfId="146" xr:uid="{00000000-0005-0000-0000-0000D7010000}"/>
    <cellStyle name="Vírgula 5 9 2" xfId="357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1116959</xdr:colOff>
      <xdr:row>0</xdr:row>
      <xdr:rowOff>705815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76D495-96F5-46A6-8749-88502A0D1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95250"/>
          <a:ext cx="1050284" cy="61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npj.biz/07046094000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283"/>
  <sheetViews>
    <sheetView topLeftCell="A214" zoomScaleNormal="100" workbookViewId="0">
      <selection activeCell="B222" sqref="B222"/>
    </sheetView>
  </sheetViews>
  <sheetFormatPr defaultColWidth="10.7109375" defaultRowHeight="15" customHeight="1" x14ac:dyDescent="0.2"/>
  <cols>
    <col min="1" max="1" width="24.28515625" style="45" customWidth="1"/>
    <col min="2" max="2" width="69.5703125" style="3" customWidth="1"/>
    <col min="3" max="3" width="10.28515625" style="3" customWidth="1"/>
    <col min="4" max="16384" width="10.7109375" style="3"/>
  </cols>
  <sheetData>
    <row r="1" spans="1:4" ht="60" customHeight="1" x14ac:dyDescent="0.2">
      <c r="A1" s="1"/>
      <c r="B1" s="2" t="s">
        <v>54</v>
      </c>
    </row>
    <row r="2" spans="1:4" s="6" customFormat="1" ht="30" customHeight="1" x14ac:dyDescent="0.25">
      <c r="A2" s="4" t="s">
        <v>55</v>
      </c>
      <c r="B2" s="5"/>
    </row>
    <row r="3" spans="1:4" s="9" customFormat="1" ht="20.100000000000001" customHeight="1" x14ac:dyDescent="0.25">
      <c r="A3" s="7">
        <v>100000</v>
      </c>
      <c r="B3" s="8" t="s">
        <v>56</v>
      </c>
      <c r="D3" s="10"/>
    </row>
    <row r="4" spans="1:4" s="6" customFormat="1" ht="15" customHeight="1" x14ac:dyDescent="0.25">
      <c r="A4" s="11">
        <v>110000</v>
      </c>
      <c r="B4" s="12" t="s">
        <v>57</v>
      </c>
      <c r="D4" s="10"/>
    </row>
    <row r="5" spans="1:4" s="9" customFormat="1" ht="15" customHeight="1" x14ac:dyDescent="0.25">
      <c r="A5" s="11">
        <v>120000</v>
      </c>
      <c r="B5" s="13" t="s">
        <v>58</v>
      </c>
      <c r="D5" s="10"/>
    </row>
    <row r="6" spans="1:4" s="6" customFormat="1" ht="15" customHeight="1" x14ac:dyDescent="0.25">
      <c r="A6" s="11">
        <v>120001</v>
      </c>
      <c r="B6" s="12" t="s">
        <v>59</v>
      </c>
      <c r="D6" s="10"/>
    </row>
    <row r="7" spans="1:4" s="6" customFormat="1" ht="15" customHeight="1" x14ac:dyDescent="0.25">
      <c r="A7" s="11">
        <v>130000</v>
      </c>
      <c r="B7" s="12" t="s">
        <v>60</v>
      </c>
    </row>
    <row r="8" spans="1:4" s="9" customFormat="1" ht="20.100000000000001" customHeight="1" x14ac:dyDescent="0.25">
      <c r="A8" s="14">
        <v>200000</v>
      </c>
      <c r="B8" s="15" t="s">
        <v>61</v>
      </c>
    </row>
    <row r="9" spans="1:4" s="6" customFormat="1" ht="20.100000000000001" customHeight="1" x14ac:dyDescent="0.25">
      <c r="A9" s="16">
        <v>300000</v>
      </c>
      <c r="B9" s="17" t="s">
        <v>62</v>
      </c>
    </row>
    <row r="10" spans="1:4" s="6" customFormat="1" ht="15" customHeight="1" x14ac:dyDescent="0.25">
      <c r="A10" s="11">
        <v>310000</v>
      </c>
      <c r="B10" s="12" t="s">
        <v>63</v>
      </c>
    </row>
    <row r="11" spans="1:4" s="6" customFormat="1" ht="15" customHeight="1" x14ac:dyDescent="0.25">
      <c r="A11" s="11">
        <v>320000</v>
      </c>
      <c r="B11" s="12" t="s">
        <v>64</v>
      </c>
    </row>
    <row r="12" spans="1:4" s="6" customFormat="1" ht="15" customHeight="1" x14ac:dyDescent="0.25">
      <c r="A12" s="11">
        <v>330000</v>
      </c>
      <c r="B12" s="18" t="s">
        <v>65</v>
      </c>
    </row>
    <row r="13" spans="1:4" s="6" customFormat="1" ht="15" customHeight="1" x14ac:dyDescent="0.25">
      <c r="A13" s="11">
        <v>340000</v>
      </c>
      <c r="B13" s="12" t="s">
        <v>66</v>
      </c>
    </row>
    <row r="14" spans="1:4" s="6" customFormat="1" ht="15" customHeight="1" x14ac:dyDescent="0.25">
      <c r="A14" s="11">
        <v>350000</v>
      </c>
      <c r="B14" s="18" t="s">
        <v>67</v>
      </c>
    </row>
    <row r="15" spans="1:4" s="6" customFormat="1" ht="15" customHeight="1" x14ac:dyDescent="0.25">
      <c r="A15" s="11">
        <v>360000</v>
      </c>
      <c r="B15" s="18" t="s">
        <v>68</v>
      </c>
    </row>
    <row r="16" spans="1:4" s="6" customFormat="1" ht="15" customHeight="1" x14ac:dyDescent="0.25">
      <c r="A16" s="11">
        <v>370000</v>
      </c>
      <c r="B16" s="12" t="s">
        <v>69</v>
      </c>
    </row>
    <row r="17" spans="1:2" s="6" customFormat="1" ht="15" customHeight="1" x14ac:dyDescent="0.25">
      <c r="A17" s="11">
        <v>380000</v>
      </c>
      <c r="B17" s="13" t="s">
        <v>70</v>
      </c>
    </row>
    <row r="18" spans="1:2" s="6" customFormat="1" ht="15" customHeight="1" x14ac:dyDescent="0.25">
      <c r="A18" s="19">
        <v>380001</v>
      </c>
      <c r="B18" s="20" t="s">
        <v>71</v>
      </c>
    </row>
    <row r="19" spans="1:2" s="6" customFormat="1" ht="15" customHeight="1" x14ac:dyDescent="0.25">
      <c r="A19" s="19">
        <v>380002</v>
      </c>
      <c r="B19" s="20" t="s">
        <v>72</v>
      </c>
    </row>
    <row r="20" spans="1:2" s="6" customFormat="1" ht="15" customHeight="1" x14ac:dyDescent="0.25">
      <c r="A20" s="19">
        <v>380003</v>
      </c>
      <c r="B20" s="20" t="s">
        <v>73</v>
      </c>
    </row>
    <row r="21" spans="1:2" s="6" customFormat="1" ht="15" customHeight="1" x14ac:dyDescent="0.25">
      <c r="A21" s="19">
        <v>380004</v>
      </c>
      <c r="B21" s="20" t="s">
        <v>74</v>
      </c>
    </row>
    <row r="22" spans="1:2" s="6" customFormat="1" ht="15" customHeight="1" x14ac:dyDescent="0.25">
      <c r="A22" s="11">
        <v>390000</v>
      </c>
      <c r="B22" s="12" t="s">
        <v>75</v>
      </c>
    </row>
    <row r="23" spans="1:2" s="6" customFormat="1" ht="15" customHeight="1" x14ac:dyDescent="0.25">
      <c r="A23" s="11">
        <v>399000</v>
      </c>
      <c r="B23" s="12" t="s">
        <v>76</v>
      </c>
    </row>
    <row r="24" spans="1:2" s="6" customFormat="1" ht="20.100000000000001" customHeight="1" x14ac:dyDescent="0.25">
      <c r="A24" s="16">
        <v>400000</v>
      </c>
      <c r="B24" s="17" t="s">
        <v>77</v>
      </c>
    </row>
    <row r="25" spans="1:2" s="6" customFormat="1" ht="15" customHeight="1" x14ac:dyDescent="0.25">
      <c r="A25" s="11">
        <v>400002</v>
      </c>
      <c r="B25" s="12" t="s">
        <v>78</v>
      </c>
    </row>
    <row r="26" spans="1:2" s="6" customFormat="1" ht="15" customHeight="1" x14ac:dyDescent="0.25">
      <c r="A26" s="11">
        <v>400003</v>
      </c>
      <c r="B26" s="12" t="s">
        <v>79</v>
      </c>
    </row>
    <row r="27" spans="1:2" s="6" customFormat="1" ht="15" customHeight="1" x14ac:dyDescent="0.25">
      <c r="A27" s="11">
        <v>400004</v>
      </c>
      <c r="B27" s="12" t="s">
        <v>80</v>
      </c>
    </row>
    <row r="28" spans="1:2" s="6" customFormat="1" ht="15" customHeight="1" x14ac:dyDescent="0.25">
      <c r="A28" s="11">
        <v>410000</v>
      </c>
      <c r="B28" s="12" t="s">
        <v>81</v>
      </c>
    </row>
    <row r="29" spans="1:2" s="9" customFormat="1" ht="15" customHeight="1" x14ac:dyDescent="0.25">
      <c r="A29" s="21">
        <v>420000</v>
      </c>
      <c r="B29" s="22" t="s">
        <v>82</v>
      </c>
    </row>
    <row r="30" spans="1:2" s="6" customFormat="1" ht="15" customHeight="1" x14ac:dyDescent="0.25">
      <c r="A30" s="11">
        <v>420001</v>
      </c>
      <c r="B30" s="13" t="s">
        <v>83</v>
      </c>
    </row>
    <row r="31" spans="1:2" s="6" customFormat="1" ht="15" customHeight="1" x14ac:dyDescent="0.25">
      <c r="A31" s="11">
        <v>420002</v>
      </c>
      <c r="B31" s="13" t="s">
        <v>84</v>
      </c>
    </row>
    <row r="32" spans="1:2" s="6" customFormat="1" ht="15" customHeight="1" x14ac:dyDescent="0.25">
      <c r="A32" s="11">
        <v>420003</v>
      </c>
      <c r="B32" s="13" t="s">
        <v>85</v>
      </c>
    </row>
    <row r="33" spans="1:3" s="23" customFormat="1" ht="15" customHeight="1" x14ac:dyDescent="0.25">
      <c r="A33" s="19">
        <v>420004</v>
      </c>
      <c r="B33" s="20" t="s">
        <v>86</v>
      </c>
    </row>
    <row r="34" spans="1:3" s="9" customFormat="1" ht="15" customHeight="1" x14ac:dyDescent="0.25">
      <c r="A34" s="21">
        <v>430000</v>
      </c>
      <c r="B34" s="22" t="s">
        <v>87</v>
      </c>
    </row>
    <row r="35" spans="1:3" s="6" customFormat="1" ht="15" customHeight="1" x14ac:dyDescent="0.25">
      <c r="A35" s="11">
        <v>430001</v>
      </c>
      <c r="B35" s="13" t="s">
        <v>88</v>
      </c>
    </row>
    <row r="36" spans="1:3" s="6" customFormat="1" ht="15" customHeight="1" x14ac:dyDescent="0.25">
      <c r="A36" s="11">
        <v>430002</v>
      </c>
      <c r="B36" s="13" t="s">
        <v>89</v>
      </c>
    </row>
    <row r="37" spans="1:3" s="6" customFormat="1" ht="15" customHeight="1" x14ac:dyDescent="0.25">
      <c r="A37" s="11">
        <v>430003</v>
      </c>
      <c r="B37" s="13" t="s">
        <v>90</v>
      </c>
    </row>
    <row r="38" spans="1:3" s="6" customFormat="1" ht="15" customHeight="1" x14ac:dyDescent="0.25">
      <c r="A38" s="11">
        <v>430005</v>
      </c>
      <c r="B38" s="13" t="s">
        <v>91</v>
      </c>
    </row>
    <row r="39" spans="1:3" s="9" customFormat="1" ht="15" customHeight="1" x14ac:dyDescent="0.25">
      <c r="A39" s="21">
        <v>440000</v>
      </c>
      <c r="B39" s="22" t="s">
        <v>92</v>
      </c>
    </row>
    <row r="40" spans="1:3" s="6" customFormat="1" ht="15" customHeight="1" x14ac:dyDescent="0.25">
      <c r="A40" s="11">
        <v>440001</v>
      </c>
      <c r="B40" s="13" t="s">
        <v>93</v>
      </c>
    </row>
    <row r="41" spans="1:3" s="6" customFormat="1" ht="15" customHeight="1" x14ac:dyDescent="0.25">
      <c r="A41" s="11">
        <v>440002</v>
      </c>
      <c r="B41" s="13" t="s">
        <v>94</v>
      </c>
    </row>
    <row r="42" spans="1:3" s="6" customFormat="1" ht="15" customHeight="1" x14ac:dyDescent="0.25">
      <c r="A42" s="11">
        <v>440003</v>
      </c>
      <c r="B42" s="13" t="s">
        <v>95</v>
      </c>
    </row>
    <row r="43" spans="1:3" s="6" customFormat="1" ht="15" customHeight="1" x14ac:dyDescent="0.25">
      <c r="A43" s="11">
        <v>440004</v>
      </c>
      <c r="B43" s="13" t="s">
        <v>96</v>
      </c>
    </row>
    <row r="44" spans="1:3" s="6" customFormat="1" ht="15" customHeight="1" x14ac:dyDescent="0.25">
      <c r="A44" s="11">
        <v>440005</v>
      </c>
      <c r="B44" s="13" t="s">
        <v>97</v>
      </c>
    </row>
    <row r="45" spans="1:3" s="6" customFormat="1" ht="15" customHeight="1" x14ac:dyDescent="0.25">
      <c r="A45" s="11">
        <v>440006</v>
      </c>
      <c r="B45" s="13" t="s">
        <v>98</v>
      </c>
    </row>
    <row r="46" spans="1:3" s="6" customFormat="1" ht="15" customHeight="1" x14ac:dyDescent="0.25">
      <c r="A46" s="24">
        <v>440007</v>
      </c>
      <c r="B46" s="25" t="s">
        <v>99</v>
      </c>
    </row>
    <row r="47" spans="1:3" s="6" customFormat="1" ht="20.100000000000001" customHeight="1" x14ac:dyDescent="0.25">
      <c r="A47" s="16">
        <v>500000</v>
      </c>
      <c r="B47" s="26" t="s">
        <v>100</v>
      </c>
      <c r="C47" s="6">
        <v>43</v>
      </c>
    </row>
    <row r="48" spans="1:3" s="6" customFormat="1" ht="15" customHeight="1" x14ac:dyDescent="0.25">
      <c r="A48" s="11">
        <v>510000</v>
      </c>
      <c r="B48" s="12" t="s">
        <v>101</v>
      </c>
    </row>
    <row r="49" spans="1:3" s="6" customFormat="1" ht="15" customHeight="1" x14ac:dyDescent="0.25">
      <c r="A49" s="11">
        <v>510001</v>
      </c>
      <c r="B49" s="13" t="s">
        <v>102</v>
      </c>
    </row>
    <row r="50" spans="1:3" s="6" customFormat="1" ht="15" customHeight="1" x14ac:dyDescent="0.25">
      <c r="A50" s="11">
        <v>510002</v>
      </c>
      <c r="B50" s="13" t="s">
        <v>103</v>
      </c>
    </row>
    <row r="51" spans="1:3" s="9" customFormat="1" ht="15" customHeight="1" x14ac:dyDescent="0.25">
      <c r="A51" s="21">
        <v>520000</v>
      </c>
      <c r="B51" s="27" t="s">
        <v>104</v>
      </c>
      <c r="C51" s="6"/>
    </row>
    <row r="52" spans="1:3" s="6" customFormat="1" ht="15" customHeight="1" x14ac:dyDescent="0.25">
      <c r="A52" s="11">
        <v>520002</v>
      </c>
      <c r="B52" s="13" t="s">
        <v>10</v>
      </c>
      <c r="C52" s="28"/>
    </row>
    <row r="53" spans="1:3" s="6" customFormat="1" ht="15" customHeight="1" x14ac:dyDescent="0.25">
      <c r="A53" s="11">
        <v>520003</v>
      </c>
      <c r="B53" s="13" t="s">
        <v>11</v>
      </c>
      <c r="C53" s="28"/>
    </row>
    <row r="54" spans="1:3" s="6" customFormat="1" ht="15" customHeight="1" x14ac:dyDescent="0.25">
      <c r="A54" s="11">
        <v>520004</v>
      </c>
      <c r="B54" s="12" t="s">
        <v>105</v>
      </c>
    </row>
    <row r="55" spans="1:3" s="6" customFormat="1" ht="15" customHeight="1" x14ac:dyDescent="0.25">
      <c r="A55" s="11">
        <v>520005</v>
      </c>
      <c r="B55" s="29" t="s">
        <v>106</v>
      </c>
    </row>
    <row r="56" spans="1:3" s="6" customFormat="1" ht="15" customHeight="1" x14ac:dyDescent="0.25">
      <c r="A56" s="11">
        <v>520006</v>
      </c>
      <c r="B56" s="29" t="s">
        <v>107</v>
      </c>
    </row>
    <row r="57" spans="1:3" s="6" customFormat="1" ht="15" customHeight="1" x14ac:dyDescent="0.25">
      <c r="A57" s="11">
        <v>520011</v>
      </c>
      <c r="B57" s="29" t="s">
        <v>12</v>
      </c>
    </row>
    <row r="58" spans="1:3" s="6" customFormat="1" ht="15" customHeight="1" x14ac:dyDescent="0.25">
      <c r="A58" s="11">
        <v>520015</v>
      </c>
      <c r="B58" s="29" t="s">
        <v>13</v>
      </c>
    </row>
    <row r="59" spans="1:3" s="6" customFormat="1" ht="15" customHeight="1" x14ac:dyDescent="0.25">
      <c r="A59" s="11">
        <v>520016</v>
      </c>
      <c r="B59" s="29" t="s">
        <v>14</v>
      </c>
    </row>
    <row r="60" spans="1:3" s="6" customFormat="1" ht="15" customHeight="1" x14ac:dyDescent="0.25">
      <c r="A60" s="11">
        <v>520017</v>
      </c>
      <c r="B60" s="29" t="s">
        <v>15</v>
      </c>
    </row>
    <row r="61" spans="1:3" s="9" customFormat="1" ht="15" customHeight="1" x14ac:dyDescent="0.25">
      <c r="A61" s="21">
        <v>530000</v>
      </c>
      <c r="B61" s="22" t="s">
        <v>108</v>
      </c>
    </row>
    <row r="62" spans="1:3" s="6" customFormat="1" ht="15" customHeight="1" x14ac:dyDescent="0.25">
      <c r="A62" s="11">
        <v>530001</v>
      </c>
      <c r="B62" s="13" t="s">
        <v>16</v>
      </c>
    </row>
    <row r="63" spans="1:3" s="6" customFormat="1" ht="15" customHeight="1" x14ac:dyDescent="0.25">
      <c r="A63" s="11">
        <v>530002</v>
      </c>
      <c r="B63" s="30" t="s">
        <v>18</v>
      </c>
    </row>
    <row r="64" spans="1:3" s="6" customFormat="1" ht="15" customHeight="1" x14ac:dyDescent="0.25">
      <c r="A64" s="11">
        <v>530003</v>
      </c>
      <c r="B64" s="13" t="s">
        <v>19</v>
      </c>
    </row>
    <row r="65" spans="1:4" s="6" customFormat="1" ht="15" customHeight="1" x14ac:dyDescent="0.25">
      <c r="A65" s="11">
        <v>530004</v>
      </c>
      <c r="B65" s="13" t="s">
        <v>109</v>
      </c>
    </row>
    <row r="66" spans="1:4" s="6" customFormat="1" ht="15" customHeight="1" x14ac:dyDescent="0.25">
      <c r="A66" s="11">
        <v>530005</v>
      </c>
      <c r="B66" s="13" t="s">
        <v>17</v>
      </c>
    </row>
    <row r="67" spans="1:4" s="6" customFormat="1" ht="15" customHeight="1" x14ac:dyDescent="0.25">
      <c r="A67" s="11">
        <v>530006</v>
      </c>
      <c r="B67" s="13" t="s">
        <v>110</v>
      </c>
    </row>
    <row r="68" spans="1:4" s="6" customFormat="1" ht="15" customHeight="1" x14ac:dyDescent="0.25">
      <c r="A68" s="11">
        <v>530007</v>
      </c>
      <c r="B68" s="29" t="s">
        <v>111</v>
      </c>
    </row>
    <row r="69" spans="1:4" s="6" customFormat="1" ht="15" customHeight="1" x14ac:dyDescent="0.25">
      <c r="A69" s="11">
        <v>530008</v>
      </c>
      <c r="B69" s="29" t="s">
        <v>112</v>
      </c>
      <c r="D69" s="31"/>
    </row>
    <row r="70" spans="1:4" s="6" customFormat="1" ht="15" customHeight="1" x14ac:dyDescent="0.25">
      <c r="A70" s="11">
        <v>530009</v>
      </c>
      <c r="B70" s="29" t="s">
        <v>113</v>
      </c>
    </row>
    <row r="71" spans="1:4" s="6" customFormat="1" ht="15" customHeight="1" x14ac:dyDescent="0.25">
      <c r="A71" s="11">
        <v>530010</v>
      </c>
      <c r="B71" s="29" t="s">
        <v>114</v>
      </c>
    </row>
    <row r="72" spans="1:4" s="6" customFormat="1" ht="15" customHeight="1" x14ac:dyDescent="0.25">
      <c r="A72" s="11">
        <v>530011</v>
      </c>
      <c r="B72" s="29" t="s">
        <v>20</v>
      </c>
    </row>
    <row r="73" spans="1:4" s="6" customFormat="1" ht="15" customHeight="1" x14ac:dyDescent="0.25">
      <c r="A73" s="11">
        <v>530012</v>
      </c>
      <c r="B73" s="29" t="s">
        <v>21</v>
      </c>
    </row>
    <row r="74" spans="1:4" s="6" customFormat="1" ht="15" customHeight="1" x14ac:dyDescent="0.25">
      <c r="A74" s="11">
        <v>530013</v>
      </c>
      <c r="B74" s="29" t="s">
        <v>115</v>
      </c>
    </row>
    <row r="75" spans="1:4" s="6" customFormat="1" ht="15" customHeight="1" x14ac:dyDescent="0.25">
      <c r="A75" s="19">
        <v>530014</v>
      </c>
      <c r="B75" s="32" t="s">
        <v>116</v>
      </c>
    </row>
    <row r="76" spans="1:4" s="6" customFormat="1" ht="15" customHeight="1" x14ac:dyDescent="0.25">
      <c r="A76" s="19">
        <v>530015</v>
      </c>
      <c r="B76" s="32" t="s">
        <v>117</v>
      </c>
    </row>
    <row r="77" spans="1:4" s="6" customFormat="1" ht="15" customHeight="1" x14ac:dyDescent="0.25">
      <c r="A77" s="19">
        <v>530016</v>
      </c>
      <c r="B77" s="20" t="s">
        <v>118</v>
      </c>
    </row>
    <row r="78" spans="1:4" s="6" customFormat="1" ht="15" customHeight="1" x14ac:dyDescent="0.25">
      <c r="A78" s="19">
        <v>530017</v>
      </c>
      <c r="B78" s="20" t="s">
        <v>35</v>
      </c>
    </row>
    <row r="79" spans="1:4" s="6" customFormat="1" ht="15" customHeight="1" x14ac:dyDescent="0.25">
      <c r="A79" s="19">
        <v>530018</v>
      </c>
      <c r="B79" s="20" t="s">
        <v>36</v>
      </c>
    </row>
    <row r="80" spans="1:4" s="6" customFormat="1" ht="15" customHeight="1" x14ac:dyDescent="0.25">
      <c r="A80" s="19">
        <v>530019</v>
      </c>
      <c r="B80" s="32" t="s">
        <v>119</v>
      </c>
      <c r="D80" s="31"/>
    </row>
    <row r="81" spans="1:4" s="6" customFormat="1" ht="15" customHeight="1" x14ac:dyDescent="0.25">
      <c r="A81" s="19">
        <v>530020</v>
      </c>
      <c r="B81" s="32" t="s">
        <v>120</v>
      </c>
      <c r="D81" s="31"/>
    </row>
    <row r="82" spans="1:4" s="6" customFormat="1" ht="15" customHeight="1" x14ac:dyDescent="0.25">
      <c r="A82" s="19">
        <v>530021</v>
      </c>
      <c r="B82" s="32" t="s">
        <v>121</v>
      </c>
      <c r="D82" s="31"/>
    </row>
    <row r="83" spans="1:4" s="23" customFormat="1" ht="15" customHeight="1" x14ac:dyDescent="0.25">
      <c r="A83" s="19">
        <v>530022</v>
      </c>
      <c r="B83" s="20" t="s">
        <v>122</v>
      </c>
    </row>
    <row r="84" spans="1:4" s="23" customFormat="1" ht="15" customHeight="1" x14ac:dyDescent="0.25">
      <c r="A84" s="19">
        <v>530023</v>
      </c>
      <c r="B84" s="20" t="s">
        <v>191</v>
      </c>
      <c r="C84" s="23" t="s">
        <v>303</v>
      </c>
    </row>
    <row r="85" spans="1:4" s="6" customFormat="1" ht="15" customHeight="1" x14ac:dyDescent="0.25">
      <c r="A85" s="33">
        <v>540000</v>
      </c>
      <c r="B85" s="34" t="s">
        <v>123</v>
      </c>
    </row>
    <row r="86" spans="1:4" s="6" customFormat="1" ht="15" customHeight="1" x14ac:dyDescent="0.25">
      <c r="A86" s="19">
        <v>540001</v>
      </c>
      <c r="B86" s="20" t="s">
        <v>124</v>
      </c>
    </row>
    <row r="87" spans="1:4" s="6" customFormat="1" ht="15" customHeight="1" x14ac:dyDescent="0.25">
      <c r="A87" s="19">
        <v>540002</v>
      </c>
      <c r="B87" s="32" t="s">
        <v>125</v>
      </c>
    </row>
    <row r="88" spans="1:4" s="6" customFormat="1" ht="15" customHeight="1" x14ac:dyDescent="0.25">
      <c r="A88" s="19">
        <v>540003</v>
      </c>
      <c r="B88" s="32" t="s">
        <v>126</v>
      </c>
    </row>
    <row r="89" spans="1:4" s="6" customFormat="1" ht="15" customHeight="1" x14ac:dyDescent="0.25">
      <c r="A89" s="19">
        <v>540004</v>
      </c>
      <c r="B89" s="32" t="s">
        <v>24</v>
      </c>
    </row>
    <row r="90" spans="1:4" s="6" customFormat="1" ht="15" customHeight="1" x14ac:dyDescent="0.25">
      <c r="A90" s="19">
        <v>540005</v>
      </c>
      <c r="B90" s="32" t="s">
        <v>23</v>
      </c>
    </row>
    <row r="91" spans="1:4" s="6" customFormat="1" ht="15" customHeight="1" x14ac:dyDescent="0.25">
      <c r="A91" s="19">
        <v>540006</v>
      </c>
      <c r="B91" s="32" t="s">
        <v>22</v>
      </c>
    </row>
    <row r="92" spans="1:4" s="6" customFormat="1" ht="15" customHeight="1" x14ac:dyDescent="0.25">
      <c r="A92" s="19">
        <v>540007</v>
      </c>
      <c r="B92" s="32" t="s">
        <v>127</v>
      </c>
    </row>
    <row r="93" spans="1:4" s="6" customFormat="1" ht="15" customHeight="1" x14ac:dyDescent="0.25">
      <c r="A93" s="19">
        <v>540008</v>
      </c>
      <c r="B93" s="32" t="s">
        <v>128</v>
      </c>
    </row>
    <row r="94" spans="1:4" s="6" customFormat="1" ht="15" customHeight="1" x14ac:dyDescent="0.25">
      <c r="A94" s="11">
        <v>540009</v>
      </c>
      <c r="B94" s="13" t="s">
        <v>42</v>
      </c>
    </row>
    <row r="95" spans="1:4" s="6" customFormat="1" ht="15" customHeight="1" x14ac:dyDescent="0.25">
      <c r="A95" s="19">
        <v>540010</v>
      </c>
      <c r="B95" s="20" t="s">
        <v>129</v>
      </c>
    </row>
    <row r="96" spans="1:4" s="23" customFormat="1" ht="15" customHeight="1" x14ac:dyDescent="0.25">
      <c r="A96" s="19">
        <v>540011</v>
      </c>
      <c r="B96" s="20" t="s">
        <v>130</v>
      </c>
    </row>
    <row r="97" spans="1:3" s="6" customFormat="1" ht="15" customHeight="1" x14ac:dyDescent="0.25">
      <c r="A97" s="35">
        <v>540012</v>
      </c>
      <c r="B97" s="36" t="s">
        <v>131</v>
      </c>
      <c r="C97" s="37"/>
    </row>
    <row r="98" spans="1:3" s="6" customFormat="1" ht="20.100000000000001" customHeight="1" x14ac:dyDescent="0.25">
      <c r="A98" s="16">
        <v>600000</v>
      </c>
      <c r="B98" s="26" t="s">
        <v>132</v>
      </c>
      <c r="C98" s="6">
        <v>38</v>
      </c>
    </row>
    <row r="99" spans="1:3" s="6" customFormat="1" ht="15" customHeight="1" x14ac:dyDescent="0.25">
      <c r="A99" s="11">
        <v>610000</v>
      </c>
      <c r="B99" s="12" t="s">
        <v>101</v>
      </c>
    </row>
    <row r="100" spans="1:3" s="6" customFormat="1" ht="15" customHeight="1" x14ac:dyDescent="0.25">
      <c r="A100" s="11">
        <v>610001</v>
      </c>
      <c r="B100" s="13" t="s">
        <v>102</v>
      </c>
    </row>
    <row r="101" spans="1:3" s="6" customFormat="1" ht="15" customHeight="1" x14ac:dyDescent="0.25">
      <c r="A101" s="11">
        <v>610002</v>
      </c>
      <c r="B101" s="13" t="s">
        <v>103</v>
      </c>
    </row>
    <row r="102" spans="1:3" s="9" customFormat="1" ht="15" customHeight="1" x14ac:dyDescent="0.25">
      <c r="A102" s="21">
        <v>620000</v>
      </c>
      <c r="B102" s="27" t="s">
        <v>133</v>
      </c>
    </row>
    <row r="103" spans="1:3" s="6" customFormat="1" ht="15" customHeight="1" x14ac:dyDescent="0.25">
      <c r="A103" s="11">
        <v>620001</v>
      </c>
      <c r="B103" s="13" t="s">
        <v>0</v>
      </c>
    </row>
    <row r="104" spans="1:3" s="6" customFormat="1" ht="15" customHeight="1" x14ac:dyDescent="0.25">
      <c r="A104" s="11">
        <v>620002</v>
      </c>
      <c r="B104" s="13" t="s">
        <v>1</v>
      </c>
      <c r="C104" s="28"/>
    </row>
    <row r="105" spans="1:3" s="6" customFormat="1" ht="15" customHeight="1" x14ac:dyDescent="0.25">
      <c r="A105" s="11">
        <v>620003</v>
      </c>
      <c r="B105" s="13" t="s">
        <v>2</v>
      </c>
      <c r="C105" s="28"/>
    </row>
    <row r="106" spans="1:3" s="6" customFormat="1" ht="15" customHeight="1" x14ac:dyDescent="0.25">
      <c r="A106" s="11">
        <v>620004</v>
      </c>
      <c r="B106" s="13" t="s">
        <v>134</v>
      </c>
      <c r="C106" s="28"/>
    </row>
    <row r="107" spans="1:3" s="6" customFormat="1" ht="15" customHeight="1" x14ac:dyDescent="0.25">
      <c r="A107" s="11">
        <v>620006</v>
      </c>
      <c r="B107" s="29" t="s">
        <v>135</v>
      </c>
    </row>
    <row r="108" spans="1:3" s="6" customFormat="1" ht="15" customHeight="1" x14ac:dyDescent="0.25">
      <c r="A108" s="11">
        <v>620007</v>
      </c>
      <c r="B108" s="29" t="s">
        <v>136</v>
      </c>
    </row>
    <row r="109" spans="1:3" s="6" customFormat="1" ht="15" customHeight="1" x14ac:dyDescent="0.25">
      <c r="A109" s="11">
        <v>620008</v>
      </c>
      <c r="B109" s="29" t="s">
        <v>137</v>
      </c>
    </row>
    <row r="110" spans="1:3" s="6" customFormat="1" ht="15" customHeight="1" x14ac:dyDescent="0.25">
      <c r="A110" s="11">
        <v>620009</v>
      </c>
      <c r="B110" s="29" t="s">
        <v>138</v>
      </c>
    </row>
    <row r="111" spans="1:3" s="6" customFormat="1" ht="15" customHeight="1" x14ac:dyDescent="0.25">
      <c r="A111" s="11">
        <v>620010</v>
      </c>
      <c r="B111" s="29" t="s">
        <v>139</v>
      </c>
    </row>
    <row r="112" spans="1:3" s="6" customFormat="1" ht="15" customHeight="1" x14ac:dyDescent="0.25">
      <c r="A112" s="11">
        <v>620011</v>
      </c>
      <c r="B112" s="13" t="s">
        <v>4</v>
      </c>
    </row>
    <row r="113" spans="1:2" s="6" customFormat="1" ht="15" customHeight="1" x14ac:dyDescent="0.25">
      <c r="A113" s="11">
        <v>620012</v>
      </c>
      <c r="B113" s="13" t="s">
        <v>140</v>
      </c>
    </row>
    <row r="114" spans="1:2" s="6" customFormat="1" ht="15" customHeight="1" x14ac:dyDescent="0.25">
      <c r="A114" s="11">
        <v>620013</v>
      </c>
      <c r="B114" s="13" t="s">
        <v>5</v>
      </c>
    </row>
    <row r="115" spans="1:2" s="6" customFormat="1" ht="15" customHeight="1" x14ac:dyDescent="0.25">
      <c r="A115" s="11">
        <v>620014</v>
      </c>
      <c r="B115" s="13" t="s">
        <v>141</v>
      </c>
    </row>
    <row r="116" spans="1:2" s="6" customFormat="1" ht="15" customHeight="1" x14ac:dyDescent="0.25">
      <c r="A116" s="11">
        <v>620015</v>
      </c>
      <c r="B116" s="13" t="s">
        <v>41</v>
      </c>
    </row>
    <row r="117" spans="1:2" s="6" customFormat="1" ht="15" customHeight="1" x14ac:dyDescent="0.25">
      <c r="A117" s="11">
        <v>620016</v>
      </c>
      <c r="B117" s="13" t="s">
        <v>3</v>
      </c>
    </row>
    <row r="118" spans="1:2" s="6" customFormat="1" ht="15" customHeight="1" x14ac:dyDescent="0.25">
      <c r="A118" s="11">
        <v>620017</v>
      </c>
      <c r="B118" s="13" t="s">
        <v>142</v>
      </c>
    </row>
    <row r="119" spans="1:2" s="6" customFormat="1" ht="15" customHeight="1" x14ac:dyDescent="0.25">
      <c r="A119" s="11">
        <v>620018</v>
      </c>
      <c r="B119" s="13" t="s">
        <v>143</v>
      </c>
    </row>
    <row r="120" spans="1:2" s="9" customFormat="1" ht="15" customHeight="1" x14ac:dyDescent="0.25">
      <c r="A120" s="21">
        <v>630000</v>
      </c>
      <c r="B120" s="27" t="s">
        <v>6</v>
      </c>
    </row>
    <row r="121" spans="1:2" s="6" customFormat="1" ht="15" customHeight="1" x14ac:dyDescent="0.25">
      <c r="A121" s="11">
        <v>630001</v>
      </c>
      <c r="B121" s="13" t="s">
        <v>8</v>
      </c>
    </row>
    <row r="122" spans="1:2" s="6" customFormat="1" ht="15" customHeight="1" x14ac:dyDescent="0.25">
      <c r="A122" s="11">
        <v>630002</v>
      </c>
      <c r="B122" s="13" t="s">
        <v>144</v>
      </c>
    </row>
    <row r="123" spans="1:2" s="6" customFormat="1" ht="15" customHeight="1" x14ac:dyDescent="0.25">
      <c r="A123" s="11">
        <v>630003</v>
      </c>
      <c r="B123" s="13" t="s">
        <v>145</v>
      </c>
    </row>
    <row r="124" spans="1:2" s="6" customFormat="1" ht="15" customHeight="1" x14ac:dyDescent="0.25">
      <c r="A124" s="11">
        <v>630004</v>
      </c>
      <c r="B124" s="13" t="s">
        <v>9</v>
      </c>
    </row>
    <row r="125" spans="1:2" s="6" customFormat="1" ht="15" customHeight="1" x14ac:dyDescent="0.25">
      <c r="A125" s="11">
        <v>630005</v>
      </c>
      <c r="B125" s="13" t="s">
        <v>7</v>
      </c>
    </row>
    <row r="126" spans="1:2" s="6" customFormat="1" ht="15" customHeight="1" x14ac:dyDescent="0.25">
      <c r="A126" s="11">
        <v>630006</v>
      </c>
      <c r="B126" s="29" t="s">
        <v>146</v>
      </c>
    </row>
    <row r="127" spans="1:2" s="6" customFormat="1" ht="15" customHeight="1" x14ac:dyDescent="0.25">
      <c r="A127" s="11">
        <v>630007</v>
      </c>
      <c r="B127" s="29" t="s">
        <v>147</v>
      </c>
    </row>
    <row r="128" spans="1:2" s="6" customFormat="1" ht="15" customHeight="1" x14ac:dyDescent="0.25">
      <c r="A128" s="11">
        <v>630008</v>
      </c>
      <c r="B128" s="29" t="s">
        <v>148</v>
      </c>
    </row>
    <row r="129" spans="1:3" s="6" customFormat="1" ht="15" customHeight="1" x14ac:dyDescent="0.25">
      <c r="A129" s="11">
        <v>630009</v>
      </c>
      <c r="B129" s="29" t="s">
        <v>149</v>
      </c>
    </row>
    <row r="130" spans="1:3" s="6" customFormat="1" ht="15" customHeight="1" x14ac:dyDescent="0.25">
      <c r="A130" s="11">
        <v>630010</v>
      </c>
      <c r="B130" s="13" t="s">
        <v>150</v>
      </c>
    </row>
    <row r="131" spans="1:3" s="6" customFormat="1" ht="15" customHeight="1" x14ac:dyDescent="0.25">
      <c r="A131" s="11">
        <v>630011</v>
      </c>
      <c r="B131" s="29" t="s">
        <v>151</v>
      </c>
    </row>
    <row r="132" spans="1:3" s="6" customFormat="1" ht="15" customHeight="1" x14ac:dyDescent="0.25">
      <c r="A132" s="11">
        <v>630012</v>
      </c>
      <c r="B132" s="29" t="s">
        <v>152</v>
      </c>
    </row>
    <row r="133" spans="1:3" s="6" customFormat="1" ht="15" customHeight="1" x14ac:dyDescent="0.25">
      <c r="A133" s="11">
        <v>630013</v>
      </c>
      <c r="B133" s="29" t="s">
        <v>153</v>
      </c>
    </row>
    <row r="134" spans="1:3" s="6" customFormat="1" ht="15" customHeight="1" x14ac:dyDescent="0.25">
      <c r="A134" s="11">
        <v>630014</v>
      </c>
      <c r="B134" s="29" t="s">
        <v>154</v>
      </c>
    </row>
    <row r="135" spans="1:3" s="6" customFormat="1" ht="15" customHeight="1" x14ac:dyDescent="0.25">
      <c r="A135" s="11">
        <v>630015</v>
      </c>
      <c r="B135" s="13" t="s">
        <v>155</v>
      </c>
    </row>
    <row r="136" spans="1:3" s="6" customFormat="1" ht="15" customHeight="1" x14ac:dyDescent="0.25">
      <c r="A136" s="11">
        <v>630016</v>
      </c>
      <c r="B136" s="13" t="s">
        <v>156</v>
      </c>
    </row>
    <row r="137" spans="1:3" s="6" customFormat="1" ht="15" customHeight="1" x14ac:dyDescent="0.25">
      <c r="A137" s="11">
        <v>630017</v>
      </c>
      <c r="B137" s="13" t="s">
        <v>157</v>
      </c>
    </row>
    <row r="138" spans="1:3" s="6" customFormat="1" ht="15" customHeight="1" x14ac:dyDescent="0.25">
      <c r="A138" s="11">
        <v>630018</v>
      </c>
      <c r="B138" s="13" t="s">
        <v>158</v>
      </c>
    </row>
    <row r="139" spans="1:3" s="6" customFormat="1" ht="15" customHeight="1" x14ac:dyDescent="0.25">
      <c r="A139" s="19">
        <v>630019</v>
      </c>
      <c r="B139" s="32" t="s">
        <v>159</v>
      </c>
    </row>
    <row r="140" spans="1:3" s="6" customFormat="1" ht="15" customHeight="1" x14ac:dyDescent="0.25">
      <c r="A140" s="19">
        <v>630020</v>
      </c>
      <c r="B140" s="32" t="s">
        <v>160</v>
      </c>
    </row>
    <row r="141" spans="1:3" s="6" customFormat="1" ht="15" customHeight="1" x14ac:dyDescent="0.25">
      <c r="A141" s="35">
        <v>630021</v>
      </c>
      <c r="B141" s="36" t="s">
        <v>161</v>
      </c>
    </row>
    <row r="142" spans="1:3" s="6" customFormat="1" ht="20.100000000000001" customHeight="1" x14ac:dyDescent="0.25">
      <c r="A142" s="16">
        <v>700000</v>
      </c>
      <c r="B142" s="26" t="s">
        <v>162</v>
      </c>
      <c r="C142" s="6">
        <v>83</v>
      </c>
    </row>
    <row r="143" spans="1:3" s="6" customFormat="1" ht="15" customHeight="1" x14ac:dyDescent="0.25">
      <c r="A143" s="11">
        <v>710000</v>
      </c>
      <c r="B143" s="12" t="s">
        <v>101</v>
      </c>
    </row>
    <row r="144" spans="1:3" s="6" customFormat="1" ht="15" customHeight="1" x14ac:dyDescent="0.25">
      <c r="A144" s="11">
        <v>710001</v>
      </c>
      <c r="B144" s="13" t="s">
        <v>102</v>
      </c>
    </row>
    <row r="145" spans="1:2" s="6" customFormat="1" ht="15" customHeight="1" x14ac:dyDescent="0.25">
      <c r="A145" s="11">
        <v>710002</v>
      </c>
      <c r="B145" s="13" t="s">
        <v>103</v>
      </c>
    </row>
    <row r="146" spans="1:2" s="9" customFormat="1" ht="15" customHeight="1" x14ac:dyDescent="0.25">
      <c r="A146" s="21">
        <v>720000</v>
      </c>
      <c r="B146" s="27" t="s">
        <v>28</v>
      </c>
    </row>
    <row r="147" spans="1:2" s="6" customFormat="1" ht="15" customHeight="1" x14ac:dyDescent="0.25">
      <c r="A147" s="11">
        <v>720001</v>
      </c>
      <c r="B147" s="13" t="s">
        <v>29</v>
      </c>
    </row>
    <row r="148" spans="1:2" s="6" customFormat="1" ht="15" customHeight="1" x14ac:dyDescent="0.25">
      <c r="A148" s="11">
        <v>720002</v>
      </c>
      <c r="B148" s="13" t="s">
        <v>30</v>
      </c>
    </row>
    <row r="149" spans="1:2" s="6" customFormat="1" ht="15" customHeight="1" x14ac:dyDescent="0.25">
      <c r="A149" s="11">
        <v>720004</v>
      </c>
      <c r="B149" s="13" t="s">
        <v>31</v>
      </c>
    </row>
    <row r="150" spans="1:2" s="6" customFormat="1" ht="15" customHeight="1" x14ac:dyDescent="0.25">
      <c r="A150" s="11">
        <v>720005</v>
      </c>
      <c r="B150" s="13" t="s">
        <v>32</v>
      </c>
    </row>
    <row r="151" spans="1:2" s="6" customFormat="1" ht="15" customHeight="1" x14ac:dyDescent="0.25">
      <c r="A151" s="11">
        <v>720006</v>
      </c>
      <c r="B151" s="13" t="s">
        <v>33</v>
      </c>
    </row>
    <row r="152" spans="1:2" s="6" customFormat="1" ht="15" customHeight="1" x14ac:dyDescent="0.25">
      <c r="A152" s="11">
        <v>720007</v>
      </c>
      <c r="B152" s="13" t="s">
        <v>34</v>
      </c>
    </row>
    <row r="153" spans="1:2" s="6" customFormat="1" ht="15" customHeight="1" x14ac:dyDescent="0.25">
      <c r="A153" s="11">
        <v>720011</v>
      </c>
      <c r="B153" s="13" t="s">
        <v>37</v>
      </c>
    </row>
    <row r="154" spans="1:2" s="6" customFormat="1" ht="15" customHeight="1" x14ac:dyDescent="0.25">
      <c r="A154" s="11">
        <v>720012</v>
      </c>
      <c r="B154" s="13" t="s">
        <v>38</v>
      </c>
    </row>
    <row r="155" spans="1:2" s="6" customFormat="1" ht="15" customHeight="1" x14ac:dyDescent="0.25">
      <c r="A155" s="11">
        <v>720013</v>
      </c>
      <c r="B155" s="29" t="s">
        <v>163</v>
      </c>
    </row>
    <row r="156" spans="1:2" s="6" customFormat="1" ht="15" customHeight="1" x14ac:dyDescent="0.25">
      <c r="A156" s="11">
        <v>720014</v>
      </c>
      <c r="B156" s="29" t="s">
        <v>164</v>
      </c>
    </row>
    <row r="157" spans="1:2" s="6" customFormat="1" ht="15" customHeight="1" x14ac:dyDescent="0.25">
      <c r="A157" s="11">
        <v>720016</v>
      </c>
      <c r="B157" s="29" t="s">
        <v>165</v>
      </c>
    </row>
    <row r="158" spans="1:2" s="6" customFormat="1" ht="15" customHeight="1" x14ac:dyDescent="0.25">
      <c r="A158" s="11">
        <v>720017</v>
      </c>
      <c r="B158" s="29" t="s">
        <v>166</v>
      </c>
    </row>
    <row r="159" spans="1:2" s="6" customFormat="1" ht="15" customHeight="1" x14ac:dyDescent="0.25">
      <c r="A159" s="11">
        <v>720020</v>
      </c>
      <c r="B159" s="29" t="s">
        <v>167</v>
      </c>
    </row>
    <row r="160" spans="1:2" s="6" customFormat="1" ht="15" customHeight="1" x14ac:dyDescent="0.25">
      <c r="A160" s="11">
        <v>720021</v>
      </c>
      <c r="B160" s="29" t="s">
        <v>168</v>
      </c>
    </row>
    <row r="161" spans="1:3" s="23" customFormat="1" ht="15" customHeight="1" x14ac:dyDescent="0.25">
      <c r="A161" s="19">
        <v>720024</v>
      </c>
      <c r="B161" s="20" t="s">
        <v>169</v>
      </c>
    </row>
    <row r="162" spans="1:3" s="6" customFormat="1" ht="15" customHeight="1" x14ac:dyDescent="0.25">
      <c r="A162" s="19">
        <v>720025</v>
      </c>
      <c r="B162" s="32" t="s">
        <v>170</v>
      </c>
    </row>
    <row r="163" spans="1:3" s="6" customFormat="1" ht="15" customHeight="1" x14ac:dyDescent="0.25">
      <c r="A163" s="19">
        <v>720026</v>
      </c>
      <c r="B163" s="32" t="s">
        <v>171</v>
      </c>
    </row>
    <row r="164" spans="1:3" s="6" customFormat="1" ht="15" customHeight="1" x14ac:dyDescent="0.25">
      <c r="A164" s="19">
        <v>720027</v>
      </c>
      <c r="B164" s="32" t="s">
        <v>172</v>
      </c>
    </row>
    <row r="165" spans="1:3" s="6" customFormat="1" ht="15" customHeight="1" x14ac:dyDescent="0.25">
      <c r="A165" s="19">
        <v>720028</v>
      </c>
      <c r="B165" s="32" t="s">
        <v>173</v>
      </c>
    </row>
    <row r="166" spans="1:3" s="6" customFormat="1" ht="15" customHeight="1" x14ac:dyDescent="0.25">
      <c r="A166" s="19">
        <v>720029</v>
      </c>
      <c r="B166" s="32" t="s">
        <v>174</v>
      </c>
    </row>
    <row r="167" spans="1:3" s="6" customFormat="1" ht="15" customHeight="1" x14ac:dyDescent="0.25">
      <c r="A167" s="19">
        <v>720030</v>
      </c>
      <c r="B167" s="32" t="s">
        <v>175</v>
      </c>
    </row>
    <row r="168" spans="1:3" s="6" customFormat="1" ht="15" customHeight="1" x14ac:dyDescent="0.25">
      <c r="A168" s="19">
        <v>720031</v>
      </c>
      <c r="B168" s="32" t="s">
        <v>176</v>
      </c>
      <c r="C168" s="37"/>
    </row>
    <row r="169" spans="1:3" s="6" customFormat="1" ht="15" customHeight="1" x14ac:dyDescent="0.25">
      <c r="A169" s="19">
        <v>720032</v>
      </c>
      <c r="B169" s="32" t="s">
        <v>177</v>
      </c>
    </row>
    <row r="170" spans="1:3" s="6" customFormat="1" ht="15" customHeight="1" x14ac:dyDescent="0.25">
      <c r="A170" s="19">
        <v>720033</v>
      </c>
      <c r="B170" s="32" t="s">
        <v>178</v>
      </c>
    </row>
    <row r="171" spans="1:3" s="6" customFormat="1" ht="15" customHeight="1" x14ac:dyDescent="0.25">
      <c r="A171" s="19">
        <v>720034</v>
      </c>
      <c r="B171" s="32" t="s">
        <v>179</v>
      </c>
    </row>
    <row r="172" spans="1:3" s="6" customFormat="1" ht="15" customHeight="1" x14ac:dyDescent="0.25">
      <c r="A172" s="19">
        <v>720035</v>
      </c>
      <c r="B172" s="32" t="s">
        <v>180</v>
      </c>
    </row>
    <row r="173" spans="1:3" s="6" customFormat="1" ht="15" customHeight="1" x14ac:dyDescent="0.25">
      <c r="A173" s="19">
        <v>720036</v>
      </c>
      <c r="B173" s="32" t="s">
        <v>181</v>
      </c>
    </row>
    <row r="174" spans="1:3" s="6" customFormat="1" ht="15" customHeight="1" x14ac:dyDescent="0.25">
      <c r="A174" s="38">
        <v>720037</v>
      </c>
      <c r="B174" s="39" t="s">
        <v>53</v>
      </c>
    </row>
    <row r="175" spans="1:3" s="9" customFormat="1" ht="15" customHeight="1" x14ac:dyDescent="0.25">
      <c r="A175" s="21">
        <v>730000</v>
      </c>
      <c r="B175" s="27" t="s">
        <v>182</v>
      </c>
    </row>
    <row r="176" spans="1:3" s="6" customFormat="1" ht="15" customHeight="1" x14ac:dyDescent="0.25">
      <c r="A176" s="11">
        <v>730001</v>
      </c>
      <c r="B176" s="13" t="s">
        <v>183</v>
      </c>
    </row>
    <row r="177" spans="1:2" s="6" customFormat="1" ht="15" customHeight="1" x14ac:dyDescent="0.25">
      <c r="A177" s="11">
        <v>730004</v>
      </c>
      <c r="B177" s="13" t="s">
        <v>39</v>
      </c>
    </row>
    <row r="178" spans="1:2" s="6" customFormat="1" ht="15" customHeight="1" x14ac:dyDescent="0.25">
      <c r="A178" s="11">
        <v>730005</v>
      </c>
      <c r="B178" s="13" t="s">
        <v>40</v>
      </c>
    </row>
    <row r="179" spans="1:2" s="6" customFormat="1" ht="15" customHeight="1" x14ac:dyDescent="0.25">
      <c r="A179" s="11">
        <v>730011</v>
      </c>
      <c r="B179" s="29" t="s">
        <v>184</v>
      </c>
    </row>
    <row r="180" spans="1:2" s="6" customFormat="1" ht="15" customHeight="1" x14ac:dyDescent="0.25">
      <c r="A180" s="11">
        <v>730013</v>
      </c>
      <c r="B180" s="29" t="s">
        <v>185</v>
      </c>
    </row>
    <row r="181" spans="1:2" s="6" customFormat="1" ht="15" customHeight="1" x14ac:dyDescent="0.25">
      <c r="A181" s="11">
        <v>730014</v>
      </c>
      <c r="B181" s="29" t="s">
        <v>186</v>
      </c>
    </row>
    <row r="182" spans="1:2" s="6" customFormat="1" ht="15" customHeight="1" x14ac:dyDescent="0.25">
      <c r="A182" s="11">
        <v>730015</v>
      </c>
      <c r="B182" s="29" t="s">
        <v>187</v>
      </c>
    </row>
    <row r="183" spans="1:2" s="6" customFormat="1" ht="15" customHeight="1" x14ac:dyDescent="0.25">
      <c r="A183" s="11">
        <v>730017</v>
      </c>
      <c r="B183" s="13" t="s">
        <v>188</v>
      </c>
    </row>
    <row r="184" spans="1:2" s="6" customFormat="1" ht="15" customHeight="1" x14ac:dyDescent="0.25">
      <c r="A184" s="11">
        <v>730019</v>
      </c>
      <c r="B184" s="29" t="s">
        <v>189</v>
      </c>
    </row>
    <row r="185" spans="1:2" s="6" customFormat="1" ht="15" customHeight="1" x14ac:dyDescent="0.25">
      <c r="A185" s="11">
        <v>730021</v>
      </c>
      <c r="B185" s="29" t="s">
        <v>190</v>
      </c>
    </row>
    <row r="186" spans="1:2" s="6" customFormat="1" ht="16.5" customHeight="1" x14ac:dyDescent="0.25">
      <c r="A186" s="19">
        <v>730024</v>
      </c>
      <c r="B186" s="32" t="s">
        <v>192</v>
      </c>
    </row>
    <row r="187" spans="1:2" s="6" customFormat="1" ht="15" customHeight="1" x14ac:dyDescent="0.25">
      <c r="A187" s="19">
        <v>730025</v>
      </c>
      <c r="B187" s="32" t="s">
        <v>193</v>
      </c>
    </row>
    <row r="188" spans="1:2" s="6" customFormat="1" ht="15" customHeight="1" x14ac:dyDescent="0.25">
      <c r="A188" s="19">
        <v>730026</v>
      </c>
      <c r="B188" s="32" t="s">
        <v>194</v>
      </c>
    </row>
    <row r="189" spans="1:2" s="6" customFormat="1" ht="15" customHeight="1" x14ac:dyDescent="0.25">
      <c r="A189" s="19">
        <v>730027</v>
      </c>
      <c r="B189" s="32" t="s">
        <v>195</v>
      </c>
    </row>
    <row r="190" spans="1:2" s="6" customFormat="1" ht="15" customHeight="1" x14ac:dyDescent="0.25">
      <c r="A190" s="19">
        <v>730028</v>
      </c>
      <c r="B190" s="32" t="s">
        <v>196</v>
      </c>
    </row>
    <row r="191" spans="1:2" s="6" customFormat="1" ht="15" customHeight="1" x14ac:dyDescent="0.25">
      <c r="A191" s="19">
        <v>730029</v>
      </c>
      <c r="B191" s="32" t="s">
        <v>197</v>
      </c>
    </row>
    <row r="192" spans="1:2" s="6" customFormat="1" ht="15" customHeight="1" x14ac:dyDescent="0.25">
      <c r="A192" s="19">
        <v>730030</v>
      </c>
      <c r="B192" s="32" t="s">
        <v>198</v>
      </c>
    </row>
    <row r="193" spans="1:3" s="6" customFormat="1" ht="15" customHeight="1" x14ac:dyDescent="0.25">
      <c r="A193" s="19">
        <v>730031</v>
      </c>
      <c r="B193" s="32" t="s">
        <v>199</v>
      </c>
    </row>
    <row r="194" spans="1:3" s="6" customFormat="1" ht="15" customHeight="1" x14ac:dyDescent="0.25">
      <c r="A194" s="19">
        <v>730032</v>
      </c>
      <c r="B194" s="32" t="s">
        <v>200</v>
      </c>
    </row>
    <row r="195" spans="1:3" s="6" customFormat="1" ht="15" customHeight="1" x14ac:dyDescent="0.25">
      <c r="A195" s="19">
        <v>730033</v>
      </c>
      <c r="B195" s="32" t="s">
        <v>201</v>
      </c>
    </row>
    <row r="196" spans="1:3" s="6" customFormat="1" ht="15" customHeight="1" x14ac:dyDescent="0.25">
      <c r="A196" s="19">
        <v>730034</v>
      </c>
      <c r="B196" s="32" t="s">
        <v>202</v>
      </c>
    </row>
    <row r="197" spans="1:3" s="6" customFormat="1" ht="15" customHeight="1" x14ac:dyDescent="0.25">
      <c r="A197" s="19">
        <v>730035</v>
      </c>
      <c r="B197" s="32" t="s">
        <v>203</v>
      </c>
    </row>
    <row r="198" spans="1:3" s="6" customFormat="1" ht="15" customHeight="1" x14ac:dyDescent="0.25">
      <c r="A198" s="19">
        <v>730036</v>
      </c>
      <c r="B198" s="32" t="s">
        <v>204</v>
      </c>
      <c r="C198" s="37"/>
    </row>
    <row r="199" spans="1:3" s="6" customFormat="1" ht="15" customHeight="1" x14ac:dyDescent="0.25">
      <c r="A199" s="19">
        <v>730037</v>
      </c>
      <c r="B199" s="32" t="s">
        <v>210</v>
      </c>
      <c r="C199" s="6" t="s">
        <v>304</v>
      </c>
    </row>
    <row r="200" spans="1:3" s="6" customFormat="1" ht="15" customHeight="1" x14ac:dyDescent="0.25">
      <c r="A200" s="38">
        <v>730038</v>
      </c>
      <c r="B200" s="39" t="s">
        <v>296</v>
      </c>
      <c r="C200" s="6" t="s">
        <v>305</v>
      </c>
    </row>
    <row r="201" spans="1:3" s="23" customFormat="1" ht="15" customHeight="1" x14ac:dyDescent="0.25">
      <c r="A201" s="21">
        <v>740000</v>
      </c>
      <c r="B201" s="27" t="s">
        <v>43</v>
      </c>
    </row>
    <row r="202" spans="1:3" s="23" customFormat="1" ht="15" customHeight="1" x14ac:dyDescent="0.25">
      <c r="A202" s="19">
        <v>740001</v>
      </c>
      <c r="B202" s="20" t="s">
        <v>25</v>
      </c>
    </row>
    <row r="203" spans="1:3" s="23" customFormat="1" ht="15" customHeight="1" x14ac:dyDescent="0.25">
      <c r="A203" s="19">
        <v>740002</v>
      </c>
      <c r="B203" s="20" t="s">
        <v>26</v>
      </c>
    </row>
    <row r="204" spans="1:3" s="23" customFormat="1" ht="15" customHeight="1" x14ac:dyDescent="0.25">
      <c r="A204" s="19">
        <v>740003</v>
      </c>
      <c r="B204" s="20" t="s">
        <v>27</v>
      </c>
    </row>
    <row r="205" spans="1:3" s="23" customFormat="1" ht="15" customHeight="1" x14ac:dyDescent="0.25">
      <c r="A205" s="19">
        <v>740004</v>
      </c>
      <c r="B205" s="32" t="s">
        <v>205</v>
      </c>
    </row>
    <row r="206" spans="1:3" s="23" customFormat="1" ht="15" customHeight="1" x14ac:dyDescent="0.25">
      <c r="A206" s="19">
        <v>740005</v>
      </c>
      <c r="B206" s="32" t="s">
        <v>206</v>
      </c>
    </row>
    <row r="207" spans="1:3" s="23" customFormat="1" ht="15" customHeight="1" x14ac:dyDescent="0.25">
      <c r="A207" s="19">
        <v>740006</v>
      </c>
      <c r="B207" s="32" t="s">
        <v>207</v>
      </c>
    </row>
    <row r="208" spans="1:3" s="23" customFormat="1" ht="15" customHeight="1" x14ac:dyDescent="0.25">
      <c r="A208" s="19">
        <v>740007</v>
      </c>
      <c r="B208" s="32" t="s">
        <v>208</v>
      </c>
    </row>
    <row r="209" spans="1:3" s="23" customFormat="1" ht="15" customHeight="1" x14ac:dyDescent="0.25">
      <c r="A209" s="19">
        <v>740008</v>
      </c>
      <c r="B209" s="20" t="s">
        <v>209</v>
      </c>
    </row>
    <row r="210" spans="1:3" s="6" customFormat="1" ht="15" customHeight="1" x14ac:dyDescent="0.25">
      <c r="A210" s="19">
        <v>740010</v>
      </c>
      <c r="B210" s="20" t="s">
        <v>211</v>
      </c>
    </row>
    <row r="211" spans="1:3" s="6" customFormat="1" ht="15" customHeight="1" x14ac:dyDescent="0.25">
      <c r="A211" s="19">
        <v>740011</v>
      </c>
      <c r="B211" s="20" t="s">
        <v>212</v>
      </c>
    </row>
    <row r="212" spans="1:3" s="6" customFormat="1" ht="15" customHeight="1" x14ac:dyDescent="0.25">
      <c r="A212" s="19">
        <v>740012</v>
      </c>
      <c r="B212" s="32" t="s">
        <v>213</v>
      </c>
      <c r="C212" s="37"/>
    </row>
    <row r="213" spans="1:3" s="6" customFormat="1" ht="15" customHeight="1" x14ac:dyDescent="0.25">
      <c r="A213" s="19">
        <v>740013</v>
      </c>
      <c r="B213" s="32" t="s">
        <v>214</v>
      </c>
    </row>
    <row r="214" spans="1:3" s="6" customFormat="1" ht="15" customHeight="1" x14ac:dyDescent="0.25">
      <c r="A214" s="19">
        <v>740014</v>
      </c>
      <c r="B214" s="32" t="s">
        <v>215</v>
      </c>
    </row>
    <row r="215" spans="1:3" s="6" customFormat="1" ht="15" customHeight="1" x14ac:dyDescent="0.25">
      <c r="A215" s="19">
        <v>740015</v>
      </c>
      <c r="B215" s="32" t="s">
        <v>216</v>
      </c>
    </row>
    <row r="216" spans="1:3" s="6" customFormat="1" ht="15" customHeight="1" x14ac:dyDescent="0.25">
      <c r="A216" s="19">
        <v>740016</v>
      </c>
      <c r="B216" s="32" t="s">
        <v>217</v>
      </c>
    </row>
    <row r="217" spans="1:3" s="6" customFormat="1" ht="15" customHeight="1" x14ac:dyDescent="0.25">
      <c r="A217" s="19">
        <v>740017</v>
      </c>
      <c r="B217" s="32" t="s">
        <v>218</v>
      </c>
    </row>
    <row r="218" spans="1:3" s="6" customFormat="1" ht="15" customHeight="1" x14ac:dyDescent="0.25">
      <c r="A218" s="19">
        <v>740018</v>
      </c>
      <c r="B218" s="32" t="s">
        <v>219</v>
      </c>
    </row>
    <row r="219" spans="1:3" s="6" customFormat="1" ht="15" customHeight="1" x14ac:dyDescent="0.25">
      <c r="A219" s="19">
        <v>740019</v>
      </c>
      <c r="B219" s="32" t="s">
        <v>220</v>
      </c>
    </row>
    <row r="220" spans="1:3" s="6" customFormat="1" ht="15" customHeight="1" x14ac:dyDescent="0.25">
      <c r="A220" s="19">
        <v>740020</v>
      </c>
      <c r="B220" s="32" t="s">
        <v>221</v>
      </c>
    </row>
    <row r="221" spans="1:3" s="6" customFormat="1" ht="15" customHeight="1" x14ac:dyDescent="0.25">
      <c r="A221" s="19">
        <v>740021</v>
      </c>
      <c r="B221" s="32" t="s">
        <v>222</v>
      </c>
    </row>
    <row r="222" spans="1:3" s="6" customFormat="1" ht="15" customHeight="1" x14ac:dyDescent="0.25">
      <c r="A222" s="19">
        <v>740022</v>
      </c>
      <c r="B222" s="32" t="s">
        <v>223</v>
      </c>
    </row>
    <row r="223" spans="1:3" s="6" customFormat="1" ht="15" customHeight="1" x14ac:dyDescent="0.25">
      <c r="A223" s="19">
        <v>740023</v>
      </c>
      <c r="B223" s="32" t="s">
        <v>224</v>
      </c>
    </row>
    <row r="224" spans="1:3" s="6" customFormat="1" ht="15" customHeight="1" x14ac:dyDescent="0.25">
      <c r="A224" s="19">
        <v>740024</v>
      </c>
      <c r="B224" s="32" t="s">
        <v>225</v>
      </c>
    </row>
    <row r="225" spans="1:2" s="6" customFormat="1" ht="15" customHeight="1" x14ac:dyDescent="0.25">
      <c r="A225" s="19">
        <v>740025</v>
      </c>
      <c r="B225" s="32" t="s">
        <v>226</v>
      </c>
    </row>
    <row r="226" spans="1:2" s="6" customFormat="1" ht="15" customHeight="1" x14ac:dyDescent="0.25">
      <c r="A226" s="19">
        <v>740026</v>
      </c>
      <c r="B226" s="32" t="s">
        <v>227</v>
      </c>
    </row>
    <row r="227" spans="1:2" s="6" customFormat="1" ht="15" customHeight="1" x14ac:dyDescent="0.25">
      <c r="A227" s="19">
        <v>740027</v>
      </c>
      <c r="B227" s="32" t="s">
        <v>228</v>
      </c>
    </row>
    <row r="228" spans="1:2" s="6" customFormat="1" ht="15" customHeight="1" x14ac:dyDescent="0.25">
      <c r="A228" s="19">
        <v>740028</v>
      </c>
      <c r="B228" s="32" t="s">
        <v>229</v>
      </c>
    </row>
    <row r="229" spans="1:2" s="6" customFormat="1" ht="15" customHeight="1" x14ac:dyDescent="0.25">
      <c r="A229" s="19">
        <v>740029</v>
      </c>
      <c r="B229" s="32" t="s">
        <v>230</v>
      </c>
    </row>
    <row r="230" spans="1:2" s="6" customFormat="1" ht="15" customHeight="1" x14ac:dyDescent="0.25">
      <c r="A230" s="19">
        <v>740030</v>
      </c>
      <c r="B230" s="32" t="s">
        <v>231</v>
      </c>
    </row>
    <row r="231" spans="1:2" s="6" customFormat="1" ht="20.100000000000001" customHeight="1" x14ac:dyDescent="0.25">
      <c r="A231" s="19">
        <v>740031</v>
      </c>
      <c r="B231" s="32" t="s">
        <v>232</v>
      </c>
    </row>
    <row r="232" spans="1:2" s="6" customFormat="1" ht="15" customHeight="1" x14ac:dyDescent="0.25">
      <c r="A232" s="19">
        <v>740032</v>
      </c>
      <c r="B232" s="36" t="s">
        <v>233</v>
      </c>
    </row>
    <row r="233" spans="1:2" s="6" customFormat="1" ht="15" customHeight="1" x14ac:dyDescent="0.25">
      <c r="A233" s="16">
        <v>800000</v>
      </c>
      <c r="B233" s="26" t="s">
        <v>234</v>
      </c>
    </row>
    <row r="234" spans="1:2" s="6" customFormat="1" ht="15" customHeight="1" x14ac:dyDescent="0.25">
      <c r="A234" s="11">
        <v>810000</v>
      </c>
      <c r="B234" s="40" t="s">
        <v>235</v>
      </c>
    </row>
    <row r="235" spans="1:2" s="6" customFormat="1" ht="15" customHeight="1" x14ac:dyDescent="0.25">
      <c r="A235" s="11">
        <v>820000</v>
      </c>
      <c r="B235" s="40" t="s">
        <v>236</v>
      </c>
    </row>
    <row r="236" spans="1:2" s="6" customFormat="1" ht="15" customHeight="1" x14ac:dyDescent="0.25">
      <c r="A236" s="11">
        <v>830000</v>
      </c>
      <c r="B236" s="12" t="s">
        <v>237</v>
      </c>
    </row>
    <row r="237" spans="1:2" s="6" customFormat="1" ht="15" customHeight="1" x14ac:dyDescent="0.25">
      <c r="A237" s="11">
        <v>831000</v>
      </c>
      <c r="B237" s="13" t="s">
        <v>238</v>
      </c>
    </row>
    <row r="238" spans="1:2" s="6" customFormat="1" ht="15" customHeight="1" x14ac:dyDescent="0.25">
      <c r="A238" s="19">
        <v>831001</v>
      </c>
      <c r="B238" s="32" t="s">
        <v>239</v>
      </c>
    </row>
    <row r="239" spans="1:2" s="6" customFormat="1" ht="15" customHeight="1" x14ac:dyDescent="0.25">
      <c r="A239" s="19">
        <v>831002</v>
      </c>
      <c r="B239" s="32" t="s">
        <v>240</v>
      </c>
    </row>
    <row r="240" spans="1:2" s="6" customFormat="1" ht="15" customHeight="1" x14ac:dyDescent="0.25">
      <c r="A240" s="19">
        <v>831003</v>
      </c>
      <c r="B240" s="32" t="s">
        <v>241</v>
      </c>
    </row>
    <row r="241" spans="1:2" s="6" customFormat="1" ht="15" customHeight="1" x14ac:dyDescent="0.25">
      <c r="A241" s="19">
        <v>870000</v>
      </c>
      <c r="B241" s="41" t="s">
        <v>242</v>
      </c>
    </row>
    <row r="242" spans="1:2" s="6" customFormat="1" ht="20.100000000000001" customHeight="1" x14ac:dyDescent="0.25">
      <c r="A242" s="11">
        <v>880000</v>
      </c>
      <c r="B242" s="13" t="s">
        <v>243</v>
      </c>
    </row>
    <row r="243" spans="1:2" s="6" customFormat="1" ht="15" customHeight="1" x14ac:dyDescent="0.25">
      <c r="A243" s="24">
        <v>880001</v>
      </c>
      <c r="B243" s="42" t="s">
        <v>244</v>
      </c>
    </row>
    <row r="244" spans="1:2" s="6" customFormat="1" ht="15" customHeight="1" x14ac:dyDescent="0.25">
      <c r="A244" s="16">
        <v>900000</v>
      </c>
      <c r="B244" s="17" t="s">
        <v>245</v>
      </c>
    </row>
    <row r="245" spans="1:2" s="6" customFormat="1" ht="15" customHeight="1" x14ac:dyDescent="0.25">
      <c r="A245" s="11">
        <v>900001</v>
      </c>
      <c r="B245" s="40" t="s">
        <v>246</v>
      </c>
    </row>
    <row r="246" spans="1:2" s="6" customFormat="1" ht="15" customHeight="1" x14ac:dyDescent="0.25">
      <c r="A246" s="11">
        <v>900002</v>
      </c>
      <c r="B246" s="40" t="s">
        <v>247</v>
      </c>
    </row>
    <row r="247" spans="1:2" s="6" customFormat="1" ht="15" customHeight="1" x14ac:dyDescent="0.25">
      <c r="A247" s="11">
        <v>900003</v>
      </c>
      <c r="B247" s="40" t="s">
        <v>248</v>
      </c>
    </row>
    <row r="248" spans="1:2" s="6" customFormat="1" ht="15" customHeight="1" x14ac:dyDescent="0.25">
      <c r="A248" s="11">
        <v>900004</v>
      </c>
      <c r="B248" s="40" t="s">
        <v>249</v>
      </c>
    </row>
    <row r="249" spans="1:2" s="6" customFormat="1" ht="15" customHeight="1" x14ac:dyDescent="0.25">
      <c r="A249" s="11">
        <v>900005</v>
      </c>
      <c r="B249" s="40" t="s">
        <v>250</v>
      </c>
    </row>
    <row r="250" spans="1:2" s="6" customFormat="1" ht="15" customHeight="1" x14ac:dyDescent="0.25">
      <c r="A250" s="11">
        <v>900006</v>
      </c>
      <c r="B250" s="40" t="s">
        <v>251</v>
      </c>
    </row>
    <row r="251" spans="1:2" s="6" customFormat="1" ht="15" customHeight="1" x14ac:dyDescent="0.25">
      <c r="A251" s="11">
        <v>900007</v>
      </c>
      <c r="B251" s="40" t="s">
        <v>252</v>
      </c>
    </row>
    <row r="252" spans="1:2" s="6" customFormat="1" ht="15" customHeight="1" x14ac:dyDescent="0.25">
      <c r="A252" s="11">
        <v>900008</v>
      </c>
      <c r="B252" s="43" t="s">
        <v>253</v>
      </c>
    </row>
    <row r="253" spans="1:2" s="6" customFormat="1" ht="15" customHeight="1" x14ac:dyDescent="0.25">
      <c r="A253" s="11">
        <v>900009</v>
      </c>
      <c r="B253" s="40" t="s">
        <v>254</v>
      </c>
    </row>
    <row r="254" spans="1:2" s="6" customFormat="1" ht="15" customHeight="1" x14ac:dyDescent="0.25">
      <c r="A254" s="11">
        <v>900010</v>
      </c>
      <c r="B254" s="40" t="s">
        <v>255</v>
      </c>
    </row>
    <row r="255" spans="1:2" s="6" customFormat="1" ht="15" customHeight="1" x14ac:dyDescent="0.25">
      <c r="A255" s="11">
        <v>900012</v>
      </c>
      <c r="B255" s="13" t="s">
        <v>256</v>
      </c>
    </row>
    <row r="256" spans="1:2" s="6" customFormat="1" ht="15" customHeight="1" x14ac:dyDescent="0.25">
      <c r="A256" s="11">
        <v>900013</v>
      </c>
      <c r="B256" s="40" t="s">
        <v>257</v>
      </c>
    </row>
    <row r="257" spans="1:2" s="6" customFormat="1" ht="15" customHeight="1" x14ac:dyDescent="0.25">
      <c r="A257" s="11">
        <v>900014</v>
      </c>
      <c r="B257" s="40" t="s">
        <v>258</v>
      </c>
    </row>
    <row r="258" spans="1:2" s="6" customFormat="1" ht="15" customHeight="1" x14ac:dyDescent="0.25">
      <c r="A258" s="11">
        <v>900015</v>
      </c>
      <c r="B258" s="40" t="s">
        <v>259</v>
      </c>
    </row>
    <row r="259" spans="1:2" s="6" customFormat="1" ht="15" customHeight="1" x14ac:dyDescent="0.25">
      <c r="A259" s="11">
        <v>900016</v>
      </c>
      <c r="B259" s="40" t="s">
        <v>260</v>
      </c>
    </row>
    <row r="260" spans="1:2" s="6" customFormat="1" ht="15" customHeight="1" x14ac:dyDescent="0.25">
      <c r="A260" s="11">
        <v>900017</v>
      </c>
      <c r="B260" s="40" t="s">
        <v>261</v>
      </c>
    </row>
    <row r="261" spans="1:2" s="6" customFormat="1" ht="15" customHeight="1" x14ac:dyDescent="0.25">
      <c r="A261" s="11">
        <v>900018</v>
      </c>
      <c r="B261" s="40" t="s">
        <v>262</v>
      </c>
    </row>
    <row r="262" spans="1:2" s="6" customFormat="1" ht="15" customHeight="1" x14ac:dyDescent="0.25">
      <c r="A262" s="11">
        <v>900019</v>
      </c>
      <c r="B262" s="40" t="s">
        <v>263</v>
      </c>
    </row>
    <row r="263" spans="1:2" s="6" customFormat="1" ht="15" customHeight="1" x14ac:dyDescent="0.25">
      <c r="A263" s="11">
        <v>900020</v>
      </c>
      <c r="B263" s="43" t="s">
        <v>264</v>
      </c>
    </row>
    <row r="264" spans="1:2" s="6" customFormat="1" ht="15" customHeight="1" x14ac:dyDescent="0.25">
      <c r="A264" s="11">
        <v>900021</v>
      </c>
      <c r="B264" s="43" t="s">
        <v>265</v>
      </c>
    </row>
    <row r="265" spans="1:2" s="6" customFormat="1" ht="15" customHeight="1" x14ac:dyDescent="0.25">
      <c r="A265" s="11">
        <v>900022</v>
      </c>
      <c r="B265" s="40" t="s">
        <v>266</v>
      </c>
    </row>
    <row r="266" spans="1:2" s="6" customFormat="1" ht="15" customHeight="1" x14ac:dyDescent="0.25">
      <c r="A266" s="11">
        <v>900023</v>
      </c>
      <c r="B266" s="43" t="s">
        <v>267</v>
      </c>
    </row>
    <row r="267" spans="1:2" s="6" customFormat="1" ht="15" customHeight="1" x14ac:dyDescent="0.25">
      <c r="A267" s="11">
        <v>900024</v>
      </c>
      <c r="B267" s="43" t="s">
        <v>268</v>
      </c>
    </row>
    <row r="268" spans="1:2" s="6" customFormat="1" ht="15" customHeight="1" x14ac:dyDescent="0.25">
      <c r="A268" s="11">
        <v>900025</v>
      </c>
      <c r="B268" s="43" t="s">
        <v>269</v>
      </c>
    </row>
    <row r="269" spans="1:2" s="6" customFormat="1" ht="15" customHeight="1" x14ac:dyDescent="0.25">
      <c r="A269" s="11">
        <v>900026</v>
      </c>
      <c r="B269" s="43" t="s">
        <v>270</v>
      </c>
    </row>
    <row r="270" spans="1:2" s="6" customFormat="1" ht="15" customHeight="1" x14ac:dyDescent="0.25">
      <c r="A270" s="11">
        <v>900027</v>
      </c>
      <c r="B270" s="40" t="s">
        <v>271</v>
      </c>
    </row>
    <row r="271" spans="1:2" s="6" customFormat="1" ht="15" customHeight="1" x14ac:dyDescent="0.25">
      <c r="A271" s="11">
        <v>900028</v>
      </c>
      <c r="B271" s="40" t="s">
        <v>272</v>
      </c>
    </row>
    <row r="272" spans="1:2" s="6" customFormat="1" ht="15" customHeight="1" x14ac:dyDescent="0.25">
      <c r="A272" s="11">
        <v>900029</v>
      </c>
      <c r="B272" s="40" t="s">
        <v>273</v>
      </c>
    </row>
    <row r="273" spans="1:2" s="6" customFormat="1" ht="15" customHeight="1" x14ac:dyDescent="0.25">
      <c r="A273" s="11">
        <v>900030</v>
      </c>
      <c r="B273" s="43" t="s">
        <v>274</v>
      </c>
    </row>
    <row r="274" spans="1:2" s="6" customFormat="1" ht="15" customHeight="1" x14ac:dyDescent="0.25">
      <c r="A274" s="11">
        <v>900031</v>
      </c>
      <c r="B274" s="43" t="s">
        <v>275</v>
      </c>
    </row>
    <row r="275" spans="1:2" s="6" customFormat="1" ht="15" customHeight="1" x14ac:dyDescent="0.25">
      <c r="A275" s="11">
        <v>900032</v>
      </c>
      <c r="B275" s="43" t="s">
        <v>276</v>
      </c>
    </row>
    <row r="276" spans="1:2" s="6" customFormat="1" ht="15" customHeight="1" x14ac:dyDescent="0.25">
      <c r="A276" s="11">
        <v>900033</v>
      </c>
      <c r="B276" s="43" t="s">
        <v>277</v>
      </c>
    </row>
    <row r="277" spans="1:2" s="6" customFormat="1" ht="15" customHeight="1" x14ac:dyDescent="0.25">
      <c r="A277" s="11">
        <v>900034</v>
      </c>
      <c r="B277" s="40" t="s">
        <v>278</v>
      </c>
    </row>
    <row r="278" spans="1:2" ht="15" customHeight="1" x14ac:dyDescent="0.2">
      <c r="A278" s="11">
        <v>900035</v>
      </c>
      <c r="B278" s="13" t="s">
        <v>279</v>
      </c>
    </row>
    <row r="279" spans="1:2" ht="15" customHeight="1" x14ac:dyDescent="0.2">
      <c r="A279" s="11">
        <v>900036</v>
      </c>
      <c r="B279" s="13" t="s">
        <v>280</v>
      </c>
    </row>
    <row r="280" spans="1:2" ht="15" customHeight="1" x14ac:dyDescent="0.2">
      <c r="A280" s="11">
        <v>900037</v>
      </c>
      <c r="B280" s="13" t="s">
        <v>281</v>
      </c>
    </row>
    <row r="281" spans="1:2" ht="15" customHeight="1" x14ac:dyDescent="0.2">
      <c r="A281" s="11">
        <v>900038</v>
      </c>
      <c r="B281" s="13" t="s">
        <v>282</v>
      </c>
    </row>
    <row r="282" spans="1:2" ht="15" customHeight="1" x14ac:dyDescent="0.2">
      <c r="A282" s="24">
        <v>900039</v>
      </c>
      <c r="B282" s="44" t="s">
        <v>283</v>
      </c>
    </row>
    <row r="283" spans="1:2" ht="15" customHeight="1" x14ac:dyDescent="0.2">
      <c r="A283" s="28"/>
      <c r="B283" s="6"/>
    </row>
  </sheetData>
  <autoFilter ref="A2:B282" xr:uid="{00000000-0009-0000-0000-000000000000}"/>
  <printOptions horizontalCentered="1"/>
  <pageMargins left="0.39370078740157483" right="0.39370078740157483" top="0.39370078740157483" bottom="0.39370078740157483" header="0" footer="0"/>
  <pageSetup paperSize="9" fitToHeight="7" orientation="portrait" verticalDpi="598" r:id="rId1"/>
  <headerFooter>
    <oddFooter>&amp;R&amp;P de &amp;N</oddFooter>
  </headerFooter>
  <rowBreaks count="6" manualBreakCount="6">
    <brk id="46" max="4" man="1"/>
    <brk id="97" max="4" man="1"/>
    <brk id="141" max="4" man="1"/>
    <brk id="174" max="4" man="1"/>
    <brk id="198" max="4" man="1"/>
    <brk id="230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89"/>
  <sheetViews>
    <sheetView showGridLines="0" zoomScale="120" zoomScaleNormal="120" workbookViewId="0">
      <selection activeCell="B38" sqref="B38"/>
    </sheetView>
  </sheetViews>
  <sheetFormatPr defaultColWidth="14.42578125" defaultRowHeight="15" customHeight="1" x14ac:dyDescent="0.15"/>
  <cols>
    <col min="1" max="1" width="4.7109375" style="64" customWidth="1"/>
    <col min="2" max="2" width="60.7109375" style="64" customWidth="1"/>
    <col min="3" max="5" width="5.7109375" style="64" customWidth="1"/>
    <col min="6" max="6" width="5.7109375" style="64" hidden="1" customWidth="1"/>
    <col min="7" max="7" width="9.140625" style="64" customWidth="1"/>
    <col min="8" max="8" width="10" style="64" customWidth="1"/>
    <col min="9" max="27" width="9.140625" style="64" customWidth="1"/>
    <col min="28" max="16384" width="14.42578125" style="64"/>
  </cols>
  <sheetData>
    <row r="1" spans="1:10" ht="24.95" customHeight="1" x14ac:dyDescent="0.15">
      <c r="A1" s="173" t="s">
        <v>317</v>
      </c>
      <c r="B1" s="173"/>
      <c r="C1" s="173"/>
      <c r="D1" s="173"/>
      <c r="E1" s="173"/>
      <c r="F1" s="173"/>
    </row>
    <row r="2" spans="1:10" s="72" customFormat="1" ht="24.95" customHeight="1" x14ac:dyDescent="0.2">
      <c r="A2" s="174" t="s">
        <v>308</v>
      </c>
      <c r="B2" s="174"/>
      <c r="C2" s="174"/>
      <c r="D2" s="174"/>
      <c r="E2" s="174"/>
    </row>
    <row r="3" spans="1:10" ht="24.95" customHeight="1" x14ac:dyDescent="0.15">
      <c r="A3" s="70" t="s">
        <v>292</v>
      </c>
      <c r="B3" s="70" t="s">
        <v>293</v>
      </c>
      <c r="C3" s="70" t="s">
        <v>294</v>
      </c>
      <c r="D3" s="71" t="s">
        <v>295</v>
      </c>
      <c r="E3" s="168" t="s">
        <v>306</v>
      </c>
      <c r="F3" s="166" t="s">
        <v>307</v>
      </c>
    </row>
    <row r="4" spans="1:10" ht="39.950000000000003" customHeight="1" x14ac:dyDescent="0.15">
      <c r="A4" s="65">
        <v>1</v>
      </c>
      <c r="B4" s="88" t="s">
        <v>351</v>
      </c>
      <c r="C4" s="84">
        <v>18961</v>
      </c>
      <c r="D4" s="66" t="s">
        <v>295</v>
      </c>
      <c r="E4" s="169">
        <f>+Quantidade_CC!E181</f>
        <v>3000</v>
      </c>
      <c r="F4" s="167">
        <v>1</v>
      </c>
    </row>
    <row r="5" spans="1:10" ht="39.950000000000003" customHeight="1" x14ac:dyDescent="0.15">
      <c r="A5" s="65">
        <f>A4+1</f>
        <v>2</v>
      </c>
      <c r="B5" s="89" t="s">
        <v>352</v>
      </c>
      <c r="C5" s="84">
        <v>18961</v>
      </c>
      <c r="D5" s="66" t="s">
        <v>295</v>
      </c>
      <c r="E5" s="169">
        <f>+Quantidade_CC!F181</f>
        <v>1500</v>
      </c>
      <c r="F5" s="167">
        <v>1</v>
      </c>
      <c r="J5" s="69"/>
    </row>
    <row r="6" spans="1:10" ht="39.950000000000003" customHeight="1" x14ac:dyDescent="0.15">
      <c r="A6" s="65">
        <f t="shared" ref="A6:A10" si="0">A5+1</f>
        <v>3</v>
      </c>
      <c r="B6" s="89" t="s">
        <v>353</v>
      </c>
      <c r="C6" s="84">
        <v>18961</v>
      </c>
      <c r="D6" s="66" t="s">
        <v>295</v>
      </c>
      <c r="E6" s="169">
        <f>+Quantidade_CC!G181</f>
        <v>1500</v>
      </c>
      <c r="F6" s="167">
        <v>1</v>
      </c>
    </row>
    <row r="7" spans="1:10" ht="39.950000000000003" customHeight="1" x14ac:dyDescent="0.15">
      <c r="A7" s="65">
        <f t="shared" si="0"/>
        <v>4</v>
      </c>
      <c r="B7" s="89" t="s">
        <v>354</v>
      </c>
      <c r="C7" s="84">
        <v>18961</v>
      </c>
      <c r="D7" s="66" t="s">
        <v>295</v>
      </c>
      <c r="E7" s="169">
        <f>+Quantidade_CC!H181</f>
        <v>1500</v>
      </c>
      <c r="F7" s="167">
        <v>1</v>
      </c>
    </row>
    <row r="8" spans="1:10" ht="39.950000000000003" customHeight="1" x14ac:dyDescent="0.15">
      <c r="A8" s="65">
        <f t="shared" si="0"/>
        <v>5</v>
      </c>
      <c r="B8" s="89" t="s">
        <v>355</v>
      </c>
      <c r="C8" s="84">
        <v>18961</v>
      </c>
      <c r="D8" s="66" t="s">
        <v>295</v>
      </c>
      <c r="E8" s="169">
        <f>+Quantidade_CC!I181</f>
        <v>1000</v>
      </c>
      <c r="F8" s="167">
        <v>1</v>
      </c>
    </row>
    <row r="9" spans="1:10" ht="39.950000000000003" customHeight="1" x14ac:dyDescent="0.15">
      <c r="A9" s="65">
        <f t="shared" si="0"/>
        <v>6</v>
      </c>
      <c r="B9" s="89" t="s">
        <v>319</v>
      </c>
      <c r="C9" s="85">
        <v>18724</v>
      </c>
      <c r="D9" s="66" t="s">
        <v>295</v>
      </c>
      <c r="E9" s="169">
        <f>+Quantidade_CC!J181</f>
        <v>6</v>
      </c>
      <c r="F9" s="167">
        <v>1</v>
      </c>
    </row>
    <row r="10" spans="1:10" ht="39.950000000000003" customHeight="1" x14ac:dyDescent="0.15">
      <c r="A10" s="65">
        <f t="shared" si="0"/>
        <v>7</v>
      </c>
      <c r="B10" s="90" t="s">
        <v>356</v>
      </c>
      <c r="C10" s="86">
        <v>18724</v>
      </c>
      <c r="D10" s="66" t="s">
        <v>295</v>
      </c>
      <c r="E10" s="169">
        <f>+Quantidade_CC!K181</f>
        <v>293</v>
      </c>
      <c r="F10" s="167">
        <v>1</v>
      </c>
    </row>
    <row r="11" spans="1:10" s="73" customFormat="1" ht="20.100000000000001" customHeight="1" x14ac:dyDescent="0.15">
      <c r="A11" s="74"/>
      <c r="B11" s="91" t="s">
        <v>318</v>
      </c>
      <c r="C11" s="75"/>
      <c r="D11" s="76"/>
      <c r="E11" s="170">
        <f>SUM(E4:E10)</f>
        <v>8799</v>
      </c>
      <c r="F11" s="77"/>
    </row>
    <row r="12" spans="1:10" s="72" customFormat="1" ht="24.95" customHeight="1" x14ac:dyDescent="0.2">
      <c r="A12" s="174" t="s">
        <v>309</v>
      </c>
      <c r="B12" s="174"/>
      <c r="C12" s="174"/>
      <c r="D12" s="174"/>
      <c r="E12" s="175"/>
    </row>
    <row r="13" spans="1:10" ht="24.95" customHeight="1" x14ac:dyDescent="0.15">
      <c r="A13" s="70" t="s">
        <v>292</v>
      </c>
      <c r="B13" s="70" t="s">
        <v>293</v>
      </c>
      <c r="C13" s="70" t="s">
        <v>294</v>
      </c>
      <c r="D13" s="71" t="s">
        <v>295</v>
      </c>
      <c r="E13" s="168" t="s">
        <v>306</v>
      </c>
      <c r="F13" s="166" t="s">
        <v>307</v>
      </c>
    </row>
    <row r="14" spans="1:10" ht="39.950000000000003" customHeight="1" x14ac:dyDescent="0.15">
      <c r="A14" s="65">
        <v>1</v>
      </c>
      <c r="B14" s="89" t="s">
        <v>362</v>
      </c>
      <c r="C14" s="93">
        <v>478291</v>
      </c>
      <c r="D14" s="66" t="s">
        <v>295</v>
      </c>
      <c r="E14" s="169">
        <f>+Quantidade_CC!L181</f>
        <v>1000</v>
      </c>
      <c r="F14" s="167">
        <v>2</v>
      </c>
    </row>
    <row r="15" spans="1:10" ht="39.950000000000003" customHeight="1" x14ac:dyDescent="0.15">
      <c r="A15" s="65">
        <f>A14+1</f>
        <v>2</v>
      </c>
      <c r="B15" s="89" t="s">
        <v>357</v>
      </c>
      <c r="C15" s="85">
        <v>18724</v>
      </c>
      <c r="D15" s="66" t="s">
        <v>295</v>
      </c>
      <c r="E15" s="169">
        <f>+Quantidade_CC!M181</f>
        <v>5000</v>
      </c>
      <c r="F15" s="167">
        <v>2</v>
      </c>
    </row>
    <row r="16" spans="1:10" ht="39.950000000000003" customHeight="1" x14ac:dyDescent="0.15">
      <c r="A16" s="65">
        <f t="shared" ref="A16:A27" si="1">A15+1</f>
        <v>3</v>
      </c>
      <c r="B16" s="89" t="s">
        <v>364</v>
      </c>
      <c r="C16" s="84">
        <v>4367</v>
      </c>
      <c r="D16" s="66" t="s">
        <v>295</v>
      </c>
      <c r="E16" s="169">
        <f>+Quantidade_CC!N181</f>
        <v>600</v>
      </c>
      <c r="F16" s="167">
        <v>2</v>
      </c>
    </row>
    <row r="17" spans="1:6" ht="39.950000000000003" customHeight="1" x14ac:dyDescent="0.15">
      <c r="A17" s="65">
        <f t="shared" si="1"/>
        <v>4</v>
      </c>
      <c r="B17" s="89" t="s">
        <v>365</v>
      </c>
      <c r="C17" s="84">
        <v>4367</v>
      </c>
      <c r="D17" s="66" t="s">
        <v>295</v>
      </c>
      <c r="E17" s="169">
        <f>+Quantidade_CC!O181</f>
        <v>100</v>
      </c>
      <c r="F17" s="167">
        <v>2</v>
      </c>
    </row>
    <row r="18" spans="1:6" ht="36" x14ac:dyDescent="0.15">
      <c r="A18" s="65">
        <f t="shared" si="1"/>
        <v>5</v>
      </c>
      <c r="B18" s="92" t="s">
        <v>358</v>
      </c>
      <c r="C18" s="84">
        <v>4367</v>
      </c>
      <c r="D18" s="66" t="s">
        <v>295</v>
      </c>
      <c r="E18" s="169">
        <f>+Quantidade_CC!P181</f>
        <v>5000</v>
      </c>
      <c r="F18" s="167">
        <v>2</v>
      </c>
    </row>
    <row r="19" spans="1:6" ht="36" x14ac:dyDescent="0.15">
      <c r="A19" s="65">
        <f t="shared" si="1"/>
        <v>6</v>
      </c>
      <c r="B19" s="89" t="s">
        <v>366</v>
      </c>
      <c r="C19" s="85">
        <v>4367</v>
      </c>
      <c r="D19" s="66" t="s">
        <v>295</v>
      </c>
      <c r="E19" s="169">
        <f>+Quantidade_CC!Q181</f>
        <v>120</v>
      </c>
      <c r="F19" s="167">
        <v>2</v>
      </c>
    </row>
    <row r="20" spans="1:6" ht="27" x14ac:dyDescent="0.15">
      <c r="A20" s="65">
        <f t="shared" si="1"/>
        <v>7</v>
      </c>
      <c r="B20" s="153" t="s">
        <v>367</v>
      </c>
      <c r="C20" s="85">
        <v>4367</v>
      </c>
      <c r="D20" s="66" t="s">
        <v>295</v>
      </c>
      <c r="E20" s="169">
        <f>+Quantidade_CC!R181</f>
        <v>60</v>
      </c>
      <c r="F20" s="167">
        <v>2</v>
      </c>
    </row>
    <row r="21" spans="1:6" ht="36" x14ac:dyDescent="0.15">
      <c r="A21" s="65">
        <f t="shared" si="1"/>
        <v>8</v>
      </c>
      <c r="B21" s="154" t="s">
        <v>363</v>
      </c>
      <c r="C21" s="84">
        <v>4367</v>
      </c>
      <c r="D21" s="66" t="s">
        <v>295</v>
      </c>
      <c r="E21" s="169">
        <f>+Quantidade_CC!S181</f>
        <v>1000</v>
      </c>
      <c r="F21" s="167">
        <v>2</v>
      </c>
    </row>
    <row r="22" spans="1:6" ht="36" x14ac:dyDescent="0.15">
      <c r="A22" s="65">
        <f t="shared" si="1"/>
        <v>9</v>
      </c>
      <c r="B22" s="154" t="s">
        <v>363</v>
      </c>
      <c r="C22" s="84">
        <v>4367</v>
      </c>
      <c r="D22" s="66" t="s">
        <v>295</v>
      </c>
      <c r="E22" s="169">
        <f>+Quantidade_CC!T181</f>
        <v>500</v>
      </c>
      <c r="F22" s="167">
        <v>2</v>
      </c>
    </row>
    <row r="23" spans="1:6" ht="27" x14ac:dyDescent="0.15">
      <c r="A23" s="65">
        <f t="shared" si="1"/>
        <v>10</v>
      </c>
      <c r="B23" s="89" t="s">
        <v>368</v>
      </c>
      <c r="C23" s="84">
        <v>4367</v>
      </c>
      <c r="D23" s="66" t="s">
        <v>295</v>
      </c>
      <c r="E23" s="169">
        <f>+Quantidade_CC!U181</f>
        <v>500</v>
      </c>
      <c r="F23" s="167">
        <v>2</v>
      </c>
    </row>
    <row r="24" spans="1:6" ht="27" x14ac:dyDescent="0.15">
      <c r="A24" s="65">
        <f t="shared" si="1"/>
        <v>11</v>
      </c>
      <c r="B24" s="153" t="s">
        <v>369</v>
      </c>
      <c r="C24" s="84">
        <v>18724</v>
      </c>
      <c r="D24" s="66" t="s">
        <v>295</v>
      </c>
      <c r="E24" s="169">
        <f>+Quantidade_CC!V181</f>
        <v>1600</v>
      </c>
      <c r="F24" s="167">
        <v>2</v>
      </c>
    </row>
    <row r="25" spans="1:6" ht="27" x14ac:dyDescent="0.15">
      <c r="A25" s="65">
        <f t="shared" si="1"/>
        <v>12</v>
      </c>
      <c r="B25" s="89" t="s">
        <v>370</v>
      </c>
      <c r="C25" s="84">
        <v>18724</v>
      </c>
      <c r="D25" s="66" t="s">
        <v>295</v>
      </c>
      <c r="E25" s="169">
        <f>+Quantidade_CC!W181</f>
        <v>1000</v>
      </c>
      <c r="F25" s="167">
        <v>2</v>
      </c>
    </row>
    <row r="26" spans="1:6" ht="36" x14ac:dyDescent="0.15">
      <c r="A26" s="65">
        <f t="shared" si="1"/>
        <v>13</v>
      </c>
      <c r="B26" s="153" t="s">
        <v>371</v>
      </c>
      <c r="C26" s="84">
        <v>18724</v>
      </c>
      <c r="D26" s="66" t="s">
        <v>295</v>
      </c>
      <c r="E26" s="169">
        <f>+Quantidade_CC!X181</f>
        <v>400</v>
      </c>
      <c r="F26" s="167">
        <v>2</v>
      </c>
    </row>
    <row r="27" spans="1:6" ht="27" x14ac:dyDescent="0.15">
      <c r="A27" s="65">
        <f t="shared" si="1"/>
        <v>14</v>
      </c>
      <c r="B27" s="90" t="s">
        <v>372</v>
      </c>
      <c r="C27" s="84">
        <v>18724</v>
      </c>
      <c r="D27" s="66" t="s">
        <v>295</v>
      </c>
      <c r="E27" s="169">
        <f>+Quantidade_CC!Y181</f>
        <v>500</v>
      </c>
      <c r="F27" s="167">
        <v>2</v>
      </c>
    </row>
    <row r="28" spans="1:6" s="73" customFormat="1" ht="20.100000000000001" customHeight="1" x14ac:dyDescent="0.15">
      <c r="A28" s="74"/>
      <c r="B28" s="91" t="s">
        <v>312</v>
      </c>
      <c r="C28" s="75"/>
      <c r="D28" s="76"/>
      <c r="E28" s="170">
        <f>SUM(E14:E27)</f>
        <v>17380</v>
      </c>
      <c r="F28" s="77"/>
    </row>
    <row r="29" spans="1:6" s="72" customFormat="1" ht="24.95" customHeight="1" x14ac:dyDescent="0.2">
      <c r="A29" s="174" t="s">
        <v>313</v>
      </c>
      <c r="B29" s="174"/>
      <c r="C29" s="174"/>
      <c r="D29" s="174"/>
      <c r="E29" s="175"/>
    </row>
    <row r="30" spans="1:6" ht="24.95" customHeight="1" x14ac:dyDescent="0.15">
      <c r="A30" s="70" t="s">
        <v>292</v>
      </c>
      <c r="B30" s="70" t="s">
        <v>293</v>
      </c>
      <c r="C30" s="70" t="s">
        <v>294</v>
      </c>
      <c r="D30" s="71" t="s">
        <v>295</v>
      </c>
      <c r="E30" s="168" t="s">
        <v>306</v>
      </c>
      <c r="F30" s="166" t="s">
        <v>307</v>
      </c>
    </row>
    <row r="31" spans="1:6" ht="54" x14ac:dyDescent="0.15">
      <c r="A31" s="65">
        <v>1</v>
      </c>
      <c r="B31" s="89" t="s">
        <v>373</v>
      </c>
      <c r="C31" s="87">
        <v>19275</v>
      </c>
      <c r="D31" s="66" t="s">
        <v>295</v>
      </c>
      <c r="E31" s="169">
        <f>+Quantidade_CC!Z181</f>
        <v>1000</v>
      </c>
      <c r="F31" s="167">
        <v>3</v>
      </c>
    </row>
    <row r="32" spans="1:6" ht="45" x14ac:dyDescent="0.15">
      <c r="A32" s="65">
        <v>2</v>
      </c>
      <c r="B32" s="89" t="s">
        <v>374</v>
      </c>
      <c r="C32" s="87">
        <v>19275</v>
      </c>
      <c r="D32" s="66" t="s">
        <v>295</v>
      </c>
      <c r="E32" s="169">
        <f>+Quantidade_CC!AA181</f>
        <v>10000</v>
      </c>
      <c r="F32" s="167">
        <v>3</v>
      </c>
    </row>
    <row r="33" spans="1:6" ht="45" x14ac:dyDescent="0.15">
      <c r="A33" s="65">
        <v>3</v>
      </c>
      <c r="B33" s="153" t="s">
        <v>375</v>
      </c>
      <c r="C33" s="87">
        <v>19275</v>
      </c>
      <c r="D33" s="66" t="s">
        <v>295</v>
      </c>
      <c r="E33" s="169">
        <f>+Quantidade_CC!AB181</f>
        <v>10000</v>
      </c>
      <c r="F33" s="167">
        <v>3</v>
      </c>
    </row>
    <row r="34" spans="1:6" ht="45" x14ac:dyDescent="0.15">
      <c r="A34" s="65">
        <v>4</v>
      </c>
      <c r="B34" s="153" t="s">
        <v>376</v>
      </c>
      <c r="C34" s="87">
        <v>19275</v>
      </c>
      <c r="D34" s="66" t="s">
        <v>295</v>
      </c>
      <c r="E34" s="169">
        <f>+Quantidade_CC!AC181</f>
        <v>500</v>
      </c>
      <c r="F34" s="167">
        <v>3</v>
      </c>
    </row>
    <row r="35" spans="1:6" ht="45" x14ac:dyDescent="0.15">
      <c r="A35" s="65">
        <v>5</v>
      </c>
      <c r="B35" s="89" t="s">
        <v>377</v>
      </c>
      <c r="C35" s="87">
        <v>19275</v>
      </c>
      <c r="D35" s="66" t="s">
        <v>295</v>
      </c>
      <c r="E35" s="169">
        <f>+Quantidade_CC!AD181</f>
        <v>400</v>
      </c>
      <c r="F35" s="167">
        <v>3</v>
      </c>
    </row>
    <row r="36" spans="1:6" s="73" customFormat="1" ht="36" x14ac:dyDescent="0.15">
      <c r="A36" s="65">
        <v>6</v>
      </c>
      <c r="B36" s="89" t="s">
        <v>378</v>
      </c>
      <c r="C36" s="87">
        <v>19275</v>
      </c>
      <c r="D36" s="94" t="s">
        <v>295</v>
      </c>
      <c r="E36" s="169">
        <f>+Quantidade_CC!AE181</f>
        <v>500</v>
      </c>
      <c r="F36" s="167">
        <v>3</v>
      </c>
    </row>
    <row r="37" spans="1:6" ht="45" x14ac:dyDescent="0.15">
      <c r="A37" s="65">
        <v>7</v>
      </c>
      <c r="B37" s="89" t="s">
        <v>379</v>
      </c>
      <c r="C37" s="87">
        <v>19275</v>
      </c>
      <c r="D37" s="66" t="s">
        <v>295</v>
      </c>
      <c r="E37" s="169">
        <f>+Quantidade_CC!AF181</f>
        <v>1440</v>
      </c>
      <c r="F37" s="167">
        <v>3</v>
      </c>
    </row>
    <row r="38" spans="1:6" ht="45" x14ac:dyDescent="0.15">
      <c r="A38" s="65">
        <v>8</v>
      </c>
      <c r="B38" s="89" t="s">
        <v>380</v>
      </c>
      <c r="C38" s="87">
        <v>19275</v>
      </c>
      <c r="D38" s="66" t="s">
        <v>295</v>
      </c>
      <c r="E38" s="169">
        <f>+Quantidade_CC!AG181</f>
        <v>1000</v>
      </c>
      <c r="F38" s="167">
        <v>3</v>
      </c>
    </row>
    <row r="39" spans="1:6" s="73" customFormat="1" ht="20.100000000000001" customHeight="1" x14ac:dyDescent="0.15">
      <c r="A39" s="74"/>
      <c r="B39" s="91" t="s">
        <v>314</v>
      </c>
      <c r="C39" s="75"/>
      <c r="D39" s="76"/>
      <c r="E39" s="171">
        <f>SUM(E31:E38)</f>
        <v>24840</v>
      </c>
      <c r="F39" s="77"/>
    </row>
    <row r="40" spans="1:6" s="72" customFormat="1" ht="24.95" customHeight="1" x14ac:dyDescent="0.2">
      <c r="A40" s="174" t="s">
        <v>359</v>
      </c>
      <c r="B40" s="174"/>
      <c r="C40" s="174"/>
      <c r="D40" s="174"/>
      <c r="E40" s="175"/>
    </row>
    <row r="41" spans="1:6" ht="24.95" customHeight="1" x14ac:dyDescent="0.15">
      <c r="A41" s="70" t="s">
        <v>292</v>
      </c>
      <c r="B41" s="70" t="s">
        <v>293</v>
      </c>
      <c r="C41" s="70" t="s">
        <v>294</v>
      </c>
      <c r="D41" s="71" t="s">
        <v>295</v>
      </c>
      <c r="E41" s="168" t="s">
        <v>306</v>
      </c>
      <c r="F41" s="166" t="s">
        <v>307</v>
      </c>
    </row>
    <row r="42" spans="1:6" ht="45" x14ac:dyDescent="0.15">
      <c r="A42" s="65">
        <v>1</v>
      </c>
      <c r="B42" s="89" t="s">
        <v>384</v>
      </c>
      <c r="C42" s="87">
        <v>22039</v>
      </c>
      <c r="D42" s="66" t="s">
        <v>295</v>
      </c>
      <c r="E42" s="169">
        <f>+Quantidade_CC!AH181</f>
        <v>5000</v>
      </c>
      <c r="F42" s="167">
        <v>4</v>
      </c>
    </row>
    <row r="43" spans="1:6" ht="18" x14ac:dyDescent="0.15">
      <c r="A43" s="65">
        <v>2</v>
      </c>
      <c r="B43" s="89" t="s">
        <v>386</v>
      </c>
      <c r="C43" s="87">
        <v>19275</v>
      </c>
      <c r="D43" s="66" t="s">
        <v>295</v>
      </c>
      <c r="E43" s="169">
        <f>+Quantidade_CC!AI181</f>
        <v>5000</v>
      </c>
      <c r="F43" s="167">
        <v>4</v>
      </c>
    </row>
    <row r="44" spans="1:6" ht="18" x14ac:dyDescent="0.15">
      <c r="A44" s="65">
        <v>3</v>
      </c>
      <c r="B44" s="153" t="s">
        <v>385</v>
      </c>
      <c r="C44" s="87">
        <v>19275</v>
      </c>
      <c r="D44" s="66" t="s">
        <v>295</v>
      </c>
      <c r="E44" s="169">
        <f>+Quantidade_CC!AJ181</f>
        <v>5000</v>
      </c>
      <c r="F44" s="167">
        <v>4</v>
      </c>
    </row>
    <row r="45" spans="1:6" s="73" customFormat="1" ht="20.100000000000001" customHeight="1" x14ac:dyDescent="0.15">
      <c r="A45" s="74"/>
      <c r="B45" s="91" t="s">
        <v>360</v>
      </c>
      <c r="C45" s="75"/>
      <c r="D45" s="76"/>
      <c r="E45" s="171">
        <f>SUM(E42:E44)</f>
        <v>15000</v>
      </c>
      <c r="F45" s="77"/>
    </row>
    <row r="46" spans="1:6" s="73" customFormat="1" ht="20.100000000000001" customHeight="1" x14ac:dyDescent="0.15">
      <c r="A46" s="74"/>
      <c r="B46" s="91" t="s">
        <v>400</v>
      </c>
      <c r="C46" s="75"/>
      <c r="D46" s="76"/>
      <c r="E46" s="172">
        <f>+E11+E28+E39+E45</f>
        <v>66019</v>
      </c>
      <c r="F46" s="77"/>
    </row>
    <row r="47" spans="1:6" ht="9" x14ac:dyDescent="0.15">
      <c r="A47" s="67"/>
      <c r="C47" s="68"/>
      <c r="D47" s="68"/>
      <c r="E47" s="68"/>
      <c r="F47" s="68"/>
    </row>
    <row r="48" spans="1:6" ht="9" x14ac:dyDescent="0.15">
      <c r="A48" s="67"/>
      <c r="C48" s="68"/>
      <c r="D48" s="68"/>
      <c r="E48" s="68"/>
      <c r="F48" s="68"/>
    </row>
    <row r="49" spans="1:6" ht="9" x14ac:dyDescent="0.15">
      <c r="A49" s="67"/>
      <c r="C49" s="68"/>
      <c r="D49" s="68"/>
      <c r="E49" s="68"/>
      <c r="F49" s="68"/>
    </row>
    <row r="50" spans="1:6" ht="9" x14ac:dyDescent="0.15">
      <c r="A50" s="67"/>
      <c r="C50" s="68"/>
      <c r="D50" s="68"/>
      <c r="E50" s="68"/>
      <c r="F50" s="68"/>
    </row>
    <row r="51" spans="1:6" ht="9" x14ac:dyDescent="0.15">
      <c r="A51" s="67"/>
      <c r="C51" s="68"/>
      <c r="D51" s="68"/>
      <c r="E51" s="68"/>
      <c r="F51" s="68"/>
    </row>
    <row r="52" spans="1:6" ht="9" x14ac:dyDescent="0.15">
      <c r="A52" s="67"/>
      <c r="C52" s="68"/>
      <c r="D52" s="68"/>
      <c r="E52" s="68"/>
      <c r="F52" s="68"/>
    </row>
    <row r="53" spans="1:6" ht="9" x14ac:dyDescent="0.15">
      <c r="A53" s="67"/>
      <c r="C53" s="68"/>
      <c r="D53" s="68"/>
      <c r="E53" s="68"/>
      <c r="F53" s="68"/>
    </row>
    <row r="54" spans="1:6" ht="9" x14ac:dyDescent="0.15">
      <c r="A54" s="67"/>
      <c r="C54" s="68"/>
      <c r="D54" s="68"/>
      <c r="E54" s="68"/>
      <c r="F54" s="68"/>
    </row>
    <row r="55" spans="1:6" ht="9" x14ac:dyDescent="0.15">
      <c r="A55" s="67"/>
      <c r="C55" s="68"/>
      <c r="D55" s="68"/>
      <c r="E55" s="68"/>
      <c r="F55" s="68"/>
    </row>
    <row r="56" spans="1:6" ht="9" x14ac:dyDescent="0.15">
      <c r="A56" s="67"/>
      <c r="C56" s="68"/>
      <c r="D56" s="68"/>
      <c r="E56" s="68"/>
      <c r="F56" s="68"/>
    </row>
    <row r="57" spans="1:6" ht="9" x14ac:dyDescent="0.15">
      <c r="A57" s="67"/>
      <c r="C57" s="68"/>
      <c r="D57" s="68"/>
      <c r="E57" s="68"/>
      <c r="F57" s="68"/>
    </row>
    <row r="58" spans="1:6" ht="9" x14ac:dyDescent="0.15">
      <c r="A58" s="67"/>
      <c r="C58" s="68"/>
      <c r="D58" s="68"/>
      <c r="E58" s="68"/>
      <c r="F58" s="68"/>
    </row>
    <row r="59" spans="1:6" ht="9" x14ac:dyDescent="0.15">
      <c r="A59" s="67"/>
      <c r="C59" s="68"/>
      <c r="D59" s="68"/>
      <c r="E59" s="68"/>
      <c r="F59" s="68"/>
    </row>
    <row r="60" spans="1:6" ht="9" x14ac:dyDescent="0.15">
      <c r="A60" s="67"/>
      <c r="C60" s="68"/>
      <c r="D60" s="68"/>
      <c r="E60" s="68"/>
      <c r="F60" s="68"/>
    </row>
    <row r="61" spans="1:6" ht="9" x14ac:dyDescent="0.15">
      <c r="A61" s="67"/>
      <c r="C61" s="68"/>
      <c r="D61" s="68"/>
      <c r="E61" s="68"/>
      <c r="F61" s="68"/>
    </row>
    <row r="62" spans="1:6" ht="9" x14ac:dyDescent="0.15">
      <c r="A62" s="67"/>
      <c r="C62" s="68"/>
      <c r="D62" s="68"/>
      <c r="E62" s="68"/>
      <c r="F62" s="68"/>
    </row>
    <row r="63" spans="1:6" ht="9" x14ac:dyDescent="0.15">
      <c r="A63" s="67"/>
      <c r="C63" s="68"/>
      <c r="D63" s="68"/>
      <c r="E63" s="68"/>
      <c r="F63" s="68"/>
    </row>
    <row r="64" spans="1:6" ht="9" x14ac:dyDescent="0.15">
      <c r="A64" s="67"/>
      <c r="C64" s="68"/>
      <c r="D64" s="68"/>
      <c r="E64" s="68"/>
      <c r="F64" s="68"/>
    </row>
    <row r="65" spans="1:6" ht="9" x14ac:dyDescent="0.15">
      <c r="A65" s="67"/>
      <c r="C65" s="68"/>
      <c r="D65" s="68"/>
      <c r="E65" s="68"/>
      <c r="F65" s="68"/>
    </row>
    <row r="66" spans="1:6" ht="9" x14ac:dyDescent="0.15">
      <c r="A66" s="67"/>
      <c r="C66" s="68"/>
      <c r="D66" s="68"/>
      <c r="E66" s="68"/>
      <c r="F66" s="68"/>
    </row>
    <row r="67" spans="1:6" ht="9" x14ac:dyDescent="0.15">
      <c r="A67" s="67"/>
      <c r="C67" s="68"/>
      <c r="D67" s="68"/>
      <c r="E67" s="68"/>
      <c r="F67" s="68"/>
    </row>
    <row r="68" spans="1:6" ht="9" x14ac:dyDescent="0.15">
      <c r="A68" s="67"/>
      <c r="C68" s="68"/>
      <c r="D68" s="68"/>
      <c r="E68" s="68"/>
      <c r="F68" s="68"/>
    </row>
    <row r="69" spans="1:6" ht="9" x14ac:dyDescent="0.15">
      <c r="A69" s="67"/>
      <c r="C69" s="68"/>
      <c r="D69" s="68"/>
      <c r="E69" s="68"/>
      <c r="F69" s="68"/>
    </row>
    <row r="70" spans="1:6" ht="9" x14ac:dyDescent="0.15">
      <c r="A70" s="67"/>
      <c r="C70" s="68"/>
      <c r="D70" s="68"/>
      <c r="E70" s="68"/>
      <c r="F70" s="68"/>
    </row>
    <row r="71" spans="1:6" ht="9" x14ac:dyDescent="0.15">
      <c r="A71" s="67"/>
      <c r="C71" s="68"/>
      <c r="D71" s="68"/>
      <c r="E71" s="68"/>
      <c r="F71" s="68"/>
    </row>
    <row r="72" spans="1:6" ht="9" x14ac:dyDescent="0.15">
      <c r="A72" s="67"/>
      <c r="C72" s="68"/>
      <c r="D72" s="68"/>
      <c r="E72" s="68"/>
      <c r="F72" s="68"/>
    </row>
    <row r="73" spans="1:6" ht="9" x14ac:dyDescent="0.15">
      <c r="A73" s="67"/>
      <c r="C73" s="68"/>
      <c r="D73" s="68"/>
      <c r="E73" s="68"/>
      <c r="F73" s="68"/>
    </row>
    <row r="74" spans="1:6" ht="9" x14ac:dyDescent="0.15">
      <c r="A74" s="67"/>
      <c r="C74" s="68"/>
      <c r="D74" s="68"/>
      <c r="E74" s="68"/>
      <c r="F74" s="68"/>
    </row>
    <row r="75" spans="1:6" ht="9" x14ac:dyDescent="0.15">
      <c r="A75" s="67"/>
      <c r="C75" s="68"/>
      <c r="D75" s="68"/>
      <c r="E75" s="68"/>
      <c r="F75" s="68"/>
    </row>
    <row r="76" spans="1:6" ht="9" x14ac:dyDescent="0.15">
      <c r="A76" s="67"/>
      <c r="C76" s="68"/>
      <c r="D76" s="68"/>
      <c r="E76" s="68"/>
      <c r="F76" s="68"/>
    </row>
    <row r="77" spans="1:6" ht="9" x14ac:dyDescent="0.15">
      <c r="A77" s="67"/>
      <c r="C77" s="68"/>
      <c r="D77" s="68"/>
      <c r="E77" s="68"/>
      <c r="F77" s="68"/>
    </row>
    <row r="78" spans="1:6" ht="9" x14ac:dyDescent="0.15">
      <c r="A78" s="67"/>
      <c r="C78" s="68"/>
      <c r="D78" s="68"/>
      <c r="E78" s="68"/>
      <c r="F78" s="68"/>
    </row>
    <row r="79" spans="1:6" ht="9" x14ac:dyDescent="0.15">
      <c r="A79" s="67"/>
      <c r="C79" s="68"/>
      <c r="D79" s="68"/>
      <c r="E79" s="68"/>
      <c r="F79" s="68"/>
    </row>
    <row r="80" spans="1:6" ht="9" x14ac:dyDescent="0.15">
      <c r="A80" s="67"/>
      <c r="C80" s="68"/>
      <c r="D80" s="68"/>
      <c r="E80" s="68"/>
      <c r="F80" s="68"/>
    </row>
    <row r="81" spans="1:6" ht="9" x14ac:dyDescent="0.15">
      <c r="A81" s="67"/>
      <c r="C81" s="68"/>
      <c r="D81" s="68"/>
      <c r="E81" s="68"/>
      <c r="F81" s="68"/>
    </row>
    <row r="82" spans="1:6" ht="9" x14ac:dyDescent="0.15">
      <c r="A82" s="67"/>
      <c r="C82" s="68"/>
      <c r="D82" s="68"/>
      <c r="E82" s="68"/>
      <c r="F82" s="68"/>
    </row>
    <row r="83" spans="1:6" ht="9" x14ac:dyDescent="0.15">
      <c r="A83" s="67"/>
      <c r="C83" s="68"/>
      <c r="D83" s="68"/>
      <c r="E83" s="68"/>
      <c r="F83" s="68"/>
    </row>
    <row r="84" spans="1:6" ht="9" x14ac:dyDescent="0.15">
      <c r="A84" s="67"/>
      <c r="C84" s="68"/>
      <c r="D84" s="68"/>
      <c r="E84" s="68"/>
      <c r="F84" s="68"/>
    </row>
    <row r="85" spans="1:6" ht="9" x14ac:dyDescent="0.15">
      <c r="A85" s="67"/>
      <c r="C85" s="68"/>
      <c r="D85" s="68"/>
      <c r="E85" s="68"/>
      <c r="F85" s="68"/>
    </row>
    <row r="86" spans="1:6" ht="9" x14ac:dyDescent="0.15">
      <c r="A86" s="67"/>
      <c r="C86" s="68"/>
      <c r="D86" s="68"/>
      <c r="E86" s="68"/>
      <c r="F86" s="68"/>
    </row>
    <row r="87" spans="1:6" ht="9" x14ac:dyDescent="0.15">
      <c r="A87" s="67"/>
      <c r="C87" s="68"/>
      <c r="D87" s="68"/>
      <c r="E87" s="68"/>
      <c r="F87" s="68"/>
    </row>
    <row r="88" spans="1:6" ht="9" x14ac:dyDescent="0.15">
      <c r="A88" s="67"/>
      <c r="C88" s="68"/>
      <c r="D88" s="68"/>
      <c r="E88" s="68"/>
      <c r="F88" s="68"/>
    </row>
    <row r="89" spans="1:6" ht="9" x14ac:dyDescent="0.15">
      <c r="A89" s="67"/>
      <c r="C89" s="68"/>
      <c r="D89" s="68"/>
      <c r="E89" s="68"/>
      <c r="F89" s="68"/>
    </row>
    <row r="90" spans="1:6" ht="9" x14ac:dyDescent="0.15">
      <c r="A90" s="67"/>
      <c r="C90" s="68"/>
      <c r="D90" s="68"/>
      <c r="E90" s="68"/>
      <c r="F90" s="68"/>
    </row>
    <row r="91" spans="1:6" ht="9" x14ac:dyDescent="0.15">
      <c r="A91" s="67"/>
      <c r="C91" s="68"/>
      <c r="D91" s="68"/>
      <c r="E91" s="68"/>
      <c r="F91" s="68"/>
    </row>
    <row r="92" spans="1:6" ht="9" x14ac:dyDescent="0.15">
      <c r="A92" s="67"/>
      <c r="C92" s="68"/>
      <c r="D92" s="68"/>
      <c r="E92" s="68"/>
      <c r="F92" s="68"/>
    </row>
    <row r="93" spans="1:6" ht="9" x14ac:dyDescent="0.15">
      <c r="A93" s="67"/>
      <c r="C93" s="68"/>
      <c r="D93" s="68"/>
      <c r="E93" s="68"/>
      <c r="F93" s="68"/>
    </row>
    <row r="94" spans="1:6" ht="9" x14ac:dyDescent="0.15">
      <c r="A94" s="67"/>
      <c r="C94" s="68"/>
      <c r="D94" s="68"/>
      <c r="E94" s="68"/>
      <c r="F94" s="68"/>
    </row>
    <row r="95" spans="1:6" ht="9" x14ac:dyDescent="0.15">
      <c r="A95" s="67"/>
      <c r="C95" s="68"/>
      <c r="D95" s="68"/>
      <c r="E95" s="68"/>
      <c r="F95" s="68"/>
    </row>
    <row r="96" spans="1:6" ht="9" x14ac:dyDescent="0.15">
      <c r="A96" s="67"/>
      <c r="C96" s="68"/>
      <c r="D96" s="68"/>
      <c r="E96" s="68"/>
      <c r="F96" s="68"/>
    </row>
    <row r="97" spans="1:6" ht="9" x14ac:dyDescent="0.15">
      <c r="A97" s="67"/>
      <c r="C97" s="68"/>
      <c r="D97" s="68"/>
      <c r="E97" s="68"/>
      <c r="F97" s="68"/>
    </row>
    <row r="98" spans="1:6" ht="9" x14ac:dyDescent="0.15">
      <c r="A98" s="67"/>
      <c r="C98" s="68"/>
      <c r="D98" s="68"/>
      <c r="E98" s="68"/>
      <c r="F98" s="68"/>
    </row>
    <row r="99" spans="1:6" ht="9" x14ac:dyDescent="0.15">
      <c r="A99" s="67"/>
      <c r="C99" s="68"/>
      <c r="D99" s="68"/>
      <c r="E99" s="68"/>
      <c r="F99" s="68"/>
    </row>
    <row r="100" spans="1:6" ht="9" x14ac:dyDescent="0.15">
      <c r="A100" s="67"/>
      <c r="C100" s="68"/>
      <c r="D100" s="68"/>
      <c r="E100" s="68"/>
      <c r="F100" s="68"/>
    </row>
    <row r="101" spans="1:6" ht="9" x14ac:dyDescent="0.15">
      <c r="A101" s="67"/>
      <c r="C101" s="68"/>
      <c r="D101" s="68"/>
      <c r="E101" s="68"/>
      <c r="F101" s="68"/>
    </row>
    <row r="102" spans="1:6" ht="9" x14ac:dyDescent="0.15">
      <c r="A102" s="67"/>
      <c r="C102" s="68"/>
      <c r="D102" s="68"/>
      <c r="E102" s="68"/>
      <c r="F102" s="68"/>
    </row>
    <row r="103" spans="1:6" ht="9" x14ac:dyDescent="0.15">
      <c r="A103" s="67"/>
      <c r="C103" s="68"/>
      <c r="D103" s="68"/>
      <c r="E103" s="68"/>
      <c r="F103" s="68"/>
    </row>
    <row r="104" spans="1:6" ht="9" x14ac:dyDescent="0.15">
      <c r="A104" s="67"/>
      <c r="C104" s="68"/>
      <c r="D104" s="68"/>
      <c r="E104" s="68"/>
      <c r="F104" s="68"/>
    </row>
    <row r="105" spans="1:6" ht="9" x14ac:dyDescent="0.15">
      <c r="A105" s="67"/>
      <c r="C105" s="68"/>
      <c r="D105" s="68"/>
      <c r="E105" s="68"/>
      <c r="F105" s="68"/>
    </row>
    <row r="106" spans="1:6" ht="9" x14ac:dyDescent="0.15">
      <c r="A106" s="67"/>
      <c r="C106" s="68"/>
      <c r="D106" s="68"/>
      <c r="E106" s="68"/>
      <c r="F106" s="68"/>
    </row>
    <row r="107" spans="1:6" ht="9" x14ac:dyDescent="0.15">
      <c r="A107" s="67"/>
      <c r="C107" s="68"/>
      <c r="D107" s="68"/>
      <c r="E107" s="68"/>
      <c r="F107" s="68"/>
    </row>
    <row r="108" spans="1:6" ht="9" x14ac:dyDescent="0.15">
      <c r="A108" s="67"/>
      <c r="C108" s="68"/>
      <c r="D108" s="68"/>
      <c r="E108" s="68"/>
      <c r="F108" s="68"/>
    </row>
    <row r="109" spans="1:6" ht="9" x14ac:dyDescent="0.15">
      <c r="A109" s="67"/>
      <c r="C109" s="68"/>
      <c r="D109" s="68"/>
      <c r="E109" s="68"/>
      <c r="F109" s="68"/>
    </row>
    <row r="110" spans="1:6" ht="9" x14ac:dyDescent="0.15">
      <c r="A110" s="67"/>
      <c r="C110" s="68"/>
      <c r="D110" s="68"/>
      <c r="E110" s="68"/>
      <c r="F110" s="68"/>
    </row>
    <row r="111" spans="1:6" ht="9" x14ac:dyDescent="0.15">
      <c r="A111" s="67"/>
      <c r="C111" s="68"/>
      <c r="D111" s="68"/>
      <c r="E111" s="68"/>
      <c r="F111" s="68"/>
    </row>
    <row r="112" spans="1:6" ht="9" x14ac:dyDescent="0.15">
      <c r="A112" s="67"/>
      <c r="C112" s="68"/>
      <c r="D112" s="68"/>
      <c r="E112" s="68"/>
      <c r="F112" s="68"/>
    </row>
    <row r="113" spans="1:6" ht="9" x14ac:dyDescent="0.15">
      <c r="A113" s="67"/>
      <c r="C113" s="68"/>
      <c r="D113" s="68"/>
      <c r="E113" s="68"/>
      <c r="F113" s="68"/>
    </row>
    <row r="114" spans="1:6" ht="9" x14ac:dyDescent="0.15">
      <c r="A114" s="67"/>
      <c r="C114" s="68"/>
      <c r="D114" s="68"/>
      <c r="E114" s="68"/>
      <c r="F114" s="68"/>
    </row>
    <row r="115" spans="1:6" ht="9" x14ac:dyDescent="0.15">
      <c r="A115" s="67"/>
      <c r="C115" s="68"/>
      <c r="D115" s="68"/>
      <c r="E115" s="68"/>
      <c r="F115" s="68"/>
    </row>
    <row r="116" spans="1:6" ht="9" x14ac:dyDescent="0.15">
      <c r="A116" s="67"/>
      <c r="C116" s="68"/>
      <c r="D116" s="68"/>
      <c r="E116" s="68"/>
      <c r="F116" s="68"/>
    </row>
    <row r="117" spans="1:6" ht="9" x14ac:dyDescent="0.15">
      <c r="A117" s="67"/>
      <c r="C117" s="68"/>
      <c r="D117" s="68"/>
      <c r="E117" s="68"/>
      <c r="F117" s="68"/>
    </row>
    <row r="118" spans="1:6" ht="9" x14ac:dyDescent="0.15">
      <c r="A118" s="67"/>
      <c r="C118" s="68"/>
      <c r="D118" s="68"/>
      <c r="E118" s="68"/>
      <c r="F118" s="68"/>
    </row>
    <row r="119" spans="1:6" ht="9" x14ac:dyDescent="0.15">
      <c r="A119" s="67"/>
      <c r="C119" s="68"/>
      <c r="D119" s="68"/>
      <c r="E119" s="68"/>
      <c r="F119" s="68"/>
    </row>
    <row r="120" spans="1:6" ht="9" x14ac:dyDescent="0.15">
      <c r="A120" s="67"/>
      <c r="C120" s="68"/>
      <c r="D120" s="68"/>
      <c r="E120" s="68"/>
      <c r="F120" s="68"/>
    </row>
    <row r="121" spans="1:6" ht="9" x14ac:dyDescent="0.15">
      <c r="A121" s="67"/>
      <c r="C121" s="68"/>
      <c r="D121" s="68"/>
      <c r="E121" s="68"/>
      <c r="F121" s="68"/>
    </row>
    <row r="122" spans="1:6" ht="9" x14ac:dyDescent="0.15">
      <c r="A122" s="67"/>
      <c r="C122" s="68"/>
      <c r="D122" s="68"/>
      <c r="E122" s="68"/>
      <c r="F122" s="68"/>
    </row>
    <row r="123" spans="1:6" ht="9" x14ac:dyDescent="0.15">
      <c r="A123" s="67"/>
      <c r="C123" s="68"/>
      <c r="D123" s="68"/>
      <c r="E123" s="68"/>
      <c r="F123" s="68"/>
    </row>
    <row r="124" spans="1:6" ht="9" x14ac:dyDescent="0.15">
      <c r="A124" s="67"/>
      <c r="C124" s="68"/>
      <c r="D124" s="68"/>
      <c r="E124" s="68"/>
      <c r="F124" s="68"/>
    </row>
    <row r="125" spans="1:6" ht="9" x14ac:dyDescent="0.15">
      <c r="A125" s="67"/>
      <c r="C125" s="68"/>
      <c r="D125" s="68"/>
      <c r="E125" s="68"/>
      <c r="F125" s="68"/>
    </row>
    <row r="126" spans="1:6" ht="9" x14ac:dyDescent="0.15">
      <c r="A126" s="67"/>
      <c r="C126" s="68"/>
      <c r="D126" s="68"/>
      <c r="E126" s="68"/>
      <c r="F126" s="68"/>
    </row>
    <row r="127" spans="1:6" ht="9" x14ac:dyDescent="0.15">
      <c r="A127" s="67"/>
      <c r="C127" s="68"/>
      <c r="D127" s="68"/>
      <c r="E127" s="68"/>
      <c r="F127" s="68"/>
    </row>
    <row r="128" spans="1:6" ht="9" x14ac:dyDescent="0.15">
      <c r="A128" s="67"/>
      <c r="C128" s="68"/>
      <c r="D128" s="68"/>
      <c r="E128" s="68"/>
      <c r="F128" s="68"/>
    </row>
    <row r="129" spans="1:6" ht="9" x14ac:dyDescent="0.15">
      <c r="A129" s="67"/>
      <c r="C129" s="68"/>
      <c r="D129" s="68"/>
      <c r="E129" s="68"/>
      <c r="F129" s="68"/>
    </row>
    <row r="130" spans="1:6" ht="9" x14ac:dyDescent="0.15">
      <c r="A130" s="67"/>
      <c r="C130" s="68"/>
      <c r="D130" s="68"/>
      <c r="E130" s="68"/>
      <c r="F130" s="68"/>
    </row>
    <row r="131" spans="1:6" ht="9" x14ac:dyDescent="0.15">
      <c r="A131" s="67"/>
      <c r="C131" s="68"/>
      <c r="D131" s="68"/>
      <c r="E131" s="68"/>
      <c r="F131" s="68"/>
    </row>
    <row r="132" spans="1:6" ht="9" x14ac:dyDescent="0.15">
      <c r="A132" s="67"/>
      <c r="C132" s="68"/>
      <c r="D132" s="68"/>
      <c r="E132" s="68"/>
      <c r="F132" s="68"/>
    </row>
    <row r="133" spans="1:6" ht="9" x14ac:dyDescent="0.15">
      <c r="A133" s="67"/>
      <c r="C133" s="68"/>
      <c r="D133" s="68"/>
      <c r="E133" s="68"/>
      <c r="F133" s="68"/>
    </row>
    <row r="134" spans="1:6" ht="9" x14ac:dyDescent="0.15">
      <c r="A134" s="67"/>
      <c r="C134" s="68"/>
      <c r="D134" s="68"/>
      <c r="E134" s="68"/>
      <c r="F134" s="68"/>
    </row>
    <row r="135" spans="1:6" ht="9" x14ac:dyDescent="0.15">
      <c r="A135" s="67"/>
      <c r="C135" s="68"/>
      <c r="D135" s="68"/>
      <c r="E135" s="68"/>
      <c r="F135" s="68"/>
    </row>
    <row r="136" spans="1:6" ht="9" x14ac:dyDescent="0.15">
      <c r="A136" s="67"/>
      <c r="C136" s="68"/>
      <c r="D136" s="68"/>
      <c r="E136" s="68"/>
      <c r="F136" s="68"/>
    </row>
    <row r="137" spans="1:6" ht="9" x14ac:dyDescent="0.15">
      <c r="A137" s="67"/>
      <c r="C137" s="68"/>
      <c r="D137" s="68"/>
      <c r="E137" s="68"/>
      <c r="F137" s="68"/>
    </row>
    <row r="138" spans="1:6" ht="9" x14ac:dyDescent="0.15">
      <c r="A138" s="67"/>
      <c r="C138" s="68"/>
      <c r="D138" s="68"/>
      <c r="E138" s="68"/>
      <c r="F138" s="68"/>
    </row>
    <row r="139" spans="1:6" ht="9" x14ac:dyDescent="0.15">
      <c r="A139" s="67"/>
      <c r="C139" s="68"/>
      <c r="D139" s="68"/>
      <c r="E139" s="68"/>
      <c r="F139" s="68"/>
    </row>
    <row r="140" spans="1:6" ht="9" x14ac:dyDescent="0.15">
      <c r="A140" s="67"/>
      <c r="C140" s="68"/>
      <c r="D140" s="68"/>
      <c r="E140" s="68"/>
      <c r="F140" s="68"/>
    </row>
    <row r="141" spans="1:6" ht="9" x14ac:dyDescent="0.15">
      <c r="A141" s="67"/>
      <c r="C141" s="68"/>
      <c r="D141" s="68"/>
      <c r="E141" s="68"/>
      <c r="F141" s="68"/>
    </row>
    <row r="142" spans="1:6" ht="9" x14ac:dyDescent="0.15">
      <c r="A142" s="67"/>
      <c r="C142" s="68"/>
      <c r="D142" s="68"/>
      <c r="E142" s="68"/>
      <c r="F142" s="68"/>
    </row>
    <row r="143" spans="1:6" ht="9" x14ac:dyDescent="0.15">
      <c r="A143" s="67"/>
      <c r="C143" s="68"/>
      <c r="D143" s="68"/>
      <c r="E143" s="68"/>
      <c r="F143" s="68"/>
    </row>
    <row r="144" spans="1:6" ht="9" x14ac:dyDescent="0.15">
      <c r="A144" s="67"/>
      <c r="C144" s="68"/>
      <c r="D144" s="68"/>
      <c r="E144" s="68"/>
      <c r="F144" s="68"/>
    </row>
    <row r="145" spans="1:6" ht="9" x14ac:dyDescent="0.15">
      <c r="A145" s="67"/>
      <c r="C145" s="68"/>
      <c r="D145" s="68"/>
      <c r="E145" s="68"/>
      <c r="F145" s="68"/>
    </row>
    <row r="146" spans="1:6" ht="9" x14ac:dyDescent="0.15">
      <c r="A146" s="67"/>
      <c r="C146" s="68"/>
      <c r="D146" s="68"/>
      <c r="E146" s="68"/>
      <c r="F146" s="68"/>
    </row>
    <row r="147" spans="1:6" ht="9" x14ac:dyDescent="0.15">
      <c r="A147" s="67"/>
      <c r="C147" s="68"/>
      <c r="D147" s="68"/>
      <c r="E147" s="68"/>
      <c r="F147" s="68"/>
    </row>
    <row r="148" spans="1:6" ht="9" x14ac:dyDescent="0.15">
      <c r="A148" s="67"/>
      <c r="C148" s="68"/>
      <c r="D148" s="68"/>
      <c r="E148" s="68"/>
      <c r="F148" s="68"/>
    </row>
    <row r="149" spans="1:6" ht="9" x14ac:dyDescent="0.15">
      <c r="A149" s="67"/>
      <c r="C149" s="68"/>
      <c r="D149" s="68"/>
      <c r="E149" s="68"/>
      <c r="F149" s="68"/>
    </row>
    <row r="150" spans="1:6" ht="9" x14ac:dyDescent="0.15">
      <c r="A150" s="67"/>
      <c r="C150" s="68"/>
      <c r="D150" s="68"/>
      <c r="E150" s="68"/>
      <c r="F150" s="68"/>
    </row>
    <row r="151" spans="1:6" ht="9" x14ac:dyDescent="0.15">
      <c r="A151" s="67"/>
      <c r="C151" s="68"/>
      <c r="D151" s="68"/>
      <c r="E151" s="68"/>
      <c r="F151" s="68"/>
    </row>
    <row r="152" spans="1:6" ht="9" x14ac:dyDescent="0.15">
      <c r="A152" s="67"/>
      <c r="C152" s="68"/>
      <c r="D152" s="68"/>
      <c r="E152" s="68"/>
      <c r="F152" s="68"/>
    </row>
    <row r="153" spans="1:6" ht="9" x14ac:dyDescent="0.15">
      <c r="A153" s="67"/>
      <c r="C153" s="68"/>
      <c r="D153" s="68"/>
      <c r="E153" s="68"/>
      <c r="F153" s="68"/>
    </row>
    <row r="154" spans="1:6" ht="9" x14ac:dyDescent="0.15">
      <c r="A154" s="67"/>
      <c r="C154" s="68"/>
      <c r="D154" s="68"/>
      <c r="E154" s="68"/>
      <c r="F154" s="68"/>
    </row>
    <row r="155" spans="1:6" ht="9" x14ac:dyDescent="0.15">
      <c r="A155" s="67"/>
      <c r="C155" s="68"/>
      <c r="D155" s="68"/>
      <c r="E155" s="68"/>
      <c r="F155" s="68"/>
    </row>
    <row r="156" spans="1:6" ht="9" x14ac:dyDescent="0.15">
      <c r="A156" s="67"/>
      <c r="C156" s="68"/>
      <c r="D156" s="68"/>
      <c r="E156" s="68"/>
      <c r="F156" s="68"/>
    </row>
    <row r="157" spans="1:6" ht="9" x14ac:dyDescent="0.15">
      <c r="A157" s="67"/>
      <c r="C157" s="68"/>
      <c r="D157" s="68"/>
      <c r="E157" s="68"/>
      <c r="F157" s="68"/>
    </row>
    <row r="158" spans="1:6" ht="9" x14ac:dyDescent="0.15">
      <c r="A158" s="67"/>
      <c r="C158" s="68"/>
      <c r="D158" s="68"/>
      <c r="E158" s="68"/>
      <c r="F158" s="68"/>
    </row>
    <row r="159" spans="1:6" ht="9" x14ac:dyDescent="0.15">
      <c r="A159" s="67"/>
      <c r="C159" s="68"/>
      <c r="D159" s="68"/>
      <c r="E159" s="68"/>
      <c r="F159" s="68"/>
    </row>
    <row r="160" spans="1:6" ht="9" x14ac:dyDescent="0.15">
      <c r="A160" s="67"/>
      <c r="C160" s="68"/>
      <c r="D160" s="68"/>
      <c r="E160" s="68"/>
      <c r="F160" s="68"/>
    </row>
    <row r="161" spans="1:6" ht="9" x14ac:dyDescent="0.15">
      <c r="A161" s="67"/>
      <c r="C161" s="68"/>
      <c r="D161" s="68"/>
      <c r="E161" s="68"/>
      <c r="F161" s="68"/>
    </row>
    <row r="162" spans="1:6" ht="9" x14ac:dyDescent="0.15">
      <c r="A162" s="67"/>
      <c r="C162" s="68"/>
      <c r="D162" s="68"/>
      <c r="E162" s="68"/>
      <c r="F162" s="68"/>
    </row>
    <row r="163" spans="1:6" ht="9" x14ac:dyDescent="0.15">
      <c r="A163" s="67"/>
      <c r="C163" s="68"/>
      <c r="D163" s="68"/>
      <c r="E163" s="68"/>
      <c r="F163" s="68"/>
    </row>
    <row r="164" spans="1:6" ht="9" x14ac:dyDescent="0.15">
      <c r="A164" s="67"/>
      <c r="C164" s="68"/>
      <c r="D164" s="68"/>
      <c r="E164" s="68"/>
      <c r="F164" s="68"/>
    </row>
    <row r="165" spans="1:6" ht="9" x14ac:dyDescent="0.15">
      <c r="A165" s="67"/>
      <c r="C165" s="68"/>
      <c r="D165" s="68"/>
      <c r="E165" s="68"/>
      <c r="F165" s="68"/>
    </row>
    <row r="166" spans="1:6" ht="9" x14ac:dyDescent="0.15">
      <c r="A166" s="67"/>
      <c r="C166" s="68"/>
      <c r="D166" s="68"/>
      <c r="E166" s="68"/>
      <c r="F166" s="68"/>
    </row>
    <row r="167" spans="1:6" ht="9" x14ac:dyDescent="0.15">
      <c r="A167" s="67"/>
      <c r="C167" s="68"/>
      <c r="D167" s="68"/>
      <c r="E167" s="68"/>
      <c r="F167" s="68"/>
    </row>
    <row r="168" spans="1:6" ht="9" x14ac:dyDescent="0.15">
      <c r="A168" s="67"/>
      <c r="C168" s="68"/>
      <c r="D168" s="68"/>
      <c r="E168" s="68"/>
      <c r="F168" s="68"/>
    </row>
    <row r="169" spans="1:6" ht="9" x14ac:dyDescent="0.15">
      <c r="A169" s="67"/>
      <c r="C169" s="68"/>
      <c r="D169" s="68"/>
      <c r="E169" s="68"/>
      <c r="F169" s="68"/>
    </row>
    <row r="170" spans="1:6" ht="9" x14ac:dyDescent="0.15">
      <c r="A170" s="67"/>
      <c r="C170" s="68"/>
      <c r="D170" s="68"/>
      <c r="E170" s="68"/>
      <c r="F170" s="68"/>
    </row>
    <row r="171" spans="1:6" ht="9" x14ac:dyDescent="0.15">
      <c r="A171" s="67"/>
      <c r="C171" s="68"/>
      <c r="D171" s="68"/>
      <c r="E171" s="68"/>
      <c r="F171" s="68"/>
    </row>
    <row r="172" spans="1:6" ht="9" x14ac:dyDescent="0.15">
      <c r="A172" s="67"/>
      <c r="C172" s="68"/>
      <c r="D172" s="68"/>
      <c r="E172" s="68"/>
      <c r="F172" s="68"/>
    </row>
    <row r="173" spans="1:6" ht="9" x14ac:dyDescent="0.15">
      <c r="A173" s="67"/>
      <c r="C173" s="68"/>
      <c r="D173" s="68"/>
      <c r="E173" s="68"/>
      <c r="F173" s="68"/>
    </row>
    <row r="174" spans="1:6" ht="9" x14ac:dyDescent="0.15">
      <c r="A174" s="67"/>
      <c r="C174" s="68"/>
      <c r="D174" s="68"/>
      <c r="E174" s="68"/>
      <c r="F174" s="68"/>
    </row>
    <row r="175" spans="1:6" ht="9" x14ac:dyDescent="0.15">
      <c r="A175" s="67"/>
      <c r="C175" s="68"/>
      <c r="D175" s="68"/>
      <c r="E175" s="68"/>
      <c r="F175" s="68"/>
    </row>
    <row r="176" spans="1:6" ht="9" x14ac:dyDescent="0.15">
      <c r="A176" s="67"/>
      <c r="C176" s="68"/>
      <c r="D176" s="68"/>
      <c r="E176" s="68"/>
      <c r="F176" s="68"/>
    </row>
    <row r="177" spans="1:6" ht="9" x14ac:dyDescent="0.15">
      <c r="A177" s="67"/>
      <c r="C177" s="68"/>
      <c r="D177" s="68"/>
      <c r="E177" s="68"/>
      <c r="F177" s="68"/>
    </row>
    <row r="178" spans="1:6" ht="9" x14ac:dyDescent="0.15">
      <c r="A178" s="67"/>
      <c r="C178" s="68"/>
      <c r="D178" s="68"/>
      <c r="E178" s="68"/>
      <c r="F178" s="68"/>
    </row>
    <row r="179" spans="1:6" ht="9" x14ac:dyDescent="0.15">
      <c r="A179" s="67"/>
      <c r="C179" s="68"/>
      <c r="D179" s="68"/>
      <c r="E179" s="68"/>
      <c r="F179" s="68"/>
    </row>
    <row r="180" spans="1:6" ht="9" x14ac:dyDescent="0.15">
      <c r="A180" s="67"/>
      <c r="C180" s="68"/>
      <c r="D180" s="68"/>
      <c r="E180" s="68"/>
      <c r="F180" s="68"/>
    </row>
    <row r="181" spans="1:6" ht="9" x14ac:dyDescent="0.15">
      <c r="A181" s="67"/>
      <c r="C181" s="68"/>
      <c r="D181" s="68"/>
      <c r="E181" s="68"/>
      <c r="F181" s="68"/>
    </row>
    <row r="182" spans="1:6" ht="9" x14ac:dyDescent="0.15">
      <c r="A182" s="67"/>
      <c r="C182" s="68"/>
      <c r="D182" s="68"/>
      <c r="E182" s="68"/>
      <c r="F182" s="68"/>
    </row>
    <row r="183" spans="1:6" ht="9" x14ac:dyDescent="0.15">
      <c r="A183" s="67"/>
      <c r="C183" s="68"/>
      <c r="D183" s="68"/>
      <c r="E183" s="68"/>
      <c r="F183" s="68"/>
    </row>
    <row r="184" spans="1:6" ht="9" x14ac:dyDescent="0.15">
      <c r="A184" s="67"/>
      <c r="C184" s="68"/>
      <c r="D184" s="68"/>
      <c r="E184" s="68"/>
      <c r="F184" s="68"/>
    </row>
    <row r="185" spans="1:6" ht="9" x14ac:dyDescent="0.15">
      <c r="A185" s="67"/>
      <c r="C185" s="68"/>
      <c r="D185" s="68"/>
      <c r="E185" s="68"/>
      <c r="F185" s="68"/>
    </row>
    <row r="186" spans="1:6" ht="9" x14ac:dyDescent="0.15">
      <c r="A186" s="67"/>
      <c r="C186" s="68"/>
      <c r="D186" s="68"/>
      <c r="E186" s="68"/>
      <c r="F186" s="68"/>
    </row>
    <row r="187" spans="1:6" ht="9" x14ac:dyDescent="0.15">
      <c r="A187" s="67"/>
      <c r="C187" s="68"/>
      <c r="D187" s="68"/>
      <c r="E187" s="68"/>
      <c r="F187" s="68"/>
    </row>
    <row r="188" spans="1:6" ht="9" x14ac:dyDescent="0.15">
      <c r="A188" s="67"/>
      <c r="C188" s="68"/>
      <c r="D188" s="68"/>
      <c r="E188" s="68"/>
      <c r="F188" s="68"/>
    </row>
    <row r="189" spans="1:6" ht="9" x14ac:dyDescent="0.15">
      <c r="A189" s="67"/>
      <c r="C189" s="68"/>
      <c r="D189" s="68"/>
      <c r="E189" s="68"/>
      <c r="F189" s="68"/>
    </row>
    <row r="190" spans="1:6" ht="9" x14ac:dyDescent="0.15">
      <c r="A190" s="67"/>
      <c r="C190" s="68"/>
      <c r="D190" s="68"/>
      <c r="E190" s="68"/>
      <c r="F190" s="68"/>
    </row>
    <row r="191" spans="1:6" ht="9" x14ac:dyDescent="0.15">
      <c r="A191" s="67"/>
      <c r="C191" s="68"/>
      <c r="D191" s="68"/>
      <c r="E191" s="68"/>
      <c r="F191" s="68"/>
    </row>
    <row r="192" spans="1:6" ht="9" x14ac:dyDescent="0.15">
      <c r="A192" s="67"/>
      <c r="C192" s="68"/>
      <c r="D192" s="68"/>
      <c r="E192" s="68"/>
      <c r="F192" s="68"/>
    </row>
    <row r="193" spans="1:6" ht="9" x14ac:dyDescent="0.15">
      <c r="A193" s="67"/>
      <c r="C193" s="68"/>
      <c r="D193" s="68"/>
      <c r="E193" s="68"/>
      <c r="F193" s="68"/>
    </row>
    <row r="194" spans="1:6" ht="9" x14ac:dyDescent="0.15">
      <c r="A194" s="67"/>
      <c r="C194" s="68"/>
      <c r="D194" s="68"/>
      <c r="E194" s="68"/>
      <c r="F194" s="68"/>
    </row>
    <row r="195" spans="1:6" ht="9" x14ac:dyDescent="0.15">
      <c r="A195" s="67"/>
      <c r="C195" s="68"/>
      <c r="D195" s="68"/>
      <c r="E195" s="68"/>
      <c r="F195" s="68"/>
    </row>
    <row r="196" spans="1:6" ht="9" x14ac:dyDescent="0.15">
      <c r="A196" s="67"/>
      <c r="C196" s="68"/>
      <c r="D196" s="68"/>
      <c r="E196" s="68"/>
      <c r="F196" s="68"/>
    </row>
    <row r="197" spans="1:6" ht="9" x14ac:dyDescent="0.15">
      <c r="A197" s="67"/>
      <c r="C197" s="68"/>
      <c r="D197" s="68"/>
      <c r="E197" s="68"/>
      <c r="F197" s="68"/>
    </row>
    <row r="198" spans="1:6" ht="9" x14ac:dyDescent="0.15">
      <c r="A198" s="67"/>
      <c r="C198" s="68"/>
      <c r="D198" s="68"/>
      <c r="E198" s="68"/>
      <c r="F198" s="68"/>
    </row>
    <row r="199" spans="1:6" ht="9" x14ac:dyDescent="0.15">
      <c r="A199" s="67"/>
      <c r="C199" s="68"/>
      <c r="D199" s="68"/>
      <c r="E199" s="68"/>
      <c r="F199" s="68"/>
    </row>
    <row r="200" spans="1:6" ht="9" x14ac:dyDescent="0.15">
      <c r="A200" s="67"/>
      <c r="C200" s="68"/>
      <c r="D200" s="68"/>
      <c r="E200" s="68"/>
      <c r="F200" s="68"/>
    </row>
    <row r="201" spans="1:6" ht="9" x14ac:dyDescent="0.15">
      <c r="A201" s="67"/>
      <c r="C201" s="68"/>
      <c r="D201" s="68"/>
      <c r="E201" s="68"/>
      <c r="F201" s="68"/>
    </row>
    <row r="202" spans="1:6" ht="9" x14ac:dyDescent="0.15">
      <c r="A202" s="67"/>
      <c r="C202" s="68"/>
      <c r="D202" s="68"/>
      <c r="E202" s="68"/>
      <c r="F202" s="68"/>
    </row>
    <row r="203" spans="1:6" ht="9" x14ac:dyDescent="0.15">
      <c r="A203" s="67"/>
      <c r="C203" s="68"/>
      <c r="D203" s="68"/>
      <c r="E203" s="68"/>
      <c r="F203" s="68"/>
    </row>
    <row r="204" spans="1:6" ht="9" x14ac:dyDescent="0.15">
      <c r="A204" s="67"/>
      <c r="C204" s="68"/>
      <c r="D204" s="68"/>
      <c r="E204" s="68"/>
      <c r="F204" s="68"/>
    </row>
    <row r="205" spans="1:6" ht="9" x14ac:dyDescent="0.15">
      <c r="A205" s="67"/>
      <c r="C205" s="68"/>
      <c r="D205" s="68"/>
      <c r="E205" s="68"/>
      <c r="F205" s="68"/>
    </row>
    <row r="206" spans="1:6" ht="9" x14ac:dyDescent="0.15">
      <c r="A206" s="67"/>
      <c r="C206" s="68"/>
      <c r="D206" s="68"/>
      <c r="E206" s="68"/>
      <c r="F206" s="68"/>
    </row>
    <row r="207" spans="1:6" ht="9" x14ac:dyDescent="0.15">
      <c r="A207" s="67"/>
      <c r="C207" s="68"/>
      <c r="D207" s="68"/>
      <c r="E207" s="68"/>
      <c r="F207" s="68"/>
    </row>
    <row r="208" spans="1:6" ht="9" x14ac:dyDescent="0.15">
      <c r="A208" s="67"/>
      <c r="C208" s="68"/>
      <c r="D208" s="68"/>
      <c r="E208" s="68"/>
      <c r="F208" s="68"/>
    </row>
    <row r="209" spans="1:6" ht="9" x14ac:dyDescent="0.15">
      <c r="A209" s="67"/>
      <c r="C209" s="68"/>
      <c r="D209" s="68"/>
      <c r="E209" s="68"/>
      <c r="F209" s="68"/>
    </row>
    <row r="210" spans="1:6" ht="9" x14ac:dyDescent="0.15">
      <c r="A210" s="67"/>
      <c r="C210" s="68"/>
      <c r="D210" s="68"/>
      <c r="E210" s="68"/>
      <c r="F210" s="68"/>
    </row>
    <row r="211" spans="1:6" ht="9" x14ac:dyDescent="0.15">
      <c r="A211" s="67"/>
      <c r="C211" s="68"/>
      <c r="D211" s="68"/>
      <c r="E211" s="68"/>
      <c r="F211" s="68"/>
    </row>
    <row r="212" spans="1:6" ht="9" x14ac:dyDescent="0.15">
      <c r="A212" s="67"/>
      <c r="C212" s="68"/>
      <c r="D212" s="68"/>
      <c r="E212" s="68"/>
      <c r="F212" s="68"/>
    </row>
    <row r="213" spans="1:6" ht="9" x14ac:dyDescent="0.15">
      <c r="A213" s="67"/>
      <c r="C213" s="68"/>
      <c r="D213" s="68"/>
      <c r="E213" s="68"/>
      <c r="F213" s="68"/>
    </row>
    <row r="214" spans="1:6" ht="9" x14ac:dyDescent="0.15">
      <c r="A214" s="67"/>
      <c r="C214" s="68"/>
      <c r="D214" s="68"/>
      <c r="E214" s="68"/>
      <c r="F214" s="68"/>
    </row>
    <row r="215" spans="1:6" ht="9" x14ac:dyDescent="0.15">
      <c r="A215" s="67"/>
      <c r="C215" s="68"/>
      <c r="D215" s="68"/>
      <c r="E215" s="68"/>
      <c r="F215" s="68"/>
    </row>
    <row r="216" spans="1:6" ht="9" x14ac:dyDescent="0.15">
      <c r="A216" s="67"/>
      <c r="C216" s="68"/>
      <c r="D216" s="68"/>
      <c r="E216" s="68"/>
      <c r="F216" s="68"/>
    </row>
    <row r="217" spans="1:6" ht="9" x14ac:dyDescent="0.15">
      <c r="A217" s="67"/>
      <c r="C217" s="68"/>
      <c r="D217" s="68"/>
      <c r="E217" s="68"/>
      <c r="F217" s="68"/>
    </row>
    <row r="218" spans="1:6" ht="9" x14ac:dyDescent="0.15">
      <c r="A218" s="67"/>
      <c r="C218" s="68"/>
      <c r="D218" s="68"/>
      <c r="E218" s="68"/>
      <c r="F218" s="68"/>
    </row>
    <row r="219" spans="1:6" ht="9" x14ac:dyDescent="0.15">
      <c r="A219" s="67"/>
      <c r="C219" s="68"/>
      <c r="D219" s="68"/>
      <c r="E219" s="68"/>
      <c r="F219" s="68"/>
    </row>
    <row r="220" spans="1:6" ht="9" x14ac:dyDescent="0.15">
      <c r="A220" s="67"/>
      <c r="C220" s="68"/>
      <c r="D220" s="68"/>
      <c r="E220" s="68"/>
      <c r="F220" s="68"/>
    </row>
    <row r="221" spans="1:6" ht="9" x14ac:dyDescent="0.15">
      <c r="A221" s="67"/>
      <c r="C221" s="68"/>
      <c r="D221" s="68"/>
      <c r="E221" s="68"/>
      <c r="F221" s="68"/>
    </row>
    <row r="222" spans="1:6" ht="9" x14ac:dyDescent="0.15">
      <c r="A222" s="67"/>
      <c r="C222" s="68"/>
      <c r="D222" s="68"/>
      <c r="E222" s="68"/>
      <c r="F222" s="68"/>
    </row>
    <row r="223" spans="1:6" ht="9" x14ac:dyDescent="0.15">
      <c r="A223" s="67"/>
      <c r="C223" s="68"/>
      <c r="D223" s="68"/>
      <c r="E223" s="68"/>
      <c r="F223" s="68"/>
    </row>
    <row r="224" spans="1:6" ht="9" x14ac:dyDescent="0.15">
      <c r="A224" s="67"/>
      <c r="C224" s="68"/>
      <c r="D224" s="68"/>
      <c r="E224" s="68"/>
      <c r="F224" s="68"/>
    </row>
    <row r="225" spans="1:6" ht="9" x14ac:dyDescent="0.15">
      <c r="A225" s="67"/>
      <c r="C225" s="68"/>
      <c r="D225" s="68"/>
      <c r="E225" s="68"/>
      <c r="F225" s="68"/>
    </row>
    <row r="226" spans="1:6" ht="9" x14ac:dyDescent="0.15">
      <c r="A226" s="67"/>
      <c r="C226" s="68"/>
      <c r="D226" s="68"/>
      <c r="E226" s="68"/>
      <c r="F226" s="68"/>
    </row>
    <row r="227" spans="1:6" ht="9" x14ac:dyDescent="0.15">
      <c r="A227" s="67"/>
      <c r="C227" s="68"/>
      <c r="D227" s="68"/>
      <c r="E227" s="68"/>
      <c r="F227" s="68"/>
    </row>
    <row r="228" spans="1:6" ht="9" x14ac:dyDescent="0.15">
      <c r="A228" s="67"/>
      <c r="C228" s="68"/>
      <c r="D228" s="68"/>
      <c r="E228" s="68"/>
      <c r="F228" s="68"/>
    </row>
    <row r="229" spans="1:6" ht="9" x14ac:dyDescent="0.15">
      <c r="A229" s="67"/>
      <c r="C229" s="68"/>
      <c r="D229" s="68"/>
      <c r="E229" s="68"/>
      <c r="F229" s="68"/>
    </row>
    <row r="230" spans="1:6" ht="9" x14ac:dyDescent="0.15">
      <c r="A230" s="67"/>
      <c r="C230" s="68"/>
      <c r="D230" s="68"/>
      <c r="E230" s="68"/>
      <c r="F230" s="68"/>
    </row>
    <row r="231" spans="1:6" ht="9" x14ac:dyDescent="0.15">
      <c r="A231" s="67"/>
      <c r="C231" s="68"/>
      <c r="D231" s="68"/>
      <c r="E231" s="68"/>
      <c r="F231" s="68"/>
    </row>
    <row r="232" spans="1:6" ht="9" x14ac:dyDescent="0.15">
      <c r="A232" s="67"/>
      <c r="C232" s="68"/>
      <c r="D232" s="68"/>
      <c r="E232" s="68"/>
      <c r="F232" s="68"/>
    </row>
    <row r="233" spans="1:6" ht="9" x14ac:dyDescent="0.15">
      <c r="A233" s="67"/>
      <c r="C233" s="68"/>
      <c r="D233" s="68"/>
      <c r="E233" s="68"/>
      <c r="F233" s="68"/>
    </row>
    <row r="234" spans="1:6" ht="9" x14ac:dyDescent="0.15">
      <c r="A234" s="67"/>
      <c r="C234" s="68"/>
      <c r="D234" s="68"/>
      <c r="E234" s="68"/>
      <c r="F234" s="68"/>
    </row>
    <row r="235" spans="1:6" ht="9" x14ac:dyDescent="0.15">
      <c r="A235" s="67"/>
      <c r="C235" s="68"/>
      <c r="D235" s="68"/>
      <c r="E235" s="68"/>
      <c r="F235" s="68"/>
    </row>
    <row r="236" spans="1:6" ht="9" x14ac:dyDescent="0.15">
      <c r="A236" s="67"/>
      <c r="C236" s="68"/>
      <c r="D236" s="68"/>
      <c r="E236" s="68"/>
      <c r="F236" s="68"/>
    </row>
    <row r="237" spans="1:6" ht="9" x14ac:dyDescent="0.15">
      <c r="A237" s="67"/>
      <c r="C237" s="68"/>
      <c r="D237" s="68"/>
      <c r="E237" s="68"/>
      <c r="F237" s="68"/>
    </row>
    <row r="238" spans="1:6" ht="9" x14ac:dyDescent="0.15">
      <c r="A238" s="67"/>
      <c r="C238" s="68"/>
      <c r="D238" s="68"/>
      <c r="E238" s="68"/>
      <c r="F238" s="68"/>
    </row>
    <row r="239" spans="1:6" ht="9" x14ac:dyDescent="0.15">
      <c r="A239" s="67"/>
      <c r="C239" s="68"/>
      <c r="D239" s="68"/>
      <c r="E239" s="68"/>
      <c r="F239" s="68"/>
    </row>
    <row r="240" spans="1:6" ht="9" x14ac:dyDescent="0.15">
      <c r="A240" s="67"/>
      <c r="C240" s="68"/>
      <c r="D240" s="68"/>
      <c r="E240" s="68"/>
      <c r="F240" s="68"/>
    </row>
    <row r="241" spans="1:6" ht="9" x14ac:dyDescent="0.15">
      <c r="A241" s="67"/>
      <c r="C241" s="68"/>
      <c r="D241" s="68"/>
      <c r="E241" s="68"/>
      <c r="F241" s="68"/>
    </row>
    <row r="242" spans="1:6" ht="9" x14ac:dyDescent="0.15">
      <c r="A242" s="67"/>
      <c r="C242" s="68"/>
      <c r="D242" s="68"/>
      <c r="E242" s="68"/>
      <c r="F242" s="68"/>
    </row>
    <row r="243" spans="1:6" ht="9" x14ac:dyDescent="0.15">
      <c r="A243" s="67"/>
      <c r="C243" s="68"/>
      <c r="D243" s="68"/>
      <c r="E243" s="68"/>
      <c r="F243" s="68"/>
    </row>
    <row r="244" spans="1:6" ht="9" x14ac:dyDescent="0.15">
      <c r="A244" s="67"/>
      <c r="C244" s="68"/>
      <c r="D244" s="68"/>
      <c r="E244" s="68"/>
      <c r="F244" s="68"/>
    </row>
    <row r="245" spans="1:6" ht="9" x14ac:dyDescent="0.15">
      <c r="A245" s="67"/>
      <c r="C245" s="68"/>
      <c r="D245" s="68"/>
      <c r="E245" s="68"/>
      <c r="F245" s="68"/>
    </row>
    <row r="246" spans="1:6" ht="9" x14ac:dyDescent="0.15">
      <c r="A246" s="67"/>
      <c r="C246" s="68"/>
      <c r="D246" s="68"/>
      <c r="E246" s="68"/>
      <c r="F246" s="68"/>
    </row>
    <row r="247" spans="1:6" ht="9" x14ac:dyDescent="0.15">
      <c r="A247" s="67"/>
      <c r="C247" s="68"/>
      <c r="D247" s="68"/>
      <c r="E247" s="68"/>
      <c r="F247" s="68"/>
    </row>
    <row r="248" spans="1:6" ht="9" x14ac:dyDescent="0.15">
      <c r="A248" s="67"/>
      <c r="C248" s="68"/>
      <c r="D248" s="68"/>
      <c r="E248" s="68"/>
      <c r="F248" s="68"/>
    </row>
    <row r="249" spans="1:6" ht="9" x14ac:dyDescent="0.15">
      <c r="A249" s="67"/>
      <c r="C249" s="68"/>
      <c r="D249" s="68"/>
      <c r="E249" s="68"/>
      <c r="F249" s="68"/>
    </row>
    <row r="250" spans="1:6" ht="9" x14ac:dyDescent="0.15">
      <c r="A250" s="67"/>
      <c r="C250" s="68"/>
      <c r="D250" s="68"/>
      <c r="E250" s="68"/>
      <c r="F250" s="68"/>
    </row>
    <row r="251" spans="1:6" ht="9" x14ac:dyDescent="0.15">
      <c r="A251" s="67"/>
      <c r="C251" s="68"/>
      <c r="D251" s="68"/>
      <c r="E251" s="68"/>
      <c r="F251" s="68"/>
    </row>
    <row r="252" spans="1:6" ht="9" x14ac:dyDescent="0.15">
      <c r="A252" s="67"/>
      <c r="C252" s="68"/>
      <c r="D252" s="68"/>
      <c r="E252" s="68"/>
      <c r="F252" s="68"/>
    </row>
    <row r="253" spans="1:6" ht="9" x14ac:dyDescent="0.15">
      <c r="A253" s="67"/>
      <c r="C253" s="68"/>
      <c r="D253" s="68"/>
      <c r="E253" s="68"/>
      <c r="F253" s="68"/>
    </row>
    <row r="254" spans="1:6" ht="9" x14ac:dyDescent="0.15">
      <c r="A254" s="67"/>
      <c r="C254" s="68"/>
      <c r="D254" s="68"/>
      <c r="E254" s="68"/>
      <c r="F254" s="68"/>
    </row>
    <row r="255" spans="1:6" ht="9" x14ac:dyDescent="0.15">
      <c r="A255" s="67"/>
      <c r="C255" s="68"/>
      <c r="D255" s="68"/>
      <c r="E255" s="68"/>
      <c r="F255" s="68"/>
    </row>
    <row r="256" spans="1:6" ht="9" x14ac:dyDescent="0.15">
      <c r="A256" s="67"/>
      <c r="C256" s="68"/>
      <c r="D256" s="68"/>
      <c r="E256" s="68"/>
      <c r="F256" s="68"/>
    </row>
    <row r="257" spans="1:6" ht="9" x14ac:dyDescent="0.15">
      <c r="A257" s="67"/>
      <c r="C257" s="68"/>
      <c r="D257" s="68"/>
      <c r="E257" s="68"/>
      <c r="F257" s="68"/>
    </row>
    <row r="258" spans="1:6" ht="9" x14ac:dyDescent="0.15">
      <c r="A258" s="67"/>
      <c r="C258" s="68"/>
      <c r="D258" s="68"/>
      <c r="E258" s="68"/>
      <c r="F258" s="68"/>
    </row>
    <row r="259" spans="1:6" ht="9" x14ac:dyDescent="0.15">
      <c r="A259" s="67"/>
      <c r="C259" s="68"/>
      <c r="D259" s="68"/>
      <c r="E259" s="68"/>
      <c r="F259" s="68"/>
    </row>
    <row r="260" spans="1:6" ht="9" x14ac:dyDescent="0.15">
      <c r="A260" s="67"/>
      <c r="C260" s="68"/>
      <c r="D260" s="68"/>
      <c r="E260" s="68"/>
      <c r="F260" s="68"/>
    </row>
    <row r="261" spans="1:6" ht="9" x14ac:dyDescent="0.15">
      <c r="A261" s="67"/>
      <c r="C261" s="68"/>
      <c r="D261" s="68"/>
      <c r="E261" s="68"/>
      <c r="F261" s="68"/>
    </row>
    <row r="262" spans="1:6" ht="9" x14ac:dyDescent="0.15">
      <c r="A262" s="67"/>
      <c r="C262" s="68"/>
      <c r="D262" s="68"/>
      <c r="E262" s="68"/>
      <c r="F262" s="68"/>
    </row>
    <row r="263" spans="1:6" ht="9" x14ac:dyDescent="0.15">
      <c r="A263" s="67"/>
      <c r="C263" s="68"/>
      <c r="D263" s="68"/>
      <c r="E263" s="68"/>
      <c r="F263" s="68"/>
    </row>
    <row r="264" spans="1:6" ht="9" x14ac:dyDescent="0.15">
      <c r="A264" s="67"/>
      <c r="C264" s="68"/>
      <c r="D264" s="68"/>
      <c r="E264" s="68"/>
      <c r="F264" s="68"/>
    </row>
    <row r="265" spans="1:6" ht="9" x14ac:dyDescent="0.15">
      <c r="A265" s="67"/>
      <c r="C265" s="68"/>
      <c r="D265" s="68"/>
      <c r="E265" s="68"/>
      <c r="F265" s="68"/>
    </row>
    <row r="266" spans="1:6" ht="9" x14ac:dyDescent="0.15">
      <c r="A266" s="67"/>
      <c r="C266" s="68"/>
      <c r="D266" s="68"/>
      <c r="E266" s="68"/>
      <c r="F266" s="68"/>
    </row>
    <row r="267" spans="1:6" ht="9" x14ac:dyDescent="0.15">
      <c r="A267" s="67"/>
      <c r="C267" s="68"/>
      <c r="D267" s="68"/>
      <c r="E267" s="68"/>
      <c r="F267" s="68"/>
    </row>
    <row r="268" spans="1:6" ht="9" x14ac:dyDescent="0.15">
      <c r="A268" s="67"/>
      <c r="C268" s="68"/>
      <c r="D268" s="68"/>
      <c r="E268" s="68"/>
      <c r="F268" s="68"/>
    </row>
    <row r="269" spans="1:6" ht="9" x14ac:dyDescent="0.15">
      <c r="A269" s="67"/>
      <c r="C269" s="68"/>
      <c r="D269" s="68"/>
      <c r="E269" s="68"/>
      <c r="F269" s="68"/>
    </row>
    <row r="270" spans="1:6" ht="9" x14ac:dyDescent="0.15">
      <c r="A270" s="67"/>
      <c r="C270" s="68"/>
      <c r="D270" s="68"/>
      <c r="E270" s="68"/>
      <c r="F270" s="68"/>
    </row>
    <row r="271" spans="1:6" ht="9" x14ac:dyDescent="0.15">
      <c r="A271" s="67"/>
      <c r="C271" s="68"/>
      <c r="D271" s="68"/>
      <c r="E271" s="68"/>
      <c r="F271" s="68"/>
    </row>
    <row r="272" spans="1:6" ht="9" x14ac:dyDescent="0.15">
      <c r="A272" s="67"/>
      <c r="C272" s="68"/>
      <c r="D272" s="68"/>
      <c r="E272" s="68"/>
      <c r="F272" s="68"/>
    </row>
    <row r="273" spans="1:6" ht="9" x14ac:dyDescent="0.15">
      <c r="A273" s="67"/>
      <c r="C273" s="68"/>
      <c r="D273" s="68"/>
      <c r="E273" s="68"/>
      <c r="F273" s="68"/>
    </row>
    <row r="274" spans="1:6" ht="9" x14ac:dyDescent="0.15">
      <c r="A274" s="67"/>
      <c r="C274" s="68"/>
      <c r="D274" s="68"/>
      <c r="E274" s="68"/>
      <c r="F274" s="68"/>
    </row>
    <row r="275" spans="1:6" ht="9" x14ac:dyDescent="0.15">
      <c r="A275" s="67"/>
      <c r="C275" s="68"/>
      <c r="D275" s="68"/>
      <c r="E275" s="68"/>
      <c r="F275" s="68"/>
    </row>
    <row r="276" spans="1:6" ht="9" x14ac:dyDescent="0.15">
      <c r="A276" s="67"/>
      <c r="C276" s="68"/>
      <c r="D276" s="68"/>
      <c r="E276" s="68"/>
      <c r="F276" s="68"/>
    </row>
    <row r="277" spans="1:6" ht="9" x14ac:dyDescent="0.15">
      <c r="A277" s="67"/>
      <c r="C277" s="68"/>
      <c r="D277" s="68"/>
      <c r="E277" s="68"/>
      <c r="F277" s="68"/>
    </row>
    <row r="278" spans="1:6" ht="9" x14ac:dyDescent="0.15">
      <c r="A278" s="67"/>
      <c r="C278" s="68"/>
      <c r="D278" s="68"/>
      <c r="E278" s="68"/>
      <c r="F278" s="68"/>
    </row>
    <row r="279" spans="1:6" ht="9" x14ac:dyDescent="0.15">
      <c r="A279" s="67"/>
      <c r="C279" s="68"/>
      <c r="D279" s="68"/>
      <c r="E279" s="68"/>
      <c r="F279" s="68"/>
    </row>
    <row r="280" spans="1:6" ht="9" x14ac:dyDescent="0.15">
      <c r="A280" s="67"/>
      <c r="C280" s="68"/>
      <c r="D280" s="68"/>
      <c r="E280" s="68"/>
      <c r="F280" s="68"/>
    </row>
    <row r="281" spans="1:6" ht="9" x14ac:dyDescent="0.15">
      <c r="A281" s="67"/>
      <c r="C281" s="68"/>
      <c r="D281" s="68"/>
      <c r="E281" s="68"/>
      <c r="F281" s="68"/>
    </row>
    <row r="282" spans="1:6" ht="9" x14ac:dyDescent="0.15">
      <c r="A282" s="67"/>
      <c r="C282" s="68"/>
      <c r="D282" s="68"/>
      <c r="E282" s="68"/>
      <c r="F282" s="68"/>
    </row>
    <row r="283" spans="1:6" ht="9" x14ac:dyDescent="0.15">
      <c r="A283" s="67"/>
      <c r="C283" s="68"/>
      <c r="D283" s="68"/>
      <c r="E283" s="68"/>
      <c r="F283" s="68"/>
    </row>
    <row r="284" spans="1:6" ht="9" x14ac:dyDescent="0.15">
      <c r="A284" s="67"/>
      <c r="C284" s="68"/>
      <c r="D284" s="68"/>
      <c r="E284" s="68"/>
      <c r="F284" s="68"/>
    </row>
    <row r="285" spans="1:6" ht="9" x14ac:dyDescent="0.15">
      <c r="A285" s="67"/>
      <c r="C285" s="68"/>
      <c r="D285" s="68"/>
      <c r="E285" s="68"/>
      <c r="F285" s="68"/>
    </row>
    <row r="286" spans="1:6" ht="9" x14ac:dyDescent="0.15">
      <c r="A286" s="67"/>
      <c r="C286" s="68"/>
      <c r="D286" s="68"/>
      <c r="E286" s="68"/>
      <c r="F286" s="68"/>
    </row>
    <row r="287" spans="1:6" ht="9" x14ac:dyDescent="0.15">
      <c r="A287" s="67"/>
      <c r="C287" s="68"/>
      <c r="D287" s="68"/>
      <c r="E287" s="68"/>
      <c r="F287" s="68"/>
    </row>
    <row r="288" spans="1:6" ht="9" x14ac:dyDescent="0.15">
      <c r="A288" s="67"/>
      <c r="C288" s="68"/>
      <c r="D288" s="68"/>
      <c r="E288" s="68"/>
      <c r="F288" s="68"/>
    </row>
    <row r="289" spans="1:6" ht="9" x14ac:dyDescent="0.15">
      <c r="A289" s="67"/>
      <c r="C289" s="68"/>
      <c r="D289" s="68"/>
      <c r="E289" s="68"/>
      <c r="F289" s="68"/>
    </row>
    <row r="290" spans="1:6" ht="9" x14ac:dyDescent="0.15">
      <c r="A290" s="67"/>
      <c r="C290" s="68"/>
      <c r="D290" s="68"/>
      <c r="E290" s="68"/>
      <c r="F290" s="68"/>
    </row>
    <row r="291" spans="1:6" ht="9" x14ac:dyDescent="0.15">
      <c r="A291" s="67"/>
      <c r="C291" s="68"/>
      <c r="D291" s="68"/>
      <c r="E291" s="68"/>
      <c r="F291" s="68"/>
    </row>
    <row r="292" spans="1:6" ht="9" x14ac:dyDescent="0.15">
      <c r="A292" s="67"/>
      <c r="C292" s="68"/>
      <c r="D292" s="68"/>
      <c r="E292" s="68"/>
      <c r="F292" s="68"/>
    </row>
    <row r="293" spans="1:6" ht="9" x14ac:dyDescent="0.15">
      <c r="A293" s="67"/>
      <c r="C293" s="68"/>
      <c r="D293" s="68"/>
      <c r="E293" s="68"/>
      <c r="F293" s="68"/>
    </row>
    <row r="294" spans="1:6" ht="9" x14ac:dyDescent="0.15">
      <c r="A294" s="67"/>
      <c r="C294" s="68"/>
      <c r="D294" s="68"/>
      <c r="E294" s="68"/>
      <c r="F294" s="68"/>
    </row>
    <row r="295" spans="1:6" ht="9" x14ac:dyDescent="0.15">
      <c r="A295" s="67"/>
      <c r="C295" s="68"/>
      <c r="D295" s="68"/>
      <c r="E295" s="68"/>
      <c r="F295" s="68"/>
    </row>
    <row r="296" spans="1:6" ht="9" x14ac:dyDescent="0.15">
      <c r="A296" s="67"/>
      <c r="C296" s="68"/>
      <c r="D296" s="68"/>
      <c r="E296" s="68"/>
      <c r="F296" s="68"/>
    </row>
    <row r="297" spans="1:6" ht="9" x14ac:dyDescent="0.15">
      <c r="A297" s="67"/>
      <c r="C297" s="68"/>
      <c r="D297" s="68"/>
      <c r="E297" s="68"/>
      <c r="F297" s="68"/>
    </row>
    <row r="298" spans="1:6" ht="9" x14ac:dyDescent="0.15">
      <c r="A298" s="67"/>
      <c r="C298" s="68"/>
      <c r="D298" s="68"/>
      <c r="E298" s="68"/>
      <c r="F298" s="68"/>
    </row>
    <row r="299" spans="1:6" ht="9" x14ac:dyDescent="0.15">
      <c r="A299" s="67"/>
      <c r="C299" s="68"/>
      <c r="D299" s="68"/>
      <c r="E299" s="68"/>
      <c r="F299" s="68"/>
    </row>
    <row r="300" spans="1:6" ht="9" x14ac:dyDescent="0.15">
      <c r="A300" s="67"/>
      <c r="C300" s="68"/>
      <c r="D300" s="68"/>
      <c r="E300" s="68"/>
      <c r="F300" s="68"/>
    </row>
    <row r="301" spans="1:6" ht="9" x14ac:dyDescent="0.15">
      <c r="A301" s="67"/>
      <c r="C301" s="68"/>
      <c r="D301" s="68"/>
      <c r="E301" s="68"/>
      <c r="F301" s="68"/>
    </row>
    <row r="302" spans="1:6" ht="9" x14ac:dyDescent="0.15">
      <c r="A302" s="67"/>
      <c r="C302" s="68"/>
      <c r="D302" s="68"/>
      <c r="E302" s="68"/>
      <c r="F302" s="68"/>
    </row>
    <row r="303" spans="1:6" ht="9" x14ac:dyDescent="0.15">
      <c r="A303" s="67"/>
      <c r="C303" s="68"/>
      <c r="D303" s="68"/>
      <c r="E303" s="68"/>
      <c r="F303" s="68"/>
    </row>
    <row r="304" spans="1:6" ht="9" x14ac:dyDescent="0.15">
      <c r="A304" s="67"/>
      <c r="C304" s="68"/>
      <c r="D304" s="68"/>
      <c r="E304" s="68"/>
      <c r="F304" s="68"/>
    </row>
    <row r="305" spans="1:6" ht="9" x14ac:dyDescent="0.15">
      <c r="A305" s="67"/>
      <c r="C305" s="68"/>
      <c r="D305" s="68"/>
      <c r="E305" s="68"/>
      <c r="F305" s="68"/>
    </row>
    <row r="306" spans="1:6" ht="9" x14ac:dyDescent="0.15">
      <c r="A306" s="67"/>
      <c r="C306" s="68"/>
      <c r="D306" s="68"/>
      <c r="E306" s="68"/>
      <c r="F306" s="68"/>
    </row>
    <row r="307" spans="1:6" ht="9" x14ac:dyDescent="0.15">
      <c r="A307" s="67"/>
      <c r="C307" s="68"/>
      <c r="D307" s="68"/>
      <c r="E307" s="68"/>
      <c r="F307" s="68"/>
    </row>
    <row r="308" spans="1:6" ht="9" x14ac:dyDescent="0.15">
      <c r="A308" s="67"/>
      <c r="C308" s="68"/>
      <c r="D308" s="68"/>
      <c r="E308" s="68"/>
      <c r="F308" s="68"/>
    </row>
    <row r="309" spans="1:6" ht="9" x14ac:dyDescent="0.15">
      <c r="A309" s="67"/>
      <c r="C309" s="68"/>
      <c r="D309" s="68"/>
      <c r="E309" s="68"/>
      <c r="F309" s="68"/>
    </row>
    <row r="310" spans="1:6" ht="9" x14ac:dyDescent="0.15">
      <c r="A310" s="67"/>
      <c r="C310" s="68"/>
      <c r="D310" s="68"/>
      <c r="E310" s="68"/>
      <c r="F310" s="68"/>
    </row>
    <row r="311" spans="1:6" ht="9" x14ac:dyDescent="0.15">
      <c r="A311" s="67"/>
      <c r="C311" s="68"/>
      <c r="D311" s="68"/>
      <c r="E311" s="68"/>
      <c r="F311" s="68"/>
    </row>
    <row r="312" spans="1:6" ht="9" x14ac:dyDescent="0.15">
      <c r="A312" s="67"/>
      <c r="C312" s="68"/>
      <c r="D312" s="68"/>
      <c r="E312" s="68"/>
      <c r="F312" s="68"/>
    </row>
    <row r="313" spans="1:6" ht="9" x14ac:dyDescent="0.15">
      <c r="A313" s="67"/>
      <c r="C313" s="68"/>
      <c r="D313" s="68"/>
      <c r="E313" s="68"/>
      <c r="F313" s="68"/>
    </row>
    <row r="314" spans="1:6" ht="9" x14ac:dyDescent="0.15">
      <c r="A314" s="67"/>
      <c r="C314" s="68"/>
      <c r="D314" s="68"/>
      <c r="E314" s="68"/>
      <c r="F314" s="68"/>
    </row>
    <row r="315" spans="1:6" ht="9" x14ac:dyDescent="0.15">
      <c r="A315" s="67"/>
      <c r="C315" s="68"/>
      <c r="D315" s="68"/>
      <c r="E315" s="68"/>
      <c r="F315" s="68"/>
    </row>
    <row r="316" spans="1:6" ht="9" x14ac:dyDescent="0.15">
      <c r="A316" s="67"/>
      <c r="C316" s="68"/>
      <c r="D316" s="68"/>
      <c r="E316" s="68"/>
      <c r="F316" s="68"/>
    </row>
    <row r="317" spans="1:6" ht="9" x14ac:dyDescent="0.15">
      <c r="A317" s="67"/>
      <c r="C317" s="68"/>
      <c r="D317" s="68"/>
      <c r="E317" s="68"/>
      <c r="F317" s="68"/>
    </row>
    <row r="318" spans="1:6" ht="9" x14ac:dyDescent="0.15">
      <c r="A318" s="67"/>
      <c r="C318" s="68"/>
      <c r="D318" s="68"/>
      <c r="E318" s="68"/>
      <c r="F318" s="68"/>
    </row>
    <row r="319" spans="1:6" ht="9" x14ac:dyDescent="0.15">
      <c r="A319" s="67"/>
      <c r="C319" s="68"/>
      <c r="D319" s="68"/>
      <c r="E319" s="68"/>
      <c r="F319" s="68"/>
    </row>
    <row r="320" spans="1:6" ht="9" x14ac:dyDescent="0.15">
      <c r="A320" s="67"/>
      <c r="C320" s="68"/>
      <c r="D320" s="68"/>
      <c r="E320" s="68"/>
      <c r="F320" s="68"/>
    </row>
    <row r="321" spans="1:6" ht="9" x14ac:dyDescent="0.15">
      <c r="A321" s="67"/>
      <c r="C321" s="68"/>
      <c r="D321" s="68"/>
      <c r="E321" s="68"/>
      <c r="F321" s="68"/>
    </row>
    <row r="322" spans="1:6" ht="9" x14ac:dyDescent="0.15">
      <c r="A322" s="67"/>
      <c r="C322" s="68"/>
      <c r="D322" s="68"/>
      <c r="E322" s="68"/>
      <c r="F322" s="68"/>
    </row>
    <row r="323" spans="1:6" ht="9" x14ac:dyDescent="0.15">
      <c r="A323" s="67"/>
      <c r="C323" s="68"/>
      <c r="D323" s="68"/>
      <c r="E323" s="68"/>
      <c r="F323" s="68"/>
    </row>
    <row r="324" spans="1:6" ht="9" x14ac:dyDescent="0.15">
      <c r="A324" s="67"/>
      <c r="C324" s="68"/>
      <c r="D324" s="68"/>
      <c r="E324" s="68"/>
      <c r="F324" s="68"/>
    </row>
    <row r="325" spans="1:6" ht="9" x14ac:dyDescent="0.15">
      <c r="A325" s="67"/>
      <c r="C325" s="68"/>
      <c r="D325" s="68"/>
      <c r="E325" s="68"/>
      <c r="F325" s="68"/>
    </row>
    <row r="326" spans="1:6" ht="9" x14ac:dyDescent="0.15">
      <c r="A326" s="67"/>
      <c r="C326" s="68"/>
      <c r="D326" s="68"/>
      <c r="E326" s="68"/>
      <c r="F326" s="68"/>
    </row>
    <row r="327" spans="1:6" ht="9" x14ac:dyDescent="0.15">
      <c r="A327" s="67"/>
      <c r="C327" s="68"/>
      <c r="D327" s="68"/>
      <c r="E327" s="68"/>
      <c r="F327" s="68"/>
    </row>
    <row r="328" spans="1:6" ht="9" x14ac:dyDescent="0.15">
      <c r="A328" s="67"/>
      <c r="C328" s="68"/>
      <c r="D328" s="68"/>
      <c r="E328" s="68"/>
      <c r="F328" s="68"/>
    </row>
    <row r="329" spans="1:6" ht="9" x14ac:dyDescent="0.15">
      <c r="A329" s="67"/>
      <c r="C329" s="68"/>
      <c r="D329" s="68"/>
      <c r="E329" s="68"/>
      <c r="F329" s="68"/>
    </row>
    <row r="330" spans="1:6" ht="9" x14ac:dyDescent="0.15">
      <c r="A330" s="67"/>
      <c r="C330" s="68"/>
      <c r="D330" s="68"/>
      <c r="E330" s="68"/>
      <c r="F330" s="68"/>
    </row>
    <row r="331" spans="1:6" ht="9" x14ac:dyDescent="0.15">
      <c r="A331" s="67"/>
      <c r="C331" s="68"/>
      <c r="D331" s="68"/>
      <c r="E331" s="68"/>
      <c r="F331" s="68"/>
    </row>
    <row r="332" spans="1:6" ht="9" x14ac:dyDescent="0.15">
      <c r="A332" s="67"/>
      <c r="C332" s="68"/>
      <c r="D332" s="68"/>
      <c r="E332" s="68"/>
      <c r="F332" s="68"/>
    </row>
    <row r="333" spans="1:6" ht="9" x14ac:dyDescent="0.15">
      <c r="A333" s="67"/>
      <c r="C333" s="68"/>
      <c r="D333" s="68"/>
      <c r="E333" s="68"/>
      <c r="F333" s="68"/>
    </row>
    <row r="334" spans="1:6" ht="9" x14ac:dyDescent="0.15">
      <c r="A334" s="67"/>
      <c r="C334" s="68"/>
      <c r="D334" s="68"/>
      <c r="E334" s="68"/>
      <c r="F334" s="68"/>
    </row>
    <row r="335" spans="1:6" ht="9" x14ac:dyDescent="0.15">
      <c r="A335" s="67"/>
      <c r="C335" s="68"/>
      <c r="D335" s="68"/>
      <c r="E335" s="68"/>
      <c r="F335" s="68"/>
    </row>
    <row r="336" spans="1:6" ht="9" x14ac:dyDescent="0.15">
      <c r="A336" s="67"/>
      <c r="C336" s="68"/>
      <c r="D336" s="68"/>
      <c r="E336" s="68"/>
      <c r="F336" s="68"/>
    </row>
    <row r="337" spans="1:6" ht="9" x14ac:dyDescent="0.15">
      <c r="A337" s="67"/>
      <c r="C337" s="68"/>
      <c r="D337" s="68"/>
      <c r="E337" s="68"/>
      <c r="F337" s="68"/>
    </row>
    <row r="338" spans="1:6" ht="9" x14ac:dyDescent="0.15">
      <c r="A338" s="67"/>
      <c r="C338" s="68"/>
      <c r="D338" s="68"/>
      <c r="E338" s="68"/>
      <c r="F338" s="68"/>
    </row>
    <row r="339" spans="1:6" ht="9" x14ac:dyDescent="0.15">
      <c r="A339" s="67"/>
      <c r="C339" s="68"/>
      <c r="D339" s="68"/>
      <c r="E339" s="68"/>
      <c r="F339" s="68"/>
    </row>
    <row r="340" spans="1:6" ht="9" x14ac:dyDescent="0.15">
      <c r="A340" s="67"/>
      <c r="C340" s="68"/>
      <c r="D340" s="68"/>
      <c r="E340" s="68"/>
      <c r="F340" s="68"/>
    </row>
    <row r="341" spans="1:6" ht="9" x14ac:dyDescent="0.15">
      <c r="A341" s="67"/>
      <c r="C341" s="68"/>
      <c r="D341" s="68"/>
      <c r="E341" s="68"/>
      <c r="F341" s="68"/>
    </row>
    <row r="342" spans="1:6" ht="9" x14ac:dyDescent="0.15">
      <c r="A342" s="67"/>
      <c r="C342" s="68"/>
      <c r="D342" s="68"/>
      <c r="E342" s="68"/>
      <c r="F342" s="68"/>
    </row>
    <row r="343" spans="1:6" ht="9" x14ac:dyDescent="0.15">
      <c r="A343" s="67"/>
      <c r="C343" s="68"/>
      <c r="D343" s="68"/>
      <c r="E343" s="68"/>
      <c r="F343" s="68"/>
    </row>
    <row r="344" spans="1:6" ht="9" x14ac:dyDescent="0.15">
      <c r="A344" s="67"/>
      <c r="C344" s="68"/>
      <c r="D344" s="68"/>
      <c r="E344" s="68"/>
      <c r="F344" s="68"/>
    </row>
    <row r="345" spans="1:6" ht="9" x14ac:dyDescent="0.15">
      <c r="A345" s="67"/>
      <c r="C345" s="68"/>
      <c r="D345" s="68"/>
      <c r="E345" s="68"/>
      <c r="F345" s="68"/>
    </row>
    <row r="346" spans="1:6" ht="9" x14ac:dyDescent="0.15">
      <c r="A346" s="67"/>
      <c r="C346" s="68"/>
      <c r="D346" s="68"/>
      <c r="E346" s="68"/>
      <c r="F346" s="68"/>
    </row>
    <row r="347" spans="1:6" ht="9" x14ac:dyDescent="0.15">
      <c r="A347" s="67"/>
      <c r="C347" s="68"/>
      <c r="D347" s="68"/>
      <c r="E347" s="68"/>
      <c r="F347" s="68"/>
    </row>
    <row r="348" spans="1:6" ht="9" x14ac:dyDescent="0.15">
      <c r="A348" s="67"/>
      <c r="C348" s="68"/>
      <c r="D348" s="68"/>
      <c r="E348" s="68"/>
      <c r="F348" s="68"/>
    </row>
    <row r="349" spans="1:6" ht="9" x14ac:dyDescent="0.15">
      <c r="A349" s="67"/>
      <c r="C349" s="68"/>
      <c r="D349" s="68"/>
      <c r="E349" s="68"/>
      <c r="F349" s="68"/>
    </row>
    <row r="350" spans="1:6" ht="9" x14ac:dyDescent="0.15">
      <c r="A350" s="67"/>
      <c r="C350" s="68"/>
      <c r="D350" s="68"/>
      <c r="E350" s="68"/>
      <c r="F350" s="68"/>
    </row>
    <row r="351" spans="1:6" ht="9" x14ac:dyDescent="0.15">
      <c r="A351" s="67"/>
      <c r="C351" s="68"/>
      <c r="D351" s="68"/>
      <c r="E351" s="68"/>
      <c r="F351" s="68"/>
    </row>
    <row r="352" spans="1:6" ht="9" x14ac:dyDescent="0.15">
      <c r="A352" s="67"/>
      <c r="C352" s="68"/>
      <c r="D352" s="68"/>
      <c r="E352" s="68"/>
      <c r="F352" s="68"/>
    </row>
    <row r="353" spans="1:6" ht="9" x14ac:dyDescent="0.15">
      <c r="A353" s="67"/>
      <c r="C353" s="68"/>
      <c r="D353" s="68"/>
      <c r="E353" s="68"/>
      <c r="F353" s="68"/>
    </row>
    <row r="354" spans="1:6" ht="9" x14ac:dyDescent="0.15">
      <c r="A354" s="67"/>
      <c r="C354" s="68"/>
      <c r="D354" s="68"/>
      <c r="E354" s="68"/>
      <c r="F354" s="68"/>
    </row>
    <row r="355" spans="1:6" ht="9" x14ac:dyDescent="0.15">
      <c r="A355" s="67"/>
      <c r="C355" s="68"/>
      <c r="D355" s="68"/>
      <c r="E355" s="68"/>
      <c r="F355" s="68"/>
    </row>
    <row r="356" spans="1:6" ht="9" x14ac:dyDescent="0.15">
      <c r="A356" s="67"/>
      <c r="C356" s="68"/>
      <c r="D356" s="68"/>
      <c r="E356" s="68"/>
      <c r="F356" s="68"/>
    </row>
    <row r="357" spans="1:6" ht="9" x14ac:dyDescent="0.15">
      <c r="A357" s="67"/>
      <c r="C357" s="68"/>
      <c r="D357" s="68"/>
      <c r="E357" s="68"/>
      <c r="F357" s="68"/>
    </row>
    <row r="358" spans="1:6" ht="9" x14ac:dyDescent="0.15">
      <c r="A358" s="67"/>
      <c r="C358" s="68"/>
      <c r="D358" s="68"/>
      <c r="E358" s="68"/>
      <c r="F358" s="68"/>
    </row>
    <row r="359" spans="1:6" ht="9" x14ac:dyDescent="0.15">
      <c r="A359" s="67"/>
      <c r="C359" s="68"/>
      <c r="D359" s="68"/>
      <c r="E359" s="68"/>
      <c r="F359" s="68"/>
    </row>
    <row r="360" spans="1:6" ht="9" x14ac:dyDescent="0.15">
      <c r="A360" s="67"/>
      <c r="C360" s="68"/>
      <c r="D360" s="68"/>
      <c r="E360" s="68"/>
      <c r="F360" s="68"/>
    </row>
    <row r="361" spans="1:6" ht="9" x14ac:dyDescent="0.15">
      <c r="A361" s="67"/>
      <c r="C361" s="68"/>
      <c r="D361" s="68"/>
      <c r="E361" s="68"/>
      <c r="F361" s="68"/>
    </row>
    <row r="362" spans="1:6" ht="9" x14ac:dyDescent="0.15">
      <c r="A362" s="67"/>
      <c r="C362" s="68"/>
      <c r="D362" s="68"/>
      <c r="E362" s="68"/>
      <c r="F362" s="68"/>
    </row>
    <row r="363" spans="1:6" ht="9" x14ac:dyDescent="0.15">
      <c r="A363" s="67"/>
      <c r="C363" s="68"/>
      <c r="D363" s="68"/>
      <c r="E363" s="68"/>
      <c r="F363" s="68"/>
    </row>
    <row r="364" spans="1:6" ht="9" x14ac:dyDescent="0.15">
      <c r="A364" s="67"/>
      <c r="C364" s="68"/>
      <c r="D364" s="68"/>
      <c r="E364" s="68"/>
      <c r="F364" s="68"/>
    </row>
    <row r="365" spans="1:6" ht="9" x14ac:dyDescent="0.15">
      <c r="A365" s="67"/>
      <c r="C365" s="68"/>
      <c r="D365" s="68"/>
      <c r="E365" s="68"/>
      <c r="F365" s="68"/>
    </row>
    <row r="366" spans="1:6" ht="9" x14ac:dyDescent="0.15">
      <c r="A366" s="67"/>
      <c r="C366" s="68"/>
      <c r="D366" s="68"/>
      <c r="E366" s="68"/>
      <c r="F366" s="68"/>
    </row>
    <row r="367" spans="1:6" ht="9" x14ac:dyDescent="0.15">
      <c r="A367" s="67"/>
      <c r="C367" s="68"/>
      <c r="D367" s="68"/>
      <c r="E367" s="68"/>
      <c r="F367" s="68"/>
    </row>
    <row r="368" spans="1:6" ht="9" x14ac:dyDescent="0.15">
      <c r="A368" s="67"/>
      <c r="C368" s="68"/>
      <c r="D368" s="68"/>
      <c r="E368" s="68"/>
      <c r="F368" s="68"/>
    </row>
    <row r="369" spans="1:6" ht="9" x14ac:dyDescent="0.15">
      <c r="A369" s="67"/>
      <c r="C369" s="68"/>
      <c r="D369" s="68"/>
      <c r="E369" s="68"/>
      <c r="F369" s="68"/>
    </row>
    <row r="370" spans="1:6" ht="9" x14ac:dyDescent="0.15">
      <c r="A370" s="67"/>
      <c r="C370" s="68"/>
      <c r="D370" s="68"/>
      <c r="E370" s="68"/>
      <c r="F370" s="68"/>
    </row>
    <row r="371" spans="1:6" ht="9" x14ac:dyDescent="0.15">
      <c r="A371" s="67"/>
      <c r="C371" s="68"/>
      <c r="D371" s="68"/>
      <c r="E371" s="68"/>
      <c r="F371" s="68"/>
    </row>
    <row r="372" spans="1:6" ht="9" x14ac:dyDescent="0.15">
      <c r="A372" s="67"/>
      <c r="C372" s="68"/>
      <c r="D372" s="68"/>
      <c r="E372" s="68"/>
      <c r="F372" s="68"/>
    </row>
    <row r="373" spans="1:6" ht="9" x14ac:dyDescent="0.15">
      <c r="A373" s="67"/>
      <c r="C373" s="68"/>
      <c r="D373" s="68"/>
      <c r="E373" s="68"/>
      <c r="F373" s="68"/>
    </row>
    <row r="374" spans="1:6" ht="9" x14ac:dyDescent="0.15">
      <c r="A374" s="67"/>
      <c r="C374" s="68"/>
      <c r="D374" s="68"/>
      <c r="E374" s="68"/>
      <c r="F374" s="68"/>
    </row>
    <row r="375" spans="1:6" ht="9" x14ac:dyDescent="0.15">
      <c r="A375" s="67"/>
      <c r="C375" s="68"/>
      <c r="D375" s="68"/>
      <c r="E375" s="68"/>
      <c r="F375" s="68"/>
    </row>
    <row r="376" spans="1:6" ht="9" x14ac:dyDescent="0.15">
      <c r="A376" s="67"/>
      <c r="C376" s="68"/>
      <c r="D376" s="68"/>
      <c r="E376" s="68"/>
      <c r="F376" s="68"/>
    </row>
    <row r="377" spans="1:6" ht="9" x14ac:dyDescent="0.15">
      <c r="A377" s="67"/>
      <c r="C377" s="68"/>
      <c r="D377" s="68"/>
      <c r="E377" s="68"/>
      <c r="F377" s="68"/>
    </row>
    <row r="378" spans="1:6" ht="9" x14ac:dyDescent="0.15">
      <c r="A378" s="67"/>
      <c r="C378" s="68"/>
      <c r="D378" s="68"/>
      <c r="E378" s="68"/>
      <c r="F378" s="68"/>
    </row>
    <row r="379" spans="1:6" ht="9" x14ac:dyDescent="0.15">
      <c r="A379" s="67"/>
      <c r="C379" s="68"/>
      <c r="D379" s="68"/>
      <c r="E379" s="68"/>
      <c r="F379" s="68"/>
    </row>
    <row r="380" spans="1:6" ht="9" x14ac:dyDescent="0.15">
      <c r="A380" s="67"/>
      <c r="C380" s="68"/>
      <c r="D380" s="68"/>
      <c r="E380" s="68"/>
      <c r="F380" s="68"/>
    </row>
    <row r="381" spans="1:6" ht="9" x14ac:dyDescent="0.15">
      <c r="A381" s="67"/>
      <c r="C381" s="68"/>
      <c r="D381" s="68"/>
      <c r="E381" s="68"/>
      <c r="F381" s="68"/>
    </row>
    <row r="382" spans="1:6" ht="9" x14ac:dyDescent="0.15">
      <c r="A382" s="67"/>
      <c r="C382" s="68"/>
      <c r="D382" s="68"/>
      <c r="E382" s="68"/>
      <c r="F382" s="68"/>
    </row>
    <row r="383" spans="1:6" ht="9" x14ac:dyDescent="0.15">
      <c r="A383" s="67"/>
      <c r="C383" s="68"/>
      <c r="D383" s="68"/>
      <c r="E383" s="68"/>
      <c r="F383" s="68"/>
    </row>
    <row r="384" spans="1:6" ht="9" x14ac:dyDescent="0.15">
      <c r="A384" s="67"/>
      <c r="C384" s="68"/>
      <c r="D384" s="68"/>
      <c r="E384" s="68"/>
      <c r="F384" s="68"/>
    </row>
    <row r="385" spans="1:6" ht="9" x14ac:dyDescent="0.15">
      <c r="A385" s="67"/>
      <c r="C385" s="68"/>
      <c r="D385" s="68"/>
      <c r="E385" s="68"/>
      <c r="F385" s="68"/>
    </row>
    <row r="386" spans="1:6" ht="9" x14ac:dyDescent="0.15">
      <c r="A386" s="67"/>
      <c r="C386" s="68"/>
      <c r="D386" s="68"/>
      <c r="E386" s="68"/>
      <c r="F386" s="68"/>
    </row>
    <row r="387" spans="1:6" ht="9" x14ac:dyDescent="0.15">
      <c r="A387" s="67"/>
      <c r="C387" s="68"/>
      <c r="D387" s="68"/>
      <c r="E387" s="68"/>
      <c r="F387" s="68"/>
    </row>
    <row r="388" spans="1:6" ht="9" x14ac:dyDescent="0.15">
      <c r="A388" s="67"/>
      <c r="C388" s="68"/>
      <c r="D388" s="68"/>
      <c r="E388" s="68"/>
      <c r="F388" s="68"/>
    </row>
    <row r="389" spans="1:6" ht="9" x14ac:dyDescent="0.15">
      <c r="A389" s="67"/>
      <c r="C389" s="68"/>
      <c r="D389" s="68"/>
      <c r="E389" s="68"/>
      <c r="F389" s="68"/>
    </row>
    <row r="390" spans="1:6" ht="9" x14ac:dyDescent="0.15">
      <c r="A390" s="67"/>
      <c r="C390" s="68"/>
      <c r="D390" s="68"/>
      <c r="E390" s="68"/>
      <c r="F390" s="68"/>
    </row>
    <row r="391" spans="1:6" ht="9" x14ac:dyDescent="0.15">
      <c r="A391" s="67"/>
      <c r="C391" s="68"/>
      <c r="D391" s="68"/>
      <c r="E391" s="68"/>
      <c r="F391" s="68"/>
    </row>
    <row r="392" spans="1:6" ht="9" x14ac:dyDescent="0.15">
      <c r="A392" s="67"/>
      <c r="C392" s="68"/>
      <c r="D392" s="68"/>
      <c r="E392" s="68"/>
      <c r="F392" s="68"/>
    </row>
    <row r="393" spans="1:6" ht="9" x14ac:dyDescent="0.15">
      <c r="A393" s="67"/>
      <c r="C393" s="68"/>
      <c r="D393" s="68"/>
      <c r="E393" s="68"/>
      <c r="F393" s="68"/>
    </row>
    <row r="394" spans="1:6" ht="9" x14ac:dyDescent="0.15">
      <c r="A394" s="67"/>
      <c r="C394" s="68"/>
      <c r="D394" s="68"/>
      <c r="E394" s="68"/>
      <c r="F394" s="68"/>
    </row>
    <row r="395" spans="1:6" ht="9" x14ac:dyDescent="0.15">
      <c r="A395" s="67"/>
      <c r="C395" s="68"/>
      <c r="D395" s="68"/>
      <c r="E395" s="68"/>
      <c r="F395" s="68"/>
    </row>
    <row r="396" spans="1:6" ht="9" x14ac:dyDescent="0.15">
      <c r="A396" s="67"/>
      <c r="C396" s="68"/>
      <c r="D396" s="68"/>
      <c r="E396" s="68"/>
      <c r="F396" s="68"/>
    </row>
    <row r="397" spans="1:6" ht="9" x14ac:dyDescent="0.15">
      <c r="A397" s="67"/>
      <c r="C397" s="68"/>
      <c r="D397" s="68"/>
      <c r="E397" s="68"/>
      <c r="F397" s="68"/>
    </row>
    <row r="398" spans="1:6" ht="9" x14ac:dyDescent="0.15">
      <c r="A398" s="67"/>
      <c r="C398" s="68"/>
      <c r="D398" s="68"/>
      <c r="E398" s="68"/>
      <c r="F398" s="68"/>
    </row>
    <row r="399" spans="1:6" ht="9" x14ac:dyDescent="0.15">
      <c r="A399" s="67"/>
      <c r="C399" s="68"/>
      <c r="D399" s="68"/>
      <c r="E399" s="68"/>
      <c r="F399" s="68"/>
    </row>
    <row r="400" spans="1:6" ht="9" x14ac:dyDescent="0.15">
      <c r="A400" s="67"/>
      <c r="C400" s="68"/>
      <c r="D400" s="68"/>
      <c r="E400" s="68"/>
      <c r="F400" s="68"/>
    </row>
    <row r="401" spans="1:6" ht="9" x14ac:dyDescent="0.15">
      <c r="A401" s="67"/>
      <c r="C401" s="68"/>
      <c r="D401" s="68"/>
      <c r="E401" s="68"/>
      <c r="F401" s="68"/>
    </row>
    <row r="402" spans="1:6" ht="9" x14ac:dyDescent="0.15">
      <c r="A402" s="67"/>
      <c r="C402" s="68"/>
      <c r="D402" s="68"/>
      <c r="E402" s="68"/>
      <c r="F402" s="68"/>
    </row>
    <row r="403" spans="1:6" ht="9" x14ac:dyDescent="0.15">
      <c r="A403" s="67"/>
      <c r="C403" s="68"/>
      <c r="D403" s="68"/>
      <c r="E403" s="68"/>
      <c r="F403" s="68"/>
    </row>
    <row r="404" spans="1:6" ht="9" x14ac:dyDescent="0.15">
      <c r="A404" s="67"/>
      <c r="C404" s="68"/>
      <c r="D404" s="68"/>
      <c r="E404" s="68"/>
      <c r="F404" s="68"/>
    </row>
    <row r="405" spans="1:6" ht="9" x14ac:dyDescent="0.15">
      <c r="A405" s="67"/>
      <c r="C405" s="68"/>
      <c r="D405" s="68"/>
      <c r="E405" s="68"/>
      <c r="F405" s="68"/>
    </row>
    <row r="406" spans="1:6" ht="9" x14ac:dyDescent="0.15">
      <c r="A406" s="67"/>
      <c r="C406" s="68"/>
      <c r="D406" s="68"/>
      <c r="E406" s="68"/>
      <c r="F406" s="68"/>
    </row>
    <row r="407" spans="1:6" ht="9" x14ac:dyDescent="0.15">
      <c r="A407" s="67"/>
      <c r="C407" s="68"/>
      <c r="D407" s="68"/>
      <c r="E407" s="68"/>
      <c r="F407" s="68"/>
    </row>
    <row r="408" spans="1:6" ht="9" x14ac:dyDescent="0.15">
      <c r="A408" s="67"/>
      <c r="C408" s="68"/>
      <c r="D408" s="68"/>
      <c r="E408" s="68"/>
      <c r="F408" s="68"/>
    </row>
    <row r="409" spans="1:6" ht="9" x14ac:dyDescent="0.15">
      <c r="A409" s="67"/>
      <c r="C409" s="68"/>
      <c r="D409" s="68"/>
      <c r="E409" s="68"/>
      <c r="F409" s="68"/>
    </row>
    <row r="410" spans="1:6" ht="9" x14ac:dyDescent="0.15">
      <c r="A410" s="67"/>
      <c r="C410" s="68"/>
      <c r="D410" s="68"/>
      <c r="E410" s="68"/>
      <c r="F410" s="68"/>
    </row>
    <row r="411" spans="1:6" ht="9" x14ac:dyDescent="0.15">
      <c r="A411" s="67"/>
      <c r="C411" s="68"/>
      <c r="D411" s="68"/>
      <c r="E411" s="68"/>
      <c r="F411" s="68"/>
    </row>
    <row r="412" spans="1:6" ht="9" x14ac:dyDescent="0.15">
      <c r="A412" s="67"/>
      <c r="C412" s="68"/>
      <c r="D412" s="68"/>
      <c r="E412" s="68"/>
      <c r="F412" s="68"/>
    </row>
    <row r="413" spans="1:6" ht="9" x14ac:dyDescent="0.15">
      <c r="A413" s="67"/>
      <c r="C413" s="68"/>
      <c r="D413" s="68"/>
      <c r="E413" s="68"/>
      <c r="F413" s="68"/>
    </row>
    <row r="414" spans="1:6" ht="9" x14ac:dyDescent="0.15">
      <c r="A414" s="67"/>
      <c r="C414" s="68"/>
      <c r="D414" s="68"/>
      <c r="E414" s="68"/>
      <c r="F414" s="68"/>
    </row>
    <row r="415" spans="1:6" ht="9" x14ac:dyDescent="0.15">
      <c r="A415" s="67"/>
      <c r="C415" s="68"/>
      <c r="D415" s="68"/>
      <c r="E415" s="68"/>
      <c r="F415" s="68"/>
    </row>
    <row r="416" spans="1:6" ht="9" x14ac:dyDescent="0.15">
      <c r="A416" s="67"/>
      <c r="C416" s="68"/>
      <c r="D416" s="68"/>
      <c r="E416" s="68"/>
      <c r="F416" s="68"/>
    </row>
    <row r="417" spans="1:6" ht="9" x14ac:dyDescent="0.15">
      <c r="A417" s="67"/>
      <c r="C417" s="68"/>
      <c r="D417" s="68"/>
      <c r="E417" s="68"/>
      <c r="F417" s="68"/>
    </row>
    <row r="418" spans="1:6" ht="9" x14ac:dyDescent="0.15">
      <c r="A418" s="67"/>
      <c r="C418" s="68"/>
      <c r="D418" s="68"/>
      <c r="E418" s="68"/>
      <c r="F418" s="68"/>
    </row>
    <row r="419" spans="1:6" ht="9" x14ac:dyDescent="0.15">
      <c r="A419" s="67"/>
      <c r="C419" s="68"/>
      <c r="D419" s="68"/>
      <c r="E419" s="68"/>
      <c r="F419" s="68"/>
    </row>
    <row r="420" spans="1:6" ht="9" x14ac:dyDescent="0.15">
      <c r="A420" s="67"/>
      <c r="C420" s="68"/>
      <c r="D420" s="68"/>
      <c r="E420" s="68"/>
      <c r="F420" s="68"/>
    </row>
    <row r="421" spans="1:6" ht="9" x14ac:dyDescent="0.15">
      <c r="A421" s="67"/>
      <c r="C421" s="68"/>
      <c r="D421" s="68"/>
      <c r="E421" s="68"/>
      <c r="F421" s="68"/>
    </row>
    <row r="422" spans="1:6" ht="9" x14ac:dyDescent="0.15">
      <c r="A422" s="67"/>
      <c r="C422" s="68"/>
      <c r="D422" s="68"/>
      <c r="E422" s="68"/>
      <c r="F422" s="68"/>
    </row>
    <row r="423" spans="1:6" ht="9" x14ac:dyDescent="0.15">
      <c r="A423" s="67"/>
      <c r="C423" s="68"/>
      <c r="D423" s="68"/>
      <c r="E423" s="68"/>
      <c r="F423" s="68"/>
    </row>
    <row r="424" spans="1:6" ht="9" x14ac:dyDescent="0.15">
      <c r="A424" s="67"/>
      <c r="C424" s="68"/>
      <c r="D424" s="68"/>
      <c r="E424" s="68"/>
      <c r="F424" s="68"/>
    </row>
    <row r="425" spans="1:6" ht="9" x14ac:dyDescent="0.15">
      <c r="A425" s="67"/>
      <c r="C425" s="68"/>
      <c r="D425" s="68"/>
      <c r="E425" s="68"/>
      <c r="F425" s="68"/>
    </row>
    <row r="426" spans="1:6" ht="9" x14ac:dyDescent="0.15">
      <c r="A426" s="67"/>
      <c r="C426" s="68"/>
      <c r="D426" s="68"/>
      <c r="E426" s="68"/>
      <c r="F426" s="68"/>
    </row>
    <row r="427" spans="1:6" ht="9" x14ac:dyDescent="0.15">
      <c r="A427" s="67"/>
      <c r="C427" s="68"/>
      <c r="D427" s="68"/>
      <c r="E427" s="68"/>
      <c r="F427" s="68"/>
    </row>
    <row r="428" spans="1:6" ht="9" x14ac:dyDescent="0.15">
      <c r="A428" s="67"/>
      <c r="C428" s="68"/>
      <c r="D428" s="68"/>
      <c r="E428" s="68"/>
      <c r="F428" s="68"/>
    </row>
    <row r="429" spans="1:6" ht="9" x14ac:dyDescent="0.15">
      <c r="A429" s="67"/>
      <c r="C429" s="68"/>
      <c r="D429" s="68"/>
      <c r="E429" s="68"/>
      <c r="F429" s="68"/>
    </row>
    <row r="430" spans="1:6" ht="9" x14ac:dyDescent="0.15">
      <c r="A430" s="67"/>
      <c r="C430" s="68"/>
      <c r="D430" s="68"/>
      <c r="E430" s="68"/>
      <c r="F430" s="68"/>
    </row>
    <row r="431" spans="1:6" ht="9" x14ac:dyDescent="0.15">
      <c r="A431" s="67"/>
      <c r="C431" s="68"/>
      <c r="D431" s="68"/>
      <c r="E431" s="68"/>
      <c r="F431" s="68"/>
    </row>
    <row r="432" spans="1:6" ht="9" x14ac:dyDescent="0.15">
      <c r="A432" s="67"/>
      <c r="C432" s="68"/>
      <c r="D432" s="68"/>
      <c r="E432" s="68"/>
      <c r="F432" s="68"/>
    </row>
    <row r="433" spans="1:6" ht="9" x14ac:dyDescent="0.15">
      <c r="A433" s="67"/>
      <c r="C433" s="68"/>
      <c r="D433" s="68"/>
      <c r="E433" s="68"/>
      <c r="F433" s="68"/>
    </row>
    <row r="434" spans="1:6" ht="9" x14ac:dyDescent="0.15">
      <c r="A434" s="67"/>
      <c r="C434" s="68"/>
      <c r="D434" s="68"/>
      <c r="E434" s="68"/>
      <c r="F434" s="68"/>
    </row>
    <row r="435" spans="1:6" ht="9" x14ac:dyDescent="0.15">
      <c r="A435" s="67"/>
      <c r="C435" s="68"/>
      <c r="D435" s="68"/>
      <c r="E435" s="68"/>
      <c r="F435" s="68"/>
    </row>
    <row r="436" spans="1:6" ht="9" x14ac:dyDescent="0.15">
      <c r="A436" s="67"/>
      <c r="C436" s="68"/>
      <c r="D436" s="68"/>
      <c r="E436" s="68"/>
      <c r="F436" s="68"/>
    </row>
    <row r="437" spans="1:6" ht="9" x14ac:dyDescent="0.15">
      <c r="A437" s="67"/>
      <c r="C437" s="68"/>
      <c r="D437" s="68"/>
      <c r="E437" s="68"/>
      <c r="F437" s="68"/>
    </row>
    <row r="438" spans="1:6" ht="9" x14ac:dyDescent="0.15">
      <c r="A438" s="67"/>
      <c r="C438" s="68"/>
      <c r="D438" s="68"/>
      <c r="E438" s="68"/>
      <c r="F438" s="68"/>
    </row>
    <row r="439" spans="1:6" ht="9" x14ac:dyDescent="0.15">
      <c r="A439" s="67"/>
      <c r="C439" s="68"/>
      <c r="D439" s="68"/>
      <c r="E439" s="68"/>
      <c r="F439" s="68"/>
    </row>
    <row r="440" spans="1:6" ht="9" x14ac:dyDescent="0.15">
      <c r="A440" s="67"/>
      <c r="C440" s="68"/>
      <c r="D440" s="68"/>
      <c r="E440" s="68"/>
      <c r="F440" s="68"/>
    </row>
    <row r="441" spans="1:6" ht="9" x14ac:dyDescent="0.15">
      <c r="A441" s="67"/>
      <c r="C441" s="68"/>
      <c r="D441" s="68"/>
      <c r="E441" s="68"/>
      <c r="F441" s="68"/>
    </row>
    <row r="442" spans="1:6" ht="9" x14ac:dyDescent="0.15">
      <c r="A442" s="67"/>
      <c r="C442" s="68"/>
      <c r="D442" s="68"/>
      <c r="E442" s="68"/>
      <c r="F442" s="68"/>
    </row>
    <row r="443" spans="1:6" ht="9" x14ac:dyDescent="0.15">
      <c r="A443" s="67"/>
      <c r="C443" s="68"/>
      <c r="D443" s="68"/>
      <c r="E443" s="68"/>
      <c r="F443" s="68"/>
    </row>
    <row r="444" spans="1:6" ht="9" x14ac:dyDescent="0.15">
      <c r="A444" s="67"/>
      <c r="C444" s="68"/>
      <c r="D444" s="68"/>
      <c r="E444" s="68"/>
      <c r="F444" s="68"/>
    </row>
    <row r="445" spans="1:6" ht="9" x14ac:dyDescent="0.15">
      <c r="A445" s="67"/>
      <c r="C445" s="68"/>
      <c r="D445" s="68"/>
      <c r="E445" s="68"/>
      <c r="F445" s="68"/>
    </row>
    <row r="446" spans="1:6" ht="9" x14ac:dyDescent="0.15">
      <c r="A446" s="67"/>
      <c r="C446" s="68"/>
      <c r="D446" s="68"/>
      <c r="E446" s="68"/>
      <c r="F446" s="68"/>
    </row>
    <row r="447" spans="1:6" ht="9" x14ac:dyDescent="0.15">
      <c r="A447" s="67"/>
      <c r="C447" s="68"/>
      <c r="D447" s="68"/>
      <c r="E447" s="68"/>
      <c r="F447" s="68"/>
    </row>
    <row r="448" spans="1:6" ht="9" x14ac:dyDescent="0.15">
      <c r="A448" s="67"/>
      <c r="C448" s="68"/>
      <c r="D448" s="68"/>
      <c r="E448" s="68"/>
      <c r="F448" s="68"/>
    </row>
    <row r="449" spans="1:6" ht="9" x14ac:dyDescent="0.15">
      <c r="A449" s="67"/>
      <c r="C449" s="68"/>
      <c r="D449" s="68"/>
      <c r="E449" s="68"/>
      <c r="F449" s="68"/>
    </row>
    <row r="450" spans="1:6" ht="9" x14ac:dyDescent="0.15">
      <c r="A450" s="67"/>
      <c r="C450" s="68"/>
      <c r="D450" s="68"/>
      <c r="E450" s="68"/>
      <c r="F450" s="68"/>
    </row>
    <row r="451" spans="1:6" ht="9" x14ac:dyDescent="0.15">
      <c r="A451" s="67"/>
      <c r="C451" s="68"/>
      <c r="D451" s="68"/>
      <c r="E451" s="68"/>
      <c r="F451" s="68"/>
    </row>
    <row r="452" spans="1:6" ht="9" x14ac:dyDescent="0.15">
      <c r="A452" s="67"/>
      <c r="C452" s="68"/>
      <c r="D452" s="68"/>
      <c r="E452" s="68"/>
      <c r="F452" s="68"/>
    </row>
    <row r="453" spans="1:6" ht="9" x14ac:dyDescent="0.15">
      <c r="A453" s="67"/>
      <c r="C453" s="68"/>
      <c r="D453" s="68"/>
      <c r="E453" s="68"/>
      <c r="F453" s="68"/>
    </row>
    <row r="454" spans="1:6" ht="9" x14ac:dyDescent="0.15">
      <c r="A454" s="67"/>
      <c r="C454" s="68"/>
      <c r="D454" s="68"/>
      <c r="E454" s="68"/>
      <c r="F454" s="68"/>
    </row>
    <row r="455" spans="1:6" ht="9" x14ac:dyDescent="0.15">
      <c r="A455" s="67"/>
      <c r="C455" s="68"/>
      <c r="D455" s="68"/>
      <c r="E455" s="68"/>
      <c r="F455" s="68"/>
    </row>
    <row r="456" spans="1:6" ht="9" x14ac:dyDescent="0.15">
      <c r="A456" s="67"/>
      <c r="C456" s="68"/>
      <c r="D456" s="68"/>
      <c r="E456" s="68"/>
      <c r="F456" s="68"/>
    </row>
    <row r="457" spans="1:6" ht="9" x14ac:dyDescent="0.15">
      <c r="A457" s="67"/>
      <c r="C457" s="68"/>
      <c r="D457" s="68"/>
      <c r="E457" s="68"/>
      <c r="F457" s="68"/>
    </row>
    <row r="458" spans="1:6" ht="9" x14ac:dyDescent="0.15">
      <c r="A458" s="67"/>
      <c r="C458" s="68"/>
      <c r="D458" s="68"/>
      <c r="E458" s="68"/>
      <c r="F458" s="68"/>
    </row>
    <row r="459" spans="1:6" ht="9" x14ac:dyDescent="0.15">
      <c r="A459" s="67"/>
      <c r="C459" s="68"/>
      <c r="D459" s="68"/>
      <c r="E459" s="68"/>
      <c r="F459" s="68"/>
    </row>
    <row r="460" spans="1:6" ht="9" x14ac:dyDescent="0.15">
      <c r="A460" s="67"/>
      <c r="C460" s="68"/>
      <c r="D460" s="68"/>
      <c r="E460" s="68"/>
      <c r="F460" s="68"/>
    </row>
    <row r="461" spans="1:6" ht="9" x14ac:dyDescent="0.15">
      <c r="A461" s="67"/>
      <c r="C461" s="68"/>
      <c r="D461" s="68"/>
      <c r="E461" s="68"/>
      <c r="F461" s="68"/>
    </row>
    <row r="462" spans="1:6" ht="9" x14ac:dyDescent="0.15">
      <c r="A462" s="67"/>
      <c r="C462" s="68"/>
      <c r="D462" s="68"/>
      <c r="E462" s="68"/>
      <c r="F462" s="68"/>
    </row>
    <row r="463" spans="1:6" ht="9" x14ac:dyDescent="0.15">
      <c r="A463" s="67"/>
      <c r="C463" s="68"/>
      <c r="D463" s="68"/>
      <c r="E463" s="68"/>
      <c r="F463" s="68"/>
    </row>
    <row r="464" spans="1:6" ht="9" x14ac:dyDescent="0.15">
      <c r="A464" s="67"/>
      <c r="C464" s="68"/>
      <c r="D464" s="68"/>
      <c r="E464" s="68"/>
      <c r="F464" s="68"/>
    </row>
    <row r="465" spans="1:6" ht="9" x14ac:dyDescent="0.15">
      <c r="A465" s="67"/>
      <c r="C465" s="68"/>
      <c r="D465" s="68"/>
      <c r="E465" s="68"/>
      <c r="F465" s="68"/>
    </row>
    <row r="466" spans="1:6" ht="9" x14ac:dyDescent="0.15">
      <c r="A466" s="67"/>
      <c r="C466" s="68"/>
      <c r="D466" s="68"/>
      <c r="E466" s="68"/>
      <c r="F466" s="68"/>
    </row>
    <row r="467" spans="1:6" ht="9" x14ac:dyDescent="0.15">
      <c r="A467" s="67"/>
      <c r="C467" s="68"/>
      <c r="D467" s="68"/>
      <c r="E467" s="68"/>
      <c r="F467" s="68"/>
    </row>
    <row r="468" spans="1:6" ht="9" x14ac:dyDescent="0.15">
      <c r="A468" s="67"/>
      <c r="C468" s="68"/>
      <c r="D468" s="68"/>
      <c r="E468" s="68"/>
      <c r="F468" s="68"/>
    </row>
    <row r="469" spans="1:6" ht="9" x14ac:dyDescent="0.15">
      <c r="A469" s="67"/>
      <c r="C469" s="68"/>
      <c r="D469" s="68"/>
      <c r="E469" s="68"/>
      <c r="F469" s="68"/>
    </row>
    <row r="470" spans="1:6" ht="9" x14ac:dyDescent="0.15">
      <c r="A470" s="67"/>
      <c r="C470" s="68"/>
      <c r="D470" s="68"/>
      <c r="E470" s="68"/>
      <c r="F470" s="68"/>
    </row>
    <row r="471" spans="1:6" ht="9" x14ac:dyDescent="0.15">
      <c r="A471" s="67"/>
      <c r="C471" s="68"/>
      <c r="D471" s="68"/>
      <c r="E471" s="68"/>
      <c r="F471" s="68"/>
    </row>
    <row r="472" spans="1:6" ht="9" x14ac:dyDescent="0.15">
      <c r="A472" s="67"/>
      <c r="C472" s="68"/>
      <c r="D472" s="68"/>
      <c r="E472" s="68"/>
      <c r="F472" s="68"/>
    </row>
    <row r="473" spans="1:6" ht="9" x14ac:dyDescent="0.15">
      <c r="A473" s="67"/>
      <c r="C473" s="68"/>
      <c r="D473" s="68"/>
      <c r="E473" s="68"/>
      <c r="F473" s="68"/>
    </row>
    <row r="474" spans="1:6" ht="9" x14ac:dyDescent="0.15">
      <c r="A474" s="67"/>
      <c r="C474" s="68"/>
      <c r="D474" s="68"/>
      <c r="E474" s="68"/>
      <c r="F474" s="68"/>
    </row>
    <row r="475" spans="1:6" ht="9" x14ac:dyDescent="0.15">
      <c r="A475" s="67"/>
      <c r="C475" s="68"/>
      <c r="D475" s="68"/>
      <c r="E475" s="68"/>
      <c r="F475" s="68"/>
    </row>
    <row r="476" spans="1:6" ht="9" x14ac:dyDescent="0.15">
      <c r="A476" s="67"/>
      <c r="C476" s="68"/>
      <c r="D476" s="68"/>
      <c r="E476" s="68"/>
      <c r="F476" s="68"/>
    </row>
    <row r="477" spans="1:6" ht="9" x14ac:dyDescent="0.15">
      <c r="A477" s="67"/>
      <c r="C477" s="68"/>
      <c r="D477" s="68"/>
      <c r="E477" s="68"/>
      <c r="F477" s="68"/>
    </row>
    <row r="478" spans="1:6" ht="9" x14ac:dyDescent="0.15">
      <c r="A478" s="67"/>
      <c r="C478" s="68"/>
      <c r="D478" s="68"/>
      <c r="E478" s="68"/>
      <c r="F478" s="68"/>
    </row>
    <row r="479" spans="1:6" ht="9" x14ac:dyDescent="0.15">
      <c r="A479" s="67"/>
      <c r="C479" s="68"/>
      <c r="D479" s="68"/>
      <c r="E479" s="68"/>
      <c r="F479" s="68"/>
    </row>
    <row r="480" spans="1:6" ht="9" x14ac:dyDescent="0.15">
      <c r="A480" s="67"/>
      <c r="C480" s="68"/>
      <c r="D480" s="68"/>
      <c r="E480" s="68"/>
      <c r="F480" s="68"/>
    </row>
    <row r="481" spans="1:6" ht="9" x14ac:dyDescent="0.15">
      <c r="A481" s="67"/>
      <c r="C481" s="68"/>
      <c r="D481" s="68"/>
      <c r="E481" s="68"/>
      <c r="F481" s="68"/>
    </row>
    <row r="482" spans="1:6" ht="9" x14ac:dyDescent="0.15">
      <c r="A482" s="67"/>
      <c r="C482" s="68"/>
      <c r="D482" s="68"/>
      <c r="E482" s="68"/>
      <c r="F482" s="68"/>
    </row>
    <row r="483" spans="1:6" ht="9" x14ac:dyDescent="0.15">
      <c r="A483" s="67"/>
      <c r="C483" s="68"/>
      <c r="D483" s="68"/>
      <c r="E483" s="68"/>
      <c r="F483" s="68"/>
    </row>
    <row r="484" spans="1:6" ht="9" x14ac:dyDescent="0.15">
      <c r="A484" s="67"/>
      <c r="C484" s="68"/>
      <c r="D484" s="68"/>
      <c r="E484" s="68"/>
      <c r="F484" s="68"/>
    </row>
    <row r="485" spans="1:6" ht="9" x14ac:dyDescent="0.15">
      <c r="A485" s="67"/>
      <c r="C485" s="68"/>
      <c r="D485" s="68"/>
      <c r="E485" s="68"/>
      <c r="F485" s="68"/>
    </row>
    <row r="486" spans="1:6" ht="9" x14ac:dyDescent="0.15">
      <c r="A486" s="67"/>
      <c r="C486" s="68"/>
      <c r="D486" s="68"/>
      <c r="E486" s="68"/>
      <c r="F486" s="68"/>
    </row>
    <row r="487" spans="1:6" ht="9" x14ac:dyDescent="0.15">
      <c r="A487" s="67"/>
      <c r="C487" s="68"/>
      <c r="D487" s="68"/>
      <c r="E487" s="68"/>
      <c r="F487" s="68"/>
    </row>
    <row r="488" spans="1:6" ht="9" x14ac:dyDescent="0.15">
      <c r="A488" s="67"/>
      <c r="C488" s="68"/>
      <c r="D488" s="68"/>
      <c r="E488" s="68"/>
      <c r="F488" s="68"/>
    </row>
    <row r="489" spans="1:6" ht="9" x14ac:dyDescent="0.15">
      <c r="A489" s="67"/>
      <c r="C489" s="68"/>
      <c r="D489" s="68"/>
      <c r="E489" s="68"/>
      <c r="F489" s="68"/>
    </row>
    <row r="490" spans="1:6" ht="9" x14ac:dyDescent="0.15">
      <c r="A490" s="67"/>
      <c r="C490" s="68"/>
      <c r="D490" s="68"/>
      <c r="E490" s="68"/>
      <c r="F490" s="68"/>
    </row>
    <row r="491" spans="1:6" ht="9" x14ac:dyDescent="0.15">
      <c r="A491" s="67"/>
      <c r="C491" s="68"/>
      <c r="D491" s="68"/>
      <c r="E491" s="68"/>
      <c r="F491" s="68"/>
    </row>
    <row r="492" spans="1:6" ht="9" x14ac:dyDescent="0.15">
      <c r="A492" s="67"/>
      <c r="C492" s="68"/>
      <c r="D492" s="68"/>
      <c r="E492" s="68"/>
      <c r="F492" s="68"/>
    </row>
    <row r="493" spans="1:6" ht="9" x14ac:dyDescent="0.15">
      <c r="A493" s="67"/>
      <c r="C493" s="68"/>
      <c r="D493" s="68"/>
      <c r="E493" s="68"/>
      <c r="F493" s="68"/>
    </row>
    <row r="494" spans="1:6" ht="9" x14ac:dyDescent="0.15">
      <c r="A494" s="67"/>
      <c r="C494" s="68"/>
      <c r="D494" s="68"/>
      <c r="E494" s="68"/>
      <c r="F494" s="68"/>
    </row>
    <row r="495" spans="1:6" ht="9" x14ac:dyDescent="0.15">
      <c r="A495" s="67"/>
      <c r="C495" s="68"/>
      <c r="D495" s="68"/>
      <c r="E495" s="68"/>
      <c r="F495" s="68"/>
    </row>
    <row r="496" spans="1:6" ht="9" x14ac:dyDescent="0.15">
      <c r="A496" s="67"/>
      <c r="C496" s="68"/>
      <c r="D496" s="68"/>
      <c r="E496" s="68"/>
      <c r="F496" s="68"/>
    </row>
    <row r="497" spans="1:6" ht="9" x14ac:dyDescent="0.15">
      <c r="A497" s="67"/>
      <c r="C497" s="68"/>
      <c r="D497" s="68"/>
      <c r="E497" s="68"/>
      <c r="F497" s="68"/>
    </row>
    <row r="498" spans="1:6" ht="9" x14ac:dyDescent="0.15">
      <c r="A498" s="67"/>
      <c r="C498" s="68"/>
      <c r="D498" s="68"/>
      <c r="E498" s="68"/>
      <c r="F498" s="68"/>
    </row>
    <row r="499" spans="1:6" ht="9" x14ac:dyDescent="0.15">
      <c r="A499" s="67"/>
      <c r="C499" s="68"/>
      <c r="D499" s="68"/>
      <c r="E499" s="68"/>
      <c r="F499" s="68"/>
    </row>
    <row r="500" spans="1:6" ht="9" x14ac:dyDescent="0.15">
      <c r="A500" s="67"/>
      <c r="C500" s="68"/>
      <c r="D500" s="68"/>
      <c r="E500" s="68"/>
      <c r="F500" s="68"/>
    </row>
    <row r="501" spans="1:6" ht="9" x14ac:dyDescent="0.15">
      <c r="A501" s="67"/>
      <c r="C501" s="68"/>
      <c r="D501" s="68"/>
      <c r="E501" s="68"/>
      <c r="F501" s="68"/>
    </row>
    <row r="502" spans="1:6" ht="9" x14ac:dyDescent="0.15">
      <c r="A502" s="67"/>
      <c r="C502" s="68"/>
      <c r="D502" s="68"/>
      <c r="E502" s="68"/>
      <c r="F502" s="68"/>
    </row>
    <row r="503" spans="1:6" ht="9" x14ac:dyDescent="0.15">
      <c r="A503" s="67"/>
      <c r="C503" s="68"/>
      <c r="D503" s="68"/>
      <c r="E503" s="68"/>
      <c r="F503" s="68"/>
    </row>
    <row r="504" spans="1:6" ht="9" x14ac:dyDescent="0.15">
      <c r="A504" s="67"/>
      <c r="C504" s="68"/>
      <c r="D504" s="68"/>
      <c r="E504" s="68"/>
      <c r="F504" s="68"/>
    </row>
    <row r="505" spans="1:6" ht="9" x14ac:dyDescent="0.15">
      <c r="A505" s="67"/>
      <c r="C505" s="68"/>
      <c r="D505" s="68"/>
      <c r="E505" s="68"/>
      <c r="F505" s="68"/>
    </row>
    <row r="506" spans="1:6" ht="9" x14ac:dyDescent="0.15">
      <c r="A506" s="67"/>
      <c r="C506" s="68"/>
      <c r="D506" s="68"/>
      <c r="E506" s="68"/>
      <c r="F506" s="68"/>
    </row>
    <row r="507" spans="1:6" ht="9" x14ac:dyDescent="0.15">
      <c r="A507" s="67"/>
      <c r="C507" s="68"/>
      <c r="D507" s="68"/>
      <c r="E507" s="68"/>
      <c r="F507" s="68"/>
    </row>
    <row r="508" spans="1:6" ht="9" x14ac:dyDescent="0.15">
      <c r="A508" s="67"/>
      <c r="C508" s="68"/>
      <c r="D508" s="68"/>
      <c r="E508" s="68"/>
      <c r="F508" s="68"/>
    </row>
    <row r="509" spans="1:6" ht="9" x14ac:dyDescent="0.15">
      <c r="A509" s="67"/>
      <c r="C509" s="68"/>
      <c r="D509" s="68"/>
      <c r="E509" s="68"/>
      <c r="F509" s="68"/>
    </row>
    <row r="510" spans="1:6" ht="9" x14ac:dyDescent="0.15">
      <c r="A510" s="67"/>
      <c r="C510" s="68"/>
      <c r="D510" s="68"/>
      <c r="E510" s="68"/>
      <c r="F510" s="68"/>
    </row>
    <row r="511" spans="1:6" ht="9" x14ac:dyDescent="0.15">
      <c r="A511" s="67"/>
      <c r="C511" s="68"/>
      <c r="D511" s="68"/>
      <c r="E511" s="68"/>
      <c r="F511" s="68"/>
    </row>
    <row r="512" spans="1:6" ht="9" x14ac:dyDescent="0.15">
      <c r="A512" s="67"/>
      <c r="C512" s="68"/>
      <c r="D512" s="68"/>
      <c r="E512" s="68"/>
      <c r="F512" s="68"/>
    </row>
    <row r="513" spans="1:6" ht="9" x14ac:dyDescent="0.15">
      <c r="A513" s="67"/>
      <c r="C513" s="68"/>
      <c r="D513" s="68"/>
      <c r="E513" s="68"/>
      <c r="F513" s="68"/>
    </row>
    <row r="514" spans="1:6" ht="9" x14ac:dyDescent="0.15">
      <c r="A514" s="67"/>
      <c r="C514" s="68"/>
      <c r="D514" s="68"/>
      <c r="E514" s="68"/>
      <c r="F514" s="68"/>
    </row>
    <row r="515" spans="1:6" ht="9" x14ac:dyDescent="0.15">
      <c r="A515" s="67"/>
      <c r="C515" s="68"/>
      <c r="D515" s="68"/>
      <c r="E515" s="68"/>
      <c r="F515" s="68"/>
    </row>
    <row r="516" spans="1:6" ht="9" x14ac:dyDescent="0.15">
      <c r="A516" s="67"/>
      <c r="C516" s="68"/>
      <c r="D516" s="68"/>
      <c r="E516" s="68"/>
      <c r="F516" s="68"/>
    </row>
    <row r="517" spans="1:6" ht="9" x14ac:dyDescent="0.15">
      <c r="A517" s="67"/>
      <c r="C517" s="68"/>
      <c r="D517" s="68"/>
      <c r="E517" s="68"/>
      <c r="F517" s="68"/>
    </row>
    <row r="518" spans="1:6" ht="9" x14ac:dyDescent="0.15">
      <c r="A518" s="67"/>
      <c r="C518" s="68"/>
      <c r="D518" s="68"/>
      <c r="E518" s="68"/>
      <c r="F518" s="68"/>
    </row>
    <row r="519" spans="1:6" ht="9" x14ac:dyDescent="0.15">
      <c r="A519" s="67"/>
      <c r="C519" s="68"/>
      <c r="D519" s="68"/>
      <c r="E519" s="68"/>
      <c r="F519" s="68"/>
    </row>
    <row r="520" spans="1:6" ht="9" x14ac:dyDescent="0.15">
      <c r="A520" s="67"/>
      <c r="C520" s="68"/>
      <c r="D520" s="68"/>
      <c r="E520" s="68"/>
      <c r="F520" s="68"/>
    </row>
    <row r="521" spans="1:6" ht="9" x14ac:dyDescent="0.15">
      <c r="A521" s="67"/>
      <c r="C521" s="68"/>
      <c r="D521" s="68"/>
      <c r="E521" s="68"/>
      <c r="F521" s="68"/>
    </row>
    <row r="522" spans="1:6" ht="9" x14ac:dyDescent="0.15">
      <c r="A522" s="67"/>
      <c r="C522" s="68"/>
      <c r="D522" s="68"/>
      <c r="E522" s="68"/>
      <c r="F522" s="68"/>
    </row>
    <row r="523" spans="1:6" ht="9" x14ac:dyDescent="0.15">
      <c r="A523" s="67"/>
      <c r="C523" s="68"/>
      <c r="D523" s="68"/>
      <c r="E523" s="68"/>
      <c r="F523" s="68"/>
    </row>
    <row r="524" spans="1:6" ht="9" x14ac:dyDescent="0.15">
      <c r="A524" s="67"/>
      <c r="C524" s="68"/>
      <c r="D524" s="68"/>
      <c r="E524" s="68"/>
      <c r="F524" s="68"/>
    </row>
    <row r="525" spans="1:6" ht="9" x14ac:dyDescent="0.15">
      <c r="A525" s="67"/>
      <c r="C525" s="68"/>
      <c r="D525" s="68"/>
      <c r="E525" s="68"/>
      <c r="F525" s="68"/>
    </row>
    <row r="526" spans="1:6" ht="9" x14ac:dyDescent="0.15">
      <c r="A526" s="67"/>
      <c r="C526" s="68"/>
      <c r="D526" s="68"/>
      <c r="E526" s="68"/>
      <c r="F526" s="68"/>
    </row>
    <row r="527" spans="1:6" ht="9" x14ac:dyDescent="0.15">
      <c r="A527" s="67"/>
      <c r="C527" s="68"/>
      <c r="D527" s="68"/>
      <c r="E527" s="68"/>
      <c r="F527" s="68"/>
    </row>
    <row r="528" spans="1:6" ht="9" x14ac:dyDescent="0.15">
      <c r="A528" s="67"/>
      <c r="C528" s="68"/>
      <c r="D528" s="68"/>
      <c r="E528" s="68"/>
      <c r="F528" s="68"/>
    </row>
    <row r="529" spans="1:6" ht="9" x14ac:dyDescent="0.15">
      <c r="A529" s="67"/>
      <c r="C529" s="68"/>
      <c r="D529" s="68"/>
      <c r="E529" s="68"/>
      <c r="F529" s="68"/>
    </row>
    <row r="530" spans="1:6" ht="9" x14ac:dyDescent="0.15">
      <c r="A530" s="67"/>
      <c r="C530" s="68"/>
      <c r="D530" s="68"/>
      <c r="E530" s="68"/>
      <c r="F530" s="68"/>
    </row>
    <row r="531" spans="1:6" ht="9" x14ac:dyDescent="0.15">
      <c r="A531" s="67"/>
      <c r="C531" s="68"/>
      <c r="D531" s="68"/>
      <c r="E531" s="68"/>
      <c r="F531" s="68"/>
    </row>
    <row r="532" spans="1:6" ht="9" x14ac:dyDescent="0.15">
      <c r="A532" s="67"/>
      <c r="C532" s="68"/>
      <c r="D532" s="68"/>
      <c r="E532" s="68"/>
      <c r="F532" s="68"/>
    </row>
    <row r="533" spans="1:6" ht="9" x14ac:dyDescent="0.15">
      <c r="A533" s="67"/>
      <c r="C533" s="68"/>
      <c r="D533" s="68"/>
      <c r="E533" s="68"/>
      <c r="F533" s="68"/>
    </row>
    <row r="534" spans="1:6" ht="9" x14ac:dyDescent="0.15">
      <c r="A534" s="67"/>
      <c r="C534" s="68"/>
      <c r="D534" s="68"/>
      <c r="E534" s="68"/>
      <c r="F534" s="68"/>
    </row>
    <row r="535" spans="1:6" ht="9" x14ac:dyDescent="0.15">
      <c r="A535" s="67"/>
      <c r="C535" s="68"/>
      <c r="D535" s="68"/>
      <c r="E535" s="68"/>
      <c r="F535" s="68"/>
    </row>
    <row r="536" spans="1:6" ht="9" x14ac:dyDescent="0.15">
      <c r="A536" s="67"/>
      <c r="C536" s="68"/>
      <c r="D536" s="68"/>
      <c r="E536" s="68"/>
      <c r="F536" s="68"/>
    </row>
    <row r="537" spans="1:6" ht="9" x14ac:dyDescent="0.15">
      <c r="A537" s="67"/>
      <c r="C537" s="68"/>
      <c r="D537" s="68"/>
      <c r="E537" s="68"/>
      <c r="F537" s="68"/>
    </row>
    <row r="538" spans="1:6" ht="9" x14ac:dyDescent="0.15">
      <c r="A538" s="67"/>
      <c r="C538" s="68"/>
      <c r="D538" s="68"/>
      <c r="E538" s="68"/>
      <c r="F538" s="68"/>
    </row>
    <row r="539" spans="1:6" ht="9" x14ac:dyDescent="0.15">
      <c r="A539" s="67"/>
      <c r="C539" s="68"/>
      <c r="D539" s="68"/>
      <c r="E539" s="68"/>
      <c r="F539" s="68"/>
    </row>
    <row r="540" spans="1:6" ht="9" x14ac:dyDescent="0.15">
      <c r="A540" s="67"/>
      <c r="C540" s="68"/>
      <c r="D540" s="68"/>
      <c r="E540" s="68"/>
      <c r="F540" s="68"/>
    </row>
    <row r="541" spans="1:6" ht="9" x14ac:dyDescent="0.15">
      <c r="A541" s="67"/>
      <c r="C541" s="68"/>
      <c r="D541" s="68"/>
      <c r="E541" s="68"/>
      <c r="F541" s="68"/>
    </row>
    <row r="542" spans="1:6" ht="9" x14ac:dyDescent="0.15">
      <c r="A542" s="67"/>
      <c r="C542" s="68"/>
      <c r="D542" s="68"/>
      <c r="E542" s="68"/>
      <c r="F542" s="68"/>
    </row>
    <row r="543" spans="1:6" ht="9" x14ac:dyDescent="0.15">
      <c r="A543" s="67"/>
      <c r="C543" s="68"/>
      <c r="D543" s="68"/>
      <c r="E543" s="68"/>
      <c r="F543" s="68"/>
    </row>
    <row r="544" spans="1:6" ht="9" x14ac:dyDescent="0.15">
      <c r="A544" s="67"/>
      <c r="C544" s="68"/>
      <c r="D544" s="68"/>
      <c r="E544" s="68"/>
      <c r="F544" s="68"/>
    </row>
    <row r="545" spans="1:6" ht="9" x14ac:dyDescent="0.15">
      <c r="A545" s="67"/>
      <c r="C545" s="68"/>
      <c r="D545" s="68"/>
      <c r="E545" s="68"/>
      <c r="F545" s="68"/>
    </row>
    <row r="546" spans="1:6" ht="9" x14ac:dyDescent="0.15">
      <c r="A546" s="67"/>
      <c r="C546" s="68"/>
      <c r="D546" s="68"/>
      <c r="E546" s="68"/>
      <c r="F546" s="68"/>
    </row>
    <row r="547" spans="1:6" ht="9" x14ac:dyDescent="0.15">
      <c r="A547" s="67"/>
      <c r="C547" s="68"/>
      <c r="D547" s="68"/>
      <c r="E547" s="68"/>
      <c r="F547" s="68"/>
    </row>
    <row r="548" spans="1:6" ht="9" x14ac:dyDescent="0.15">
      <c r="A548" s="67"/>
      <c r="C548" s="68"/>
      <c r="D548" s="68"/>
      <c r="E548" s="68"/>
      <c r="F548" s="68"/>
    </row>
    <row r="549" spans="1:6" ht="9" x14ac:dyDescent="0.15">
      <c r="A549" s="67"/>
      <c r="C549" s="68"/>
      <c r="D549" s="68"/>
      <c r="E549" s="68"/>
      <c r="F549" s="68"/>
    </row>
    <row r="550" spans="1:6" ht="9" x14ac:dyDescent="0.15">
      <c r="A550" s="67"/>
      <c r="C550" s="68"/>
      <c r="D550" s="68"/>
      <c r="E550" s="68"/>
      <c r="F550" s="68"/>
    </row>
    <row r="551" spans="1:6" ht="9" x14ac:dyDescent="0.15">
      <c r="A551" s="67"/>
      <c r="C551" s="68"/>
      <c r="D551" s="68"/>
      <c r="E551" s="68"/>
      <c r="F551" s="68"/>
    </row>
    <row r="552" spans="1:6" ht="9" x14ac:dyDescent="0.15">
      <c r="A552" s="67"/>
      <c r="C552" s="68"/>
      <c r="D552" s="68"/>
      <c r="E552" s="68"/>
      <c r="F552" s="68"/>
    </row>
    <row r="553" spans="1:6" ht="9" x14ac:dyDescent="0.15">
      <c r="A553" s="67"/>
      <c r="C553" s="68"/>
      <c r="D553" s="68"/>
      <c r="E553" s="68"/>
      <c r="F553" s="68"/>
    </row>
    <row r="554" spans="1:6" ht="9" x14ac:dyDescent="0.15">
      <c r="A554" s="67"/>
      <c r="C554" s="68"/>
      <c r="D554" s="68"/>
      <c r="E554" s="68"/>
      <c r="F554" s="68"/>
    </row>
    <row r="555" spans="1:6" ht="9" x14ac:dyDescent="0.15">
      <c r="A555" s="67"/>
      <c r="C555" s="68"/>
      <c r="D555" s="68"/>
      <c r="E555" s="68"/>
      <c r="F555" s="68"/>
    </row>
    <row r="556" spans="1:6" ht="9" x14ac:dyDescent="0.15">
      <c r="A556" s="67"/>
      <c r="C556" s="68"/>
      <c r="D556" s="68"/>
      <c r="E556" s="68"/>
      <c r="F556" s="68"/>
    </row>
    <row r="557" spans="1:6" ht="9" x14ac:dyDescent="0.15">
      <c r="A557" s="67"/>
      <c r="C557" s="68"/>
      <c r="D557" s="68"/>
      <c r="E557" s="68"/>
      <c r="F557" s="68"/>
    </row>
    <row r="558" spans="1:6" ht="9" x14ac:dyDescent="0.15">
      <c r="A558" s="67"/>
      <c r="C558" s="68"/>
      <c r="D558" s="68"/>
      <c r="E558" s="68"/>
      <c r="F558" s="68"/>
    </row>
    <row r="559" spans="1:6" ht="9" x14ac:dyDescent="0.15">
      <c r="A559" s="67"/>
      <c r="C559" s="68"/>
      <c r="D559" s="68"/>
      <c r="E559" s="68"/>
      <c r="F559" s="68"/>
    </row>
    <row r="560" spans="1:6" ht="9" x14ac:dyDescent="0.15">
      <c r="A560" s="67"/>
      <c r="C560" s="68"/>
      <c r="D560" s="68"/>
      <c r="E560" s="68"/>
      <c r="F560" s="68"/>
    </row>
    <row r="561" spans="1:6" ht="9" x14ac:dyDescent="0.15">
      <c r="A561" s="67"/>
      <c r="C561" s="68"/>
      <c r="D561" s="68"/>
      <c r="E561" s="68"/>
      <c r="F561" s="68"/>
    </row>
    <row r="562" spans="1:6" ht="9" x14ac:dyDescent="0.15">
      <c r="A562" s="67"/>
      <c r="C562" s="68"/>
      <c r="D562" s="68"/>
      <c r="E562" s="68"/>
      <c r="F562" s="68"/>
    </row>
    <row r="563" spans="1:6" ht="9" x14ac:dyDescent="0.15">
      <c r="A563" s="67"/>
      <c r="C563" s="68"/>
      <c r="D563" s="68"/>
      <c r="E563" s="68"/>
      <c r="F563" s="68"/>
    </row>
    <row r="564" spans="1:6" ht="9" x14ac:dyDescent="0.15">
      <c r="A564" s="67"/>
      <c r="C564" s="68"/>
      <c r="D564" s="68"/>
      <c r="E564" s="68"/>
      <c r="F564" s="68"/>
    </row>
    <row r="565" spans="1:6" ht="9" x14ac:dyDescent="0.15">
      <c r="A565" s="67"/>
      <c r="C565" s="68"/>
      <c r="D565" s="68"/>
      <c r="E565" s="68"/>
      <c r="F565" s="68"/>
    </row>
    <row r="566" spans="1:6" ht="9" x14ac:dyDescent="0.15">
      <c r="A566" s="67"/>
      <c r="C566" s="68"/>
      <c r="D566" s="68"/>
      <c r="E566" s="68"/>
      <c r="F566" s="68"/>
    </row>
    <row r="567" spans="1:6" ht="9" x14ac:dyDescent="0.15">
      <c r="A567" s="67"/>
      <c r="C567" s="68"/>
      <c r="D567" s="68"/>
      <c r="E567" s="68"/>
      <c r="F567" s="68"/>
    </row>
    <row r="568" spans="1:6" ht="9" x14ac:dyDescent="0.15">
      <c r="A568" s="67"/>
      <c r="C568" s="68"/>
      <c r="D568" s="68"/>
      <c r="E568" s="68"/>
      <c r="F568" s="68"/>
    </row>
    <row r="569" spans="1:6" ht="9" x14ac:dyDescent="0.15">
      <c r="A569" s="67"/>
      <c r="C569" s="68"/>
      <c r="D569" s="68"/>
      <c r="E569" s="68"/>
      <c r="F569" s="68"/>
    </row>
    <row r="570" spans="1:6" ht="9" x14ac:dyDescent="0.15">
      <c r="A570" s="67"/>
      <c r="C570" s="68"/>
      <c r="D570" s="68"/>
      <c r="E570" s="68"/>
      <c r="F570" s="68"/>
    </row>
    <row r="571" spans="1:6" ht="9" x14ac:dyDescent="0.15">
      <c r="A571" s="67"/>
      <c r="C571" s="68"/>
      <c r="D571" s="68"/>
      <c r="E571" s="68"/>
      <c r="F571" s="68"/>
    </row>
    <row r="572" spans="1:6" ht="9" x14ac:dyDescent="0.15">
      <c r="A572" s="67"/>
      <c r="C572" s="68"/>
      <c r="D572" s="68"/>
      <c r="E572" s="68"/>
      <c r="F572" s="68"/>
    </row>
    <row r="573" spans="1:6" ht="9" x14ac:dyDescent="0.15">
      <c r="A573" s="67"/>
      <c r="C573" s="68"/>
      <c r="D573" s="68"/>
      <c r="E573" s="68"/>
      <c r="F573" s="68"/>
    </row>
    <row r="574" spans="1:6" ht="9" x14ac:dyDescent="0.15">
      <c r="A574" s="67"/>
      <c r="C574" s="68"/>
      <c r="D574" s="68"/>
      <c r="E574" s="68"/>
      <c r="F574" s="68"/>
    </row>
    <row r="575" spans="1:6" ht="9" x14ac:dyDescent="0.15">
      <c r="A575" s="67"/>
      <c r="C575" s="68"/>
      <c r="D575" s="68"/>
      <c r="E575" s="68"/>
      <c r="F575" s="68"/>
    </row>
    <row r="576" spans="1:6" ht="9" x14ac:dyDescent="0.15">
      <c r="A576" s="67"/>
      <c r="C576" s="68"/>
      <c r="D576" s="68"/>
      <c r="E576" s="68"/>
      <c r="F576" s="68"/>
    </row>
    <row r="577" spans="1:6" ht="9" x14ac:dyDescent="0.15">
      <c r="A577" s="67"/>
      <c r="C577" s="68"/>
      <c r="D577" s="68"/>
      <c r="E577" s="68"/>
      <c r="F577" s="68"/>
    </row>
    <row r="578" spans="1:6" ht="9" x14ac:dyDescent="0.15">
      <c r="A578" s="67"/>
      <c r="C578" s="68"/>
      <c r="D578" s="68"/>
      <c r="E578" s="68"/>
      <c r="F578" s="68"/>
    </row>
    <row r="579" spans="1:6" ht="9" x14ac:dyDescent="0.15">
      <c r="A579" s="67"/>
      <c r="C579" s="68"/>
      <c r="D579" s="68"/>
      <c r="E579" s="68"/>
      <c r="F579" s="68"/>
    </row>
    <row r="580" spans="1:6" ht="9" x14ac:dyDescent="0.15">
      <c r="A580" s="67"/>
      <c r="C580" s="68"/>
      <c r="D580" s="68"/>
      <c r="E580" s="68"/>
      <c r="F580" s="68"/>
    </row>
    <row r="581" spans="1:6" ht="9" x14ac:dyDescent="0.15">
      <c r="A581" s="67"/>
      <c r="C581" s="68"/>
      <c r="D581" s="68"/>
      <c r="E581" s="68"/>
      <c r="F581" s="68"/>
    </row>
    <row r="582" spans="1:6" ht="9" x14ac:dyDescent="0.15">
      <c r="A582" s="67"/>
      <c r="C582" s="68"/>
      <c r="D582" s="68"/>
      <c r="E582" s="68"/>
      <c r="F582" s="68"/>
    </row>
    <row r="583" spans="1:6" ht="9" x14ac:dyDescent="0.15">
      <c r="A583" s="67"/>
      <c r="C583" s="68"/>
      <c r="D583" s="68"/>
      <c r="E583" s="68"/>
      <c r="F583" s="68"/>
    </row>
    <row r="584" spans="1:6" ht="9" x14ac:dyDescent="0.15">
      <c r="A584" s="67"/>
      <c r="C584" s="68"/>
      <c r="D584" s="68"/>
      <c r="E584" s="68"/>
      <c r="F584" s="68"/>
    </row>
    <row r="585" spans="1:6" ht="9" x14ac:dyDescent="0.15">
      <c r="A585" s="67"/>
      <c r="C585" s="68"/>
      <c r="D585" s="68"/>
      <c r="E585" s="68"/>
      <c r="F585" s="68"/>
    </row>
    <row r="586" spans="1:6" ht="9" x14ac:dyDescent="0.15">
      <c r="A586" s="67"/>
      <c r="C586" s="68"/>
      <c r="D586" s="68"/>
      <c r="E586" s="68"/>
      <c r="F586" s="68"/>
    </row>
    <row r="587" spans="1:6" ht="9" x14ac:dyDescent="0.15">
      <c r="A587" s="67"/>
      <c r="C587" s="68"/>
      <c r="D587" s="68"/>
      <c r="E587" s="68"/>
      <c r="F587" s="68"/>
    </row>
    <row r="588" spans="1:6" ht="9" x14ac:dyDescent="0.15">
      <c r="A588" s="67"/>
      <c r="C588" s="68"/>
      <c r="D588" s="68"/>
      <c r="E588" s="68"/>
      <c r="F588" s="68"/>
    </row>
    <row r="589" spans="1:6" ht="9" x14ac:dyDescent="0.15">
      <c r="A589" s="67"/>
      <c r="C589" s="68"/>
      <c r="D589" s="68"/>
      <c r="E589" s="68"/>
      <c r="F589" s="68"/>
    </row>
    <row r="590" spans="1:6" ht="9" x14ac:dyDescent="0.15">
      <c r="A590" s="67"/>
      <c r="C590" s="68"/>
      <c r="D590" s="68"/>
      <c r="E590" s="68"/>
      <c r="F590" s="68"/>
    </row>
    <row r="591" spans="1:6" ht="9" x14ac:dyDescent="0.15">
      <c r="A591" s="67"/>
      <c r="C591" s="68"/>
      <c r="D591" s="68"/>
      <c r="E591" s="68"/>
      <c r="F591" s="68"/>
    </row>
    <row r="592" spans="1:6" ht="9" x14ac:dyDescent="0.15">
      <c r="A592" s="67"/>
      <c r="C592" s="68"/>
      <c r="D592" s="68"/>
      <c r="E592" s="68"/>
      <c r="F592" s="68"/>
    </row>
    <row r="593" spans="1:6" ht="9" x14ac:dyDescent="0.15">
      <c r="A593" s="67"/>
      <c r="C593" s="68"/>
      <c r="D593" s="68"/>
      <c r="E593" s="68"/>
      <c r="F593" s="68"/>
    </row>
    <row r="594" spans="1:6" ht="9" x14ac:dyDescent="0.15">
      <c r="A594" s="67"/>
      <c r="C594" s="68"/>
      <c r="D594" s="68"/>
      <c r="E594" s="68"/>
      <c r="F594" s="68"/>
    </row>
    <row r="595" spans="1:6" ht="9" x14ac:dyDescent="0.15">
      <c r="A595" s="67"/>
      <c r="C595" s="68"/>
      <c r="D595" s="68"/>
      <c r="E595" s="68"/>
      <c r="F595" s="68"/>
    </row>
    <row r="596" spans="1:6" ht="9" x14ac:dyDescent="0.15">
      <c r="A596" s="67"/>
      <c r="C596" s="68"/>
      <c r="D596" s="68"/>
      <c r="E596" s="68"/>
      <c r="F596" s="68"/>
    </row>
    <row r="597" spans="1:6" ht="9" x14ac:dyDescent="0.15">
      <c r="A597" s="67"/>
      <c r="C597" s="68"/>
      <c r="D597" s="68"/>
      <c r="E597" s="68"/>
      <c r="F597" s="68"/>
    </row>
    <row r="598" spans="1:6" ht="9" x14ac:dyDescent="0.15">
      <c r="A598" s="67"/>
      <c r="C598" s="68"/>
      <c r="D598" s="68"/>
      <c r="E598" s="68"/>
      <c r="F598" s="68"/>
    </row>
    <row r="599" spans="1:6" ht="9" x14ac:dyDescent="0.15">
      <c r="A599" s="67"/>
      <c r="C599" s="68"/>
      <c r="D599" s="68"/>
      <c r="E599" s="68"/>
      <c r="F599" s="68"/>
    </row>
    <row r="600" spans="1:6" ht="9" x14ac:dyDescent="0.15">
      <c r="A600" s="67"/>
      <c r="C600" s="68"/>
      <c r="D600" s="68"/>
      <c r="E600" s="68"/>
      <c r="F600" s="68"/>
    </row>
    <row r="601" spans="1:6" ht="9" x14ac:dyDescent="0.15">
      <c r="A601" s="67"/>
      <c r="C601" s="68"/>
      <c r="D601" s="68"/>
      <c r="E601" s="68"/>
      <c r="F601" s="68"/>
    </row>
    <row r="602" spans="1:6" ht="9" x14ac:dyDescent="0.15">
      <c r="A602" s="67"/>
      <c r="C602" s="68"/>
      <c r="D602" s="68"/>
      <c r="E602" s="68"/>
      <c r="F602" s="68"/>
    </row>
    <row r="603" spans="1:6" ht="9" x14ac:dyDescent="0.15">
      <c r="A603" s="67"/>
      <c r="C603" s="68"/>
      <c r="D603" s="68"/>
      <c r="E603" s="68"/>
      <c r="F603" s="68"/>
    </row>
    <row r="604" spans="1:6" ht="9" x14ac:dyDescent="0.15">
      <c r="A604" s="67"/>
      <c r="C604" s="68"/>
      <c r="D604" s="68"/>
      <c r="E604" s="68"/>
      <c r="F604" s="68"/>
    </row>
    <row r="605" spans="1:6" ht="9" x14ac:dyDescent="0.15">
      <c r="A605" s="67"/>
      <c r="C605" s="68"/>
      <c r="D605" s="68"/>
      <c r="E605" s="68"/>
      <c r="F605" s="68"/>
    </row>
    <row r="606" spans="1:6" ht="9" x14ac:dyDescent="0.15">
      <c r="A606" s="67"/>
      <c r="C606" s="68"/>
      <c r="D606" s="68"/>
      <c r="E606" s="68"/>
      <c r="F606" s="68"/>
    </row>
    <row r="607" spans="1:6" ht="9" x14ac:dyDescent="0.15">
      <c r="A607" s="67"/>
      <c r="C607" s="68"/>
      <c r="D607" s="68"/>
      <c r="E607" s="68"/>
      <c r="F607" s="68"/>
    </row>
    <row r="608" spans="1:6" ht="9" x14ac:dyDescent="0.15">
      <c r="A608" s="67"/>
      <c r="C608" s="68"/>
      <c r="D608" s="68"/>
      <c r="E608" s="68"/>
      <c r="F608" s="68"/>
    </row>
    <row r="609" spans="1:6" ht="9" x14ac:dyDescent="0.15">
      <c r="A609" s="67"/>
      <c r="C609" s="68"/>
      <c r="D609" s="68"/>
      <c r="E609" s="68"/>
      <c r="F609" s="68"/>
    </row>
    <row r="610" spans="1:6" ht="9" x14ac:dyDescent="0.15">
      <c r="A610" s="67"/>
      <c r="C610" s="68"/>
      <c r="D610" s="68"/>
      <c r="E610" s="68"/>
      <c r="F610" s="68"/>
    </row>
    <row r="611" spans="1:6" ht="9" x14ac:dyDescent="0.15">
      <c r="A611" s="67"/>
      <c r="C611" s="68"/>
      <c r="D611" s="68"/>
      <c r="E611" s="68"/>
      <c r="F611" s="68"/>
    </row>
    <row r="612" spans="1:6" ht="9" x14ac:dyDescent="0.15">
      <c r="A612" s="67"/>
      <c r="C612" s="68"/>
      <c r="D612" s="68"/>
      <c r="E612" s="68"/>
      <c r="F612" s="68"/>
    </row>
    <row r="613" spans="1:6" ht="9" x14ac:dyDescent="0.15">
      <c r="A613" s="67"/>
      <c r="C613" s="68"/>
      <c r="D613" s="68"/>
      <c r="E613" s="68"/>
      <c r="F613" s="68"/>
    </row>
    <row r="614" spans="1:6" ht="9" x14ac:dyDescent="0.15">
      <c r="A614" s="67"/>
      <c r="C614" s="68"/>
      <c r="D614" s="68"/>
      <c r="E614" s="68"/>
      <c r="F614" s="68"/>
    </row>
    <row r="615" spans="1:6" ht="9" x14ac:dyDescent="0.15">
      <c r="A615" s="67"/>
      <c r="C615" s="68"/>
      <c r="D615" s="68"/>
      <c r="E615" s="68"/>
      <c r="F615" s="68"/>
    </row>
    <row r="616" spans="1:6" ht="9" x14ac:dyDescent="0.15">
      <c r="A616" s="67"/>
      <c r="C616" s="68"/>
      <c r="D616" s="68"/>
      <c r="E616" s="68"/>
      <c r="F616" s="68"/>
    </row>
    <row r="617" spans="1:6" ht="9" x14ac:dyDescent="0.15">
      <c r="A617" s="67"/>
      <c r="C617" s="68"/>
      <c r="D617" s="68"/>
      <c r="E617" s="68"/>
      <c r="F617" s="68"/>
    </row>
    <row r="618" spans="1:6" ht="9" x14ac:dyDescent="0.15">
      <c r="A618" s="67"/>
      <c r="C618" s="68"/>
      <c r="D618" s="68"/>
      <c r="E618" s="68"/>
      <c r="F618" s="68"/>
    </row>
    <row r="619" spans="1:6" ht="9" x14ac:dyDescent="0.15">
      <c r="A619" s="67"/>
      <c r="C619" s="68"/>
      <c r="D619" s="68"/>
      <c r="E619" s="68"/>
      <c r="F619" s="68"/>
    </row>
    <row r="620" spans="1:6" ht="9" x14ac:dyDescent="0.15">
      <c r="A620" s="67"/>
      <c r="C620" s="68"/>
      <c r="D620" s="68"/>
      <c r="E620" s="68"/>
      <c r="F620" s="68"/>
    </row>
    <row r="621" spans="1:6" ht="9" x14ac:dyDescent="0.15">
      <c r="A621" s="67"/>
      <c r="C621" s="68"/>
      <c r="D621" s="68"/>
      <c r="E621" s="68"/>
      <c r="F621" s="68"/>
    </row>
    <row r="622" spans="1:6" ht="9" x14ac:dyDescent="0.15">
      <c r="A622" s="67"/>
      <c r="C622" s="68"/>
      <c r="D622" s="68"/>
      <c r="E622" s="68"/>
      <c r="F622" s="68"/>
    </row>
    <row r="623" spans="1:6" ht="9" x14ac:dyDescent="0.15">
      <c r="A623" s="67"/>
      <c r="C623" s="68"/>
      <c r="D623" s="68"/>
      <c r="E623" s="68"/>
      <c r="F623" s="68"/>
    </row>
    <row r="624" spans="1:6" ht="9" x14ac:dyDescent="0.15">
      <c r="A624" s="67"/>
      <c r="C624" s="68"/>
      <c r="D624" s="68"/>
      <c r="E624" s="68"/>
      <c r="F624" s="68"/>
    </row>
    <row r="625" spans="1:6" ht="9" x14ac:dyDescent="0.15">
      <c r="A625" s="67"/>
      <c r="C625" s="68"/>
      <c r="D625" s="68"/>
      <c r="E625" s="68"/>
      <c r="F625" s="68"/>
    </row>
    <row r="626" spans="1:6" ht="9" x14ac:dyDescent="0.15">
      <c r="A626" s="67"/>
      <c r="C626" s="68"/>
      <c r="D626" s="68"/>
      <c r="E626" s="68"/>
      <c r="F626" s="68"/>
    </row>
    <row r="627" spans="1:6" ht="9" x14ac:dyDescent="0.15">
      <c r="A627" s="67"/>
      <c r="C627" s="68"/>
      <c r="D627" s="68"/>
      <c r="E627" s="68"/>
      <c r="F627" s="68"/>
    </row>
    <row r="628" spans="1:6" ht="9" x14ac:dyDescent="0.15">
      <c r="A628" s="67"/>
      <c r="C628" s="68"/>
      <c r="D628" s="68"/>
      <c r="E628" s="68"/>
      <c r="F628" s="68"/>
    </row>
    <row r="629" spans="1:6" ht="9" x14ac:dyDescent="0.15">
      <c r="A629" s="67"/>
      <c r="C629" s="68"/>
      <c r="D629" s="68"/>
      <c r="E629" s="68"/>
      <c r="F629" s="68"/>
    </row>
    <row r="630" spans="1:6" ht="9" x14ac:dyDescent="0.15">
      <c r="A630" s="67"/>
      <c r="C630" s="68"/>
      <c r="D630" s="68"/>
      <c r="E630" s="68"/>
      <c r="F630" s="68"/>
    </row>
    <row r="631" spans="1:6" ht="9" x14ac:dyDescent="0.15">
      <c r="A631" s="67"/>
      <c r="C631" s="68"/>
      <c r="D631" s="68"/>
      <c r="E631" s="68"/>
      <c r="F631" s="68"/>
    </row>
    <row r="632" spans="1:6" ht="9" x14ac:dyDescent="0.15">
      <c r="A632" s="67"/>
      <c r="C632" s="68"/>
      <c r="D632" s="68"/>
      <c r="E632" s="68"/>
      <c r="F632" s="68"/>
    </row>
    <row r="633" spans="1:6" ht="9" x14ac:dyDescent="0.15">
      <c r="A633" s="67"/>
      <c r="C633" s="68"/>
      <c r="D633" s="68"/>
      <c r="E633" s="68"/>
      <c r="F633" s="68"/>
    </row>
    <row r="634" spans="1:6" ht="9" x14ac:dyDescent="0.15">
      <c r="A634" s="67"/>
      <c r="C634" s="68"/>
      <c r="D634" s="68"/>
      <c r="E634" s="68"/>
      <c r="F634" s="68"/>
    </row>
    <row r="635" spans="1:6" ht="9" x14ac:dyDescent="0.15">
      <c r="A635" s="67"/>
      <c r="C635" s="68"/>
      <c r="D635" s="68"/>
      <c r="E635" s="68"/>
      <c r="F635" s="68"/>
    </row>
    <row r="636" spans="1:6" ht="9" x14ac:dyDescent="0.15">
      <c r="A636" s="67"/>
      <c r="C636" s="68"/>
      <c r="D636" s="68"/>
      <c r="E636" s="68"/>
      <c r="F636" s="68"/>
    </row>
    <row r="637" spans="1:6" ht="9" x14ac:dyDescent="0.15">
      <c r="A637" s="67"/>
      <c r="C637" s="68"/>
      <c r="D637" s="68"/>
      <c r="E637" s="68"/>
      <c r="F637" s="68"/>
    </row>
    <row r="638" spans="1:6" ht="9" x14ac:dyDescent="0.15">
      <c r="A638" s="67"/>
      <c r="C638" s="68"/>
      <c r="D638" s="68"/>
      <c r="E638" s="68"/>
      <c r="F638" s="68"/>
    </row>
    <row r="639" spans="1:6" ht="9" x14ac:dyDescent="0.15">
      <c r="A639" s="67"/>
      <c r="C639" s="68"/>
      <c r="D639" s="68"/>
      <c r="E639" s="68"/>
      <c r="F639" s="68"/>
    </row>
    <row r="640" spans="1:6" ht="9" x14ac:dyDescent="0.15">
      <c r="A640" s="67"/>
      <c r="C640" s="68"/>
      <c r="D640" s="68"/>
      <c r="E640" s="68"/>
      <c r="F640" s="68"/>
    </row>
    <row r="641" spans="1:6" ht="9" x14ac:dyDescent="0.15">
      <c r="A641" s="67"/>
      <c r="C641" s="68"/>
      <c r="D641" s="68"/>
      <c r="E641" s="68"/>
      <c r="F641" s="68"/>
    </row>
    <row r="642" spans="1:6" ht="9" x14ac:dyDescent="0.15">
      <c r="A642" s="67"/>
      <c r="C642" s="68"/>
      <c r="D642" s="68"/>
      <c r="E642" s="68"/>
      <c r="F642" s="68"/>
    </row>
    <row r="643" spans="1:6" ht="9" x14ac:dyDescent="0.15">
      <c r="A643" s="67"/>
      <c r="C643" s="68"/>
      <c r="D643" s="68"/>
      <c r="E643" s="68"/>
      <c r="F643" s="68"/>
    </row>
    <row r="644" spans="1:6" ht="9" x14ac:dyDescent="0.15">
      <c r="A644" s="67"/>
      <c r="C644" s="68"/>
      <c r="D644" s="68"/>
      <c r="E644" s="68"/>
      <c r="F644" s="68"/>
    </row>
    <row r="645" spans="1:6" ht="9" x14ac:dyDescent="0.15">
      <c r="A645" s="67"/>
      <c r="C645" s="68"/>
      <c r="D645" s="68"/>
      <c r="E645" s="68"/>
      <c r="F645" s="68"/>
    </row>
    <row r="646" spans="1:6" ht="9" x14ac:dyDescent="0.15">
      <c r="A646" s="67"/>
      <c r="C646" s="68"/>
      <c r="D646" s="68"/>
      <c r="E646" s="68"/>
      <c r="F646" s="68"/>
    </row>
    <row r="647" spans="1:6" ht="9" x14ac:dyDescent="0.15">
      <c r="A647" s="67"/>
      <c r="C647" s="68"/>
      <c r="D647" s="68"/>
      <c r="E647" s="68"/>
      <c r="F647" s="68"/>
    </row>
    <row r="648" spans="1:6" ht="9" x14ac:dyDescent="0.15">
      <c r="A648" s="67"/>
      <c r="C648" s="68"/>
      <c r="D648" s="68"/>
      <c r="E648" s="68"/>
      <c r="F648" s="68"/>
    </row>
    <row r="649" spans="1:6" ht="9" x14ac:dyDescent="0.15">
      <c r="A649" s="67"/>
      <c r="C649" s="68"/>
      <c r="D649" s="68"/>
      <c r="E649" s="68"/>
      <c r="F649" s="68"/>
    </row>
    <row r="650" spans="1:6" ht="9" x14ac:dyDescent="0.15">
      <c r="A650" s="67"/>
      <c r="C650" s="68"/>
      <c r="D650" s="68"/>
      <c r="E650" s="68"/>
      <c r="F650" s="68"/>
    </row>
    <row r="651" spans="1:6" ht="9" x14ac:dyDescent="0.15">
      <c r="A651" s="67"/>
      <c r="C651" s="68"/>
      <c r="D651" s="68"/>
      <c r="E651" s="68"/>
      <c r="F651" s="68"/>
    </row>
    <row r="652" spans="1:6" ht="9" x14ac:dyDescent="0.15">
      <c r="A652" s="67"/>
      <c r="C652" s="68"/>
      <c r="D652" s="68"/>
      <c r="E652" s="68"/>
      <c r="F652" s="68"/>
    </row>
    <row r="653" spans="1:6" ht="9" x14ac:dyDescent="0.15">
      <c r="A653" s="67"/>
      <c r="C653" s="68"/>
      <c r="D653" s="68"/>
      <c r="E653" s="68"/>
      <c r="F653" s="68"/>
    </row>
    <row r="654" spans="1:6" ht="9" x14ac:dyDescent="0.15">
      <c r="A654" s="67"/>
      <c r="C654" s="68"/>
      <c r="D654" s="68"/>
      <c r="E654" s="68"/>
      <c r="F654" s="68"/>
    </row>
    <row r="655" spans="1:6" ht="9" x14ac:dyDescent="0.15">
      <c r="A655" s="67"/>
      <c r="C655" s="68"/>
      <c r="D655" s="68"/>
      <c r="E655" s="68"/>
      <c r="F655" s="68"/>
    </row>
    <row r="656" spans="1:6" ht="9" x14ac:dyDescent="0.15">
      <c r="A656" s="67"/>
      <c r="C656" s="68"/>
      <c r="D656" s="68"/>
      <c r="E656" s="68"/>
      <c r="F656" s="68"/>
    </row>
    <row r="657" spans="1:6" ht="9" x14ac:dyDescent="0.15">
      <c r="A657" s="67"/>
      <c r="C657" s="68"/>
      <c r="D657" s="68"/>
      <c r="E657" s="68"/>
      <c r="F657" s="68"/>
    </row>
    <row r="658" spans="1:6" ht="9" x14ac:dyDescent="0.15">
      <c r="A658" s="67"/>
      <c r="C658" s="68"/>
      <c r="D658" s="68"/>
      <c r="E658" s="68"/>
      <c r="F658" s="68"/>
    </row>
    <row r="659" spans="1:6" ht="9" x14ac:dyDescent="0.15">
      <c r="A659" s="67"/>
      <c r="C659" s="68"/>
      <c r="D659" s="68"/>
      <c r="E659" s="68"/>
      <c r="F659" s="68"/>
    </row>
    <row r="660" spans="1:6" ht="9" x14ac:dyDescent="0.15">
      <c r="A660" s="67"/>
      <c r="C660" s="68"/>
      <c r="D660" s="68"/>
      <c r="E660" s="68"/>
      <c r="F660" s="68"/>
    </row>
    <row r="661" spans="1:6" ht="9" x14ac:dyDescent="0.15">
      <c r="A661" s="67"/>
      <c r="C661" s="68"/>
      <c r="D661" s="68"/>
      <c r="E661" s="68"/>
      <c r="F661" s="68"/>
    </row>
    <row r="662" spans="1:6" ht="9" x14ac:dyDescent="0.15">
      <c r="A662" s="67"/>
      <c r="C662" s="68"/>
      <c r="D662" s="68"/>
      <c r="E662" s="68"/>
      <c r="F662" s="68"/>
    </row>
    <row r="663" spans="1:6" ht="9" x14ac:dyDescent="0.15">
      <c r="A663" s="67"/>
      <c r="C663" s="68"/>
      <c r="D663" s="68"/>
      <c r="E663" s="68"/>
      <c r="F663" s="68"/>
    </row>
    <row r="664" spans="1:6" ht="9" x14ac:dyDescent="0.15">
      <c r="A664" s="67"/>
      <c r="C664" s="68"/>
      <c r="D664" s="68"/>
      <c r="E664" s="68"/>
      <c r="F664" s="68"/>
    </row>
    <row r="665" spans="1:6" ht="9" x14ac:dyDescent="0.15">
      <c r="A665" s="67"/>
      <c r="C665" s="68"/>
      <c r="D665" s="68"/>
      <c r="E665" s="68"/>
      <c r="F665" s="68"/>
    </row>
    <row r="666" spans="1:6" ht="9" x14ac:dyDescent="0.15">
      <c r="A666" s="67"/>
      <c r="C666" s="68"/>
      <c r="D666" s="68"/>
      <c r="E666" s="68"/>
      <c r="F666" s="68"/>
    </row>
    <row r="667" spans="1:6" ht="9" x14ac:dyDescent="0.15">
      <c r="A667" s="67"/>
      <c r="C667" s="68"/>
      <c r="D667" s="68"/>
      <c r="E667" s="68"/>
      <c r="F667" s="68"/>
    </row>
    <row r="668" spans="1:6" ht="9" x14ac:dyDescent="0.15">
      <c r="A668" s="67"/>
      <c r="C668" s="68"/>
      <c r="D668" s="68"/>
      <c r="E668" s="68"/>
      <c r="F668" s="68"/>
    </row>
    <row r="669" spans="1:6" ht="9" x14ac:dyDescent="0.15">
      <c r="A669" s="67"/>
      <c r="C669" s="68"/>
      <c r="D669" s="68"/>
      <c r="E669" s="68"/>
      <c r="F669" s="68"/>
    </row>
    <row r="670" spans="1:6" ht="9" x14ac:dyDescent="0.15">
      <c r="A670" s="67"/>
      <c r="C670" s="68"/>
      <c r="D670" s="68"/>
      <c r="E670" s="68"/>
      <c r="F670" s="68"/>
    </row>
    <row r="671" spans="1:6" ht="9" x14ac:dyDescent="0.15">
      <c r="A671" s="67"/>
      <c r="C671" s="68"/>
      <c r="D671" s="68"/>
      <c r="E671" s="68"/>
      <c r="F671" s="68"/>
    </row>
    <row r="672" spans="1:6" ht="9" x14ac:dyDescent="0.15">
      <c r="A672" s="67"/>
      <c r="C672" s="68"/>
      <c r="D672" s="68"/>
      <c r="E672" s="68"/>
      <c r="F672" s="68"/>
    </row>
    <row r="673" spans="1:6" ht="9" x14ac:dyDescent="0.15">
      <c r="A673" s="67"/>
      <c r="C673" s="68"/>
      <c r="D673" s="68"/>
      <c r="E673" s="68"/>
      <c r="F673" s="68"/>
    </row>
    <row r="674" spans="1:6" ht="9" x14ac:dyDescent="0.15">
      <c r="A674" s="67"/>
      <c r="C674" s="68"/>
      <c r="D674" s="68"/>
      <c r="E674" s="68"/>
      <c r="F674" s="68"/>
    </row>
    <row r="675" spans="1:6" ht="9" x14ac:dyDescent="0.15">
      <c r="A675" s="67"/>
      <c r="C675" s="68"/>
      <c r="D675" s="68"/>
      <c r="E675" s="68"/>
      <c r="F675" s="68"/>
    </row>
    <row r="676" spans="1:6" ht="9" x14ac:dyDescent="0.15">
      <c r="A676" s="67"/>
      <c r="C676" s="68"/>
      <c r="D676" s="68"/>
      <c r="E676" s="68"/>
      <c r="F676" s="68"/>
    </row>
    <row r="677" spans="1:6" ht="9" x14ac:dyDescent="0.15">
      <c r="A677" s="67"/>
      <c r="C677" s="68"/>
      <c r="D677" s="68"/>
      <c r="E677" s="68"/>
      <c r="F677" s="68"/>
    </row>
    <row r="678" spans="1:6" ht="9" x14ac:dyDescent="0.15">
      <c r="A678" s="67"/>
      <c r="C678" s="68"/>
      <c r="D678" s="68"/>
      <c r="E678" s="68"/>
      <c r="F678" s="68"/>
    </row>
    <row r="679" spans="1:6" ht="9" x14ac:dyDescent="0.15">
      <c r="A679" s="67"/>
      <c r="C679" s="68"/>
      <c r="D679" s="68"/>
      <c r="E679" s="68"/>
      <c r="F679" s="68"/>
    </row>
    <row r="680" spans="1:6" ht="9" x14ac:dyDescent="0.15">
      <c r="A680" s="67"/>
      <c r="C680" s="68"/>
      <c r="D680" s="68"/>
      <c r="E680" s="68"/>
      <c r="F680" s="68"/>
    </row>
    <row r="681" spans="1:6" ht="9" x14ac:dyDescent="0.15">
      <c r="A681" s="67"/>
      <c r="C681" s="68"/>
      <c r="D681" s="68"/>
      <c r="E681" s="68"/>
      <c r="F681" s="68"/>
    </row>
    <row r="682" spans="1:6" ht="9" x14ac:dyDescent="0.15">
      <c r="A682" s="67"/>
      <c r="C682" s="68"/>
      <c r="D682" s="68"/>
      <c r="E682" s="68"/>
      <c r="F682" s="68"/>
    </row>
    <row r="683" spans="1:6" ht="9" x14ac:dyDescent="0.15">
      <c r="A683" s="67"/>
      <c r="C683" s="68"/>
      <c r="D683" s="68"/>
      <c r="E683" s="68"/>
      <c r="F683" s="68"/>
    </row>
    <row r="684" spans="1:6" ht="9" x14ac:dyDescent="0.15">
      <c r="A684" s="67"/>
      <c r="C684" s="68"/>
      <c r="D684" s="68"/>
      <c r="E684" s="68"/>
      <c r="F684" s="68"/>
    </row>
    <row r="685" spans="1:6" ht="9" x14ac:dyDescent="0.15">
      <c r="A685" s="67"/>
      <c r="C685" s="68"/>
      <c r="D685" s="68"/>
      <c r="E685" s="68"/>
      <c r="F685" s="68"/>
    </row>
    <row r="686" spans="1:6" ht="9" x14ac:dyDescent="0.15">
      <c r="A686" s="67"/>
      <c r="C686" s="68"/>
      <c r="D686" s="68"/>
      <c r="E686" s="68"/>
      <c r="F686" s="68"/>
    </row>
    <row r="687" spans="1:6" ht="9" x14ac:dyDescent="0.15">
      <c r="A687" s="67"/>
      <c r="C687" s="68"/>
      <c r="D687" s="68"/>
      <c r="E687" s="68"/>
      <c r="F687" s="68"/>
    </row>
    <row r="688" spans="1:6" ht="9" x14ac:dyDescent="0.15">
      <c r="A688" s="67"/>
      <c r="C688" s="68"/>
      <c r="D688" s="68"/>
      <c r="E688" s="68"/>
      <c r="F688" s="68"/>
    </row>
    <row r="689" spans="1:6" ht="9" x14ac:dyDescent="0.15">
      <c r="A689" s="67"/>
      <c r="C689" s="68"/>
      <c r="D689" s="68"/>
      <c r="E689" s="68"/>
      <c r="F689" s="68"/>
    </row>
    <row r="690" spans="1:6" ht="9" x14ac:dyDescent="0.15">
      <c r="A690" s="67"/>
      <c r="C690" s="68"/>
      <c r="D690" s="68"/>
      <c r="E690" s="68"/>
      <c r="F690" s="68"/>
    </row>
    <row r="691" spans="1:6" ht="9" x14ac:dyDescent="0.15">
      <c r="A691" s="67"/>
      <c r="C691" s="68"/>
      <c r="D691" s="68"/>
      <c r="E691" s="68"/>
      <c r="F691" s="68"/>
    </row>
    <row r="692" spans="1:6" ht="9" x14ac:dyDescent="0.15">
      <c r="A692" s="67"/>
      <c r="C692" s="68"/>
      <c r="D692" s="68"/>
      <c r="E692" s="68"/>
      <c r="F692" s="68"/>
    </row>
    <row r="693" spans="1:6" ht="9" x14ac:dyDescent="0.15">
      <c r="A693" s="67"/>
      <c r="C693" s="68"/>
      <c r="D693" s="68"/>
      <c r="E693" s="68"/>
      <c r="F693" s="68"/>
    </row>
    <row r="694" spans="1:6" ht="9" x14ac:dyDescent="0.15">
      <c r="A694" s="67"/>
      <c r="C694" s="68"/>
      <c r="D694" s="68"/>
      <c r="E694" s="68"/>
      <c r="F694" s="68"/>
    </row>
    <row r="695" spans="1:6" ht="9" x14ac:dyDescent="0.15">
      <c r="A695" s="67"/>
      <c r="C695" s="68"/>
      <c r="D695" s="68"/>
      <c r="E695" s="68"/>
      <c r="F695" s="68"/>
    </row>
    <row r="696" spans="1:6" ht="9" x14ac:dyDescent="0.15">
      <c r="A696" s="67"/>
      <c r="C696" s="68"/>
      <c r="D696" s="68"/>
      <c r="E696" s="68"/>
      <c r="F696" s="68"/>
    </row>
    <row r="697" spans="1:6" ht="9" x14ac:dyDescent="0.15">
      <c r="A697" s="67"/>
      <c r="C697" s="68"/>
      <c r="D697" s="68"/>
      <c r="E697" s="68"/>
      <c r="F697" s="68"/>
    </row>
    <row r="698" spans="1:6" ht="9" x14ac:dyDescent="0.15">
      <c r="A698" s="67"/>
      <c r="C698" s="68"/>
      <c r="D698" s="68"/>
      <c r="E698" s="68"/>
      <c r="F698" s="68"/>
    </row>
    <row r="699" spans="1:6" ht="9" x14ac:dyDescent="0.15">
      <c r="A699" s="67"/>
      <c r="C699" s="68"/>
      <c r="D699" s="68"/>
      <c r="E699" s="68"/>
      <c r="F699" s="68"/>
    </row>
    <row r="700" spans="1:6" ht="9" x14ac:dyDescent="0.15">
      <c r="A700" s="67"/>
      <c r="C700" s="68"/>
      <c r="D700" s="68"/>
      <c r="E700" s="68"/>
      <c r="F700" s="68"/>
    </row>
    <row r="701" spans="1:6" ht="9" x14ac:dyDescent="0.15">
      <c r="A701" s="67"/>
      <c r="C701" s="68"/>
      <c r="D701" s="68"/>
      <c r="E701" s="68"/>
      <c r="F701" s="68"/>
    </row>
    <row r="702" spans="1:6" ht="9" x14ac:dyDescent="0.15">
      <c r="A702" s="67"/>
      <c r="C702" s="68"/>
      <c r="D702" s="68"/>
      <c r="E702" s="68"/>
      <c r="F702" s="68"/>
    </row>
    <row r="703" spans="1:6" ht="9" x14ac:dyDescent="0.15">
      <c r="A703" s="67"/>
      <c r="C703" s="68"/>
      <c r="D703" s="68"/>
      <c r="E703" s="68"/>
      <c r="F703" s="68"/>
    </row>
    <row r="704" spans="1:6" ht="9" x14ac:dyDescent="0.15">
      <c r="A704" s="67"/>
      <c r="C704" s="68"/>
      <c r="D704" s="68"/>
      <c r="E704" s="68"/>
      <c r="F704" s="68"/>
    </row>
    <row r="705" spans="1:6" ht="9" x14ac:dyDescent="0.15">
      <c r="A705" s="67"/>
      <c r="C705" s="68"/>
      <c r="D705" s="68"/>
      <c r="E705" s="68"/>
      <c r="F705" s="68"/>
    </row>
    <row r="706" spans="1:6" ht="9" x14ac:dyDescent="0.15">
      <c r="A706" s="67"/>
      <c r="C706" s="68"/>
      <c r="D706" s="68"/>
      <c r="E706" s="68"/>
      <c r="F706" s="68"/>
    </row>
    <row r="707" spans="1:6" ht="9" x14ac:dyDescent="0.15">
      <c r="A707" s="67"/>
      <c r="C707" s="68"/>
      <c r="D707" s="68"/>
      <c r="E707" s="68"/>
      <c r="F707" s="68"/>
    </row>
    <row r="708" spans="1:6" ht="9" x14ac:dyDescent="0.15">
      <c r="A708" s="67"/>
      <c r="C708" s="68"/>
      <c r="D708" s="68"/>
      <c r="E708" s="68"/>
      <c r="F708" s="68"/>
    </row>
    <row r="709" spans="1:6" ht="9" x14ac:dyDescent="0.15">
      <c r="A709" s="67"/>
      <c r="C709" s="68"/>
      <c r="D709" s="68"/>
      <c r="E709" s="68"/>
      <c r="F709" s="68"/>
    </row>
    <row r="710" spans="1:6" ht="9" x14ac:dyDescent="0.15">
      <c r="A710" s="67"/>
      <c r="C710" s="68"/>
      <c r="D710" s="68"/>
      <c r="E710" s="68"/>
      <c r="F710" s="68"/>
    </row>
    <row r="711" spans="1:6" ht="9" x14ac:dyDescent="0.15">
      <c r="A711" s="67"/>
      <c r="C711" s="68"/>
      <c r="D711" s="68"/>
      <c r="E711" s="68"/>
      <c r="F711" s="68"/>
    </row>
    <row r="712" spans="1:6" ht="9" x14ac:dyDescent="0.15">
      <c r="A712" s="67"/>
      <c r="C712" s="68"/>
      <c r="D712" s="68"/>
      <c r="E712" s="68"/>
      <c r="F712" s="68"/>
    </row>
    <row r="713" spans="1:6" ht="9" x14ac:dyDescent="0.15">
      <c r="A713" s="67"/>
      <c r="C713" s="68"/>
      <c r="D713" s="68"/>
      <c r="E713" s="68"/>
      <c r="F713" s="68"/>
    </row>
    <row r="714" spans="1:6" ht="9" x14ac:dyDescent="0.15">
      <c r="A714" s="67"/>
      <c r="C714" s="68"/>
      <c r="D714" s="68"/>
      <c r="E714" s="68"/>
      <c r="F714" s="68"/>
    </row>
    <row r="715" spans="1:6" ht="9" x14ac:dyDescent="0.15">
      <c r="A715" s="67"/>
      <c r="C715" s="68"/>
      <c r="D715" s="68"/>
      <c r="E715" s="68"/>
      <c r="F715" s="68"/>
    </row>
    <row r="716" spans="1:6" ht="9" x14ac:dyDescent="0.15">
      <c r="A716" s="67"/>
      <c r="C716" s="68"/>
      <c r="D716" s="68"/>
      <c r="E716" s="68"/>
      <c r="F716" s="68"/>
    </row>
    <row r="717" spans="1:6" ht="9" x14ac:dyDescent="0.15">
      <c r="A717" s="67"/>
      <c r="C717" s="68"/>
      <c r="D717" s="68"/>
      <c r="E717" s="68"/>
      <c r="F717" s="68"/>
    </row>
    <row r="718" spans="1:6" ht="9" x14ac:dyDescent="0.15">
      <c r="A718" s="67"/>
      <c r="C718" s="68"/>
      <c r="D718" s="68"/>
      <c r="E718" s="68"/>
      <c r="F718" s="68"/>
    </row>
    <row r="719" spans="1:6" ht="9" x14ac:dyDescent="0.15">
      <c r="A719" s="67"/>
      <c r="C719" s="68"/>
      <c r="D719" s="68"/>
      <c r="E719" s="68"/>
      <c r="F719" s="68"/>
    </row>
    <row r="720" spans="1:6" ht="9" x14ac:dyDescent="0.15">
      <c r="A720" s="67"/>
      <c r="C720" s="68"/>
      <c r="D720" s="68"/>
      <c r="E720" s="68"/>
      <c r="F720" s="68"/>
    </row>
    <row r="721" spans="1:6" ht="9" x14ac:dyDescent="0.15">
      <c r="A721" s="67"/>
      <c r="C721" s="68"/>
      <c r="D721" s="68"/>
      <c r="E721" s="68"/>
      <c r="F721" s="68"/>
    </row>
    <row r="722" spans="1:6" ht="9" x14ac:dyDescent="0.15">
      <c r="A722" s="67"/>
      <c r="C722" s="68"/>
      <c r="D722" s="68"/>
      <c r="E722" s="68"/>
      <c r="F722" s="68"/>
    </row>
    <row r="723" spans="1:6" ht="9" x14ac:dyDescent="0.15">
      <c r="A723" s="67"/>
      <c r="C723" s="68"/>
      <c r="D723" s="68"/>
      <c r="E723" s="68"/>
      <c r="F723" s="68"/>
    </row>
    <row r="724" spans="1:6" ht="9" x14ac:dyDescent="0.15">
      <c r="A724" s="67"/>
      <c r="C724" s="68"/>
      <c r="D724" s="68"/>
      <c r="E724" s="68"/>
      <c r="F724" s="68"/>
    </row>
    <row r="725" spans="1:6" ht="9" x14ac:dyDescent="0.15">
      <c r="A725" s="67"/>
      <c r="C725" s="68"/>
      <c r="D725" s="68"/>
      <c r="E725" s="68"/>
      <c r="F725" s="68"/>
    </row>
    <row r="726" spans="1:6" ht="9" x14ac:dyDescent="0.15">
      <c r="A726" s="67"/>
      <c r="C726" s="68"/>
      <c r="D726" s="68"/>
      <c r="E726" s="68"/>
      <c r="F726" s="68"/>
    </row>
    <row r="727" spans="1:6" ht="9" x14ac:dyDescent="0.15">
      <c r="A727" s="67"/>
      <c r="C727" s="68"/>
      <c r="D727" s="68"/>
      <c r="E727" s="68"/>
      <c r="F727" s="68"/>
    </row>
    <row r="728" spans="1:6" ht="9" x14ac:dyDescent="0.15">
      <c r="A728" s="67"/>
      <c r="C728" s="68"/>
      <c r="D728" s="68"/>
      <c r="E728" s="68"/>
      <c r="F728" s="68"/>
    </row>
    <row r="729" spans="1:6" ht="9" x14ac:dyDescent="0.15">
      <c r="A729" s="67"/>
      <c r="C729" s="68"/>
      <c r="D729" s="68"/>
      <c r="E729" s="68"/>
      <c r="F729" s="68"/>
    </row>
    <row r="730" spans="1:6" ht="9" x14ac:dyDescent="0.15">
      <c r="A730" s="67"/>
      <c r="C730" s="68"/>
      <c r="D730" s="68"/>
      <c r="E730" s="68"/>
      <c r="F730" s="68"/>
    </row>
    <row r="731" spans="1:6" ht="9" x14ac:dyDescent="0.15">
      <c r="A731" s="67"/>
      <c r="C731" s="68"/>
      <c r="D731" s="68"/>
      <c r="E731" s="68"/>
      <c r="F731" s="68"/>
    </row>
    <row r="732" spans="1:6" ht="9" x14ac:dyDescent="0.15">
      <c r="A732" s="67"/>
      <c r="C732" s="68"/>
      <c r="D732" s="68"/>
      <c r="E732" s="68"/>
      <c r="F732" s="68"/>
    </row>
    <row r="733" spans="1:6" ht="9" x14ac:dyDescent="0.15">
      <c r="A733" s="67"/>
      <c r="C733" s="68"/>
      <c r="D733" s="68"/>
      <c r="E733" s="68"/>
      <c r="F733" s="68"/>
    </row>
    <row r="734" spans="1:6" ht="9" x14ac:dyDescent="0.15">
      <c r="A734" s="67"/>
      <c r="C734" s="68"/>
      <c r="D734" s="68"/>
      <c r="E734" s="68"/>
      <c r="F734" s="68"/>
    </row>
    <row r="735" spans="1:6" ht="9" x14ac:dyDescent="0.15">
      <c r="A735" s="67"/>
      <c r="C735" s="68"/>
      <c r="D735" s="68"/>
      <c r="E735" s="68"/>
      <c r="F735" s="68"/>
    </row>
    <row r="736" spans="1:6" ht="9" x14ac:dyDescent="0.15">
      <c r="A736" s="67"/>
      <c r="C736" s="68"/>
      <c r="D736" s="68"/>
      <c r="E736" s="68"/>
      <c r="F736" s="68"/>
    </row>
    <row r="737" spans="1:6" ht="9" x14ac:dyDescent="0.15">
      <c r="A737" s="67"/>
      <c r="C737" s="68"/>
      <c r="D737" s="68"/>
      <c r="E737" s="68"/>
      <c r="F737" s="68"/>
    </row>
    <row r="738" spans="1:6" ht="9" x14ac:dyDescent="0.15">
      <c r="A738" s="67"/>
      <c r="C738" s="68"/>
      <c r="D738" s="68"/>
      <c r="E738" s="68"/>
      <c r="F738" s="68"/>
    </row>
    <row r="739" spans="1:6" ht="9" x14ac:dyDescent="0.15">
      <c r="A739" s="67"/>
      <c r="C739" s="68"/>
      <c r="D739" s="68"/>
      <c r="E739" s="68"/>
      <c r="F739" s="68"/>
    </row>
    <row r="740" spans="1:6" ht="9" x14ac:dyDescent="0.15">
      <c r="A740" s="67"/>
      <c r="C740" s="68"/>
      <c r="D740" s="68"/>
      <c r="E740" s="68"/>
      <c r="F740" s="68"/>
    </row>
    <row r="741" spans="1:6" ht="9" x14ac:dyDescent="0.15">
      <c r="A741" s="67"/>
      <c r="C741" s="68"/>
      <c r="D741" s="68"/>
      <c r="E741" s="68"/>
      <c r="F741" s="68"/>
    </row>
    <row r="742" spans="1:6" ht="9" x14ac:dyDescent="0.15">
      <c r="A742" s="67"/>
      <c r="C742" s="68"/>
      <c r="D742" s="68"/>
      <c r="E742" s="68"/>
      <c r="F742" s="68"/>
    </row>
    <row r="743" spans="1:6" ht="9" x14ac:dyDescent="0.15">
      <c r="A743" s="67"/>
      <c r="C743" s="68"/>
      <c r="D743" s="68"/>
      <c r="E743" s="68"/>
      <c r="F743" s="68"/>
    </row>
    <row r="744" spans="1:6" ht="9" x14ac:dyDescent="0.15">
      <c r="A744" s="67"/>
      <c r="C744" s="68"/>
      <c r="D744" s="68"/>
      <c r="E744" s="68"/>
      <c r="F744" s="68"/>
    </row>
    <row r="745" spans="1:6" ht="9" x14ac:dyDescent="0.15">
      <c r="A745" s="67"/>
      <c r="C745" s="68"/>
      <c r="D745" s="68"/>
      <c r="E745" s="68"/>
      <c r="F745" s="68"/>
    </row>
    <row r="746" spans="1:6" ht="9" x14ac:dyDescent="0.15">
      <c r="A746" s="67"/>
      <c r="C746" s="68"/>
      <c r="D746" s="68"/>
      <c r="E746" s="68"/>
      <c r="F746" s="68"/>
    </row>
    <row r="747" spans="1:6" ht="9" x14ac:dyDescent="0.15">
      <c r="A747" s="67"/>
      <c r="C747" s="68"/>
      <c r="D747" s="68"/>
      <c r="E747" s="68"/>
      <c r="F747" s="68"/>
    </row>
    <row r="748" spans="1:6" ht="9" x14ac:dyDescent="0.15">
      <c r="A748" s="67"/>
      <c r="C748" s="68"/>
      <c r="D748" s="68"/>
      <c r="E748" s="68"/>
      <c r="F748" s="68"/>
    </row>
    <row r="749" spans="1:6" ht="9" x14ac:dyDescent="0.15">
      <c r="A749" s="67"/>
      <c r="C749" s="68"/>
      <c r="D749" s="68"/>
      <c r="E749" s="68"/>
      <c r="F749" s="68"/>
    </row>
    <row r="750" spans="1:6" ht="9" x14ac:dyDescent="0.15">
      <c r="A750" s="67"/>
      <c r="C750" s="68"/>
      <c r="D750" s="68"/>
      <c r="E750" s="68"/>
      <c r="F750" s="68"/>
    </row>
    <row r="751" spans="1:6" ht="9" x14ac:dyDescent="0.15">
      <c r="A751" s="67"/>
      <c r="C751" s="68"/>
      <c r="D751" s="68"/>
      <c r="E751" s="68"/>
      <c r="F751" s="68"/>
    </row>
    <row r="752" spans="1:6" ht="9" x14ac:dyDescent="0.15">
      <c r="A752" s="67"/>
      <c r="C752" s="68"/>
      <c r="D752" s="68"/>
      <c r="E752" s="68"/>
      <c r="F752" s="68"/>
    </row>
    <row r="753" spans="1:6" ht="9" x14ac:dyDescent="0.15">
      <c r="A753" s="67"/>
      <c r="C753" s="68"/>
      <c r="D753" s="68"/>
      <c r="E753" s="68"/>
      <c r="F753" s="68"/>
    </row>
    <row r="754" spans="1:6" ht="9" x14ac:dyDescent="0.15">
      <c r="A754" s="67"/>
      <c r="C754" s="68"/>
      <c r="D754" s="68"/>
      <c r="E754" s="68"/>
      <c r="F754" s="68"/>
    </row>
    <row r="755" spans="1:6" ht="9" x14ac:dyDescent="0.15">
      <c r="A755" s="67"/>
      <c r="C755" s="68"/>
      <c r="D755" s="68"/>
      <c r="E755" s="68"/>
      <c r="F755" s="68"/>
    </row>
    <row r="756" spans="1:6" ht="9" x14ac:dyDescent="0.15">
      <c r="A756" s="67"/>
      <c r="C756" s="68"/>
      <c r="D756" s="68"/>
      <c r="E756" s="68"/>
      <c r="F756" s="68"/>
    </row>
    <row r="757" spans="1:6" ht="9" x14ac:dyDescent="0.15">
      <c r="A757" s="67"/>
      <c r="C757" s="68"/>
      <c r="D757" s="68"/>
      <c r="E757" s="68"/>
      <c r="F757" s="68"/>
    </row>
    <row r="758" spans="1:6" ht="9" x14ac:dyDescent="0.15">
      <c r="A758" s="67"/>
      <c r="C758" s="68"/>
      <c r="D758" s="68"/>
      <c r="E758" s="68"/>
      <c r="F758" s="68"/>
    </row>
    <row r="759" spans="1:6" ht="9" x14ac:dyDescent="0.15">
      <c r="A759" s="67"/>
      <c r="C759" s="68"/>
      <c r="D759" s="68"/>
      <c r="E759" s="68"/>
      <c r="F759" s="68"/>
    </row>
    <row r="760" spans="1:6" ht="9" x14ac:dyDescent="0.15">
      <c r="A760" s="67"/>
      <c r="C760" s="68"/>
      <c r="D760" s="68"/>
      <c r="E760" s="68"/>
      <c r="F760" s="68"/>
    </row>
    <row r="761" spans="1:6" ht="9" x14ac:dyDescent="0.15">
      <c r="A761" s="67"/>
      <c r="C761" s="68"/>
      <c r="D761" s="68"/>
      <c r="E761" s="68"/>
      <c r="F761" s="68"/>
    </row>
    <row r="762" spans="1:6" ht="9" x14ac:dyDescent="0.15">
      <c r="A762" s="67"/>
      <c r="C762" s="68"/>
      <c r="D762" s="68"/>
      <c r="E762" s="68"/>
      <c r="F762" s="68"/>
    </row>
    <row r="763" spans="1:6" ht="9" x14ac:dyDescent="0.15">
      <c r="A763" s="67"/>
      <c r="C763" s="68"/>
      <c r="D763" s="68"/>
      <c r="E763" s="68"/>
      <c r="F763" s="68"/>
    </row>
    <row r="764" spans="1:6" ht="9" x14ac:dyDescent="0.15">
      <c r="A764" s="67"/>
      <c r="C764" s="68"/>
      <c r="D764" s="68"/>
      <c r="E764" s="68"/>
      <c r="F764" s="68"/>
    </row>
    <row r="765" spans="1:6" ht="9" x14ac:dyDescent="0.15">
      <c r="A765" s="67"/>
      <c r="C765" s="68"/>
      <c r="D765" s="68"/>
      <c r="E765" s="68"/>
      <c r="F765" s="68"/>
    </row>
    <row r="766" spans="1:6" ht="9" x14ac:dyDescent="0.15">
      <c r="A766" s="67"/>
      <c r="C766" s="68"/>
      <c r="D766" s="68"/>
      <c r="E766" s="68"/>
      <c r="F766" s="68"/>
    </row>
    <row r="767" spans="1:6" ht="9" x14ac:dyDescent="0.15">
      <c r="A767" s="67"/>
      <c r="C767" s="68"/>
      <c r="D767" s="68"/>
      <c r="E767" s="68"/>
      <c r="F767" s="68"/>
    </row>
    <row r="768" spans="1:6" ht="9" x14ac:dyDescent="0.15">
      <c r="A768" s="67"/>
      <c r="C768" s="68"/>
      <c r="D768" s="68"/>
      <c r="E768" s="68"/>
      <c r="F768" s="68"/>
    </row>
    <row r="769" spans="1:6" ht="9" x14ac:dyDescent="0.15">
      <c r="A769" s="67"/>
      <c r="C769" s="68"/>
      <c r="D769" s="68"/>
      <c r="E769" s="68"/>
      <c r="F769" s="68"/>
    </row>
    <row r="770" spans="1:6" ht="9" x14ac:dyDescent="0.15">
      <c r="A770" s="67"/>
      <c r="C770" s="68"/>
      <c r="D770" s="68"/>
      <c r="E770" s="68"/>
      <c r="F770" s="68"/>
    </row>
    <row r="771" spans="1:6" ht="9" x14ac:dyDescent="0.15">
      <c r="A771" s="67"/>
      <c r="C771" s="68"/>
      <c r="D771" s="68"/>
      <c r="E771" s="68"/>
      <c r="F771" s="68"/>
    </row>
    <row r="772" spans="1:6" ht="9" x14ac:dyDescent="0.15">
      <c r="A772" s="67"/>
      <c r="C772" s="68"/>
      <c r="D772" s="68"/>
      <c r="E772" s="68"/>
      <c r="F772" s="68"/>
    </row>
    <row r="773" spans="1:6" ht="9" x14ac:dyDescent="0.15">
      <c r="A773" s="67"/>
      <c r="C773" s="68"/>
      <c r="D773" s="68"/>
      <c r="E773" s="68"/>
      <c r="F773" s="68"/>
    </row>
    <row r="774" spans="1:6" ht="9" x14ac:dyDescent="0.15">
      <c r="A774" s="67"/>
      <c r="C774" s="68"/>
      <c r="D774" s="68"/>
      <c r="E774" s="68"/>
      <c r="F774" s="68"/>
    </row>
    <row r="775" spans="1:6" ht="9" x14ac:dyDescent="0.15">
      <c r="A775" s="67"/>
      <c r="C775" s="68"/>
      <c r="D775" s="68"/>
      <c r="E775" s="68"/>
      <c r="F775" s="68"/>
    </row>
    <row r="776" spans="1:6" ht="9" x14ac:dyDescent="0.15">
      <c r="A776" s="67"/>
      <c r="C776" s="68"/>
      <c r="D776" s="68"/>
      <c r="E776" s="68"/>
      <c r="F776" s="68"/>
    </row>
    <row r="777" spans="1:6" ht="9" x14ac:dyDescent="0.15">
      <c r="A777" s="67"/>
      <c r="C777" s="68"/>
      <c r="D777" s="68"/>
      <c r="E777" s="68"/>
      <c r="F777" s="68"/>
    </row>
    <row r="778" spans="1:6" ht="9" x14ac:dyDescent="0.15">
      <c r="A778" s="67"/>
      <c r="C778" s="68"/>
      <c r="D778" s="68"/>
      <c r="E778" s="68"/>
      <c r="F778" s="68"/>
    </row>
    <row r="779" spans="1:6" ht="9" x14ac:dyDescent="0.15">
      <c r="A779" s="67"/>
      <c r="C779" s="68"/>
      <c r="D779" s="68"/>
      <c r="E779" s="68"/>
      <c r="F779" s="68"/>
    </row>
    <row r="780" spans="1:6" ht="9" x14ac:dyDescent="0.15">
      <c r="A780" s="67"/>
      <c r="C780" s="68"/>
      <c r="D780" s="68"/>
      <c r="E780" s="68"/>
      <c r="F780" s="68"/>
    </row>
    <row r="781" spans="1:6" ht="9" x14ac:dyDescent="0.15">
      <c r="A781" s="67"/>
      <c r="C781" s="68"/>
      <c r="D781" s="68"/>
      <c r="E781" s="68"/>
      <c r="F781" s="68"/>
    </row>
    <row r="782" spans="1:6" ht="9" x14ac:dyDescent="0.15">
      <c r="A782" s="67"/>
      <c r="C782" s="68"/>
      <c r="D782" s="68"/>
      <c r="E782" s="68"/>
      <c r="F782" s="68"/>
    </row>
    <row r="783" spans="1:6" ht="9" x14ac:dyDescent="0.15">
      <c r="A783" s="67"/>
      <c r="C783" s="68"/>
      <c r="D783" s="68"/>
      <c r="E783" s="68"/>
      <c r="F783" s="68"/>
    </row>
    <row r="784" spans="1:6" ht="9" x14ac:dyDescent="0.15">
      <c r="A784" s="67"/>
      <c r="C784" s="68"/>
      <c r="D784" s="68"/>
      <c r="E784" s="68"/>
      <c r="F784" s="68"/>
    </row>
    <row r="785" spans="1:6" ht="9" x14ac:dyDescent="0.15">
      <c r="A785" s="67"/>
      <c r="C785" s="68"/>
      <c r="D785" s="68"/>
      <c r="E785" s="68"/>
      <c r="F785" s="68"/>
    </row>
    <row r="786" spans="1:6" ht="9" x14ac:dyDescent="0.15">
      <c r="A786" s="67"/>
      <c r="C786" s="68"/>
      <c r="D786" s="68"/>
      <c r="E786" s="68"/>
      <c r="F786" s="68"/>
    </row>
    <row r="787" spans="1:6" ht="9" x14ac:dyDescent="0.15">
      <c r="A787" s="67"/>
      <c r="C787" s="68"/>
      <c r="D787" s="68"/>
      <c r="E787" s="68"/>
      <c r="F787" s="68"/>
    </row>
    <row r="788" spans="1:6" ht="9" x14ac:dyDescent="0.15">
      <c r="A788" s="67"/>
      <c r="C788" s="68"/>
      <c r="D788" s="68"/>
      <c r="E788" s="68"/>
      <c r="F788" s="68"/>
    </row>
    <row r="789" spans="1:6" ht="9" x14ac:dyDescent="0.15">
      <c r="A789" s="67"/>
      <c r="C789" s="68"/>
      <c r="D789" s="68"/>
      <c r="E789" s="68"/>
      <c r="F789" s="68"/>
    </row>
    <row r="790" spans="1:6" ht="9" x14ac:dyDescent="0.15">
      <c r="A790" s="67"/>
      <c r="C790" s="68"/>
      <c r="D790" s="68"/>
      <c r="E790" s="68"/>
      <c r="F790" s="68"/>
    </row>
    <row r="791" spans="1:6" ht="9" x14ac:dyDescent="0.15">
      <c r="A791" s="67"/>
      <c r="C791" s="68"/>
      <c r="D791" s="68"/>
      <c r="E791" s="68"/>
      <c r="F791" s="68"/>
    </row>
    <row r="792" spans="1:6" ht="9" x14ac:dyDescent="0.15">
      <c r="A792" s="67"/>
      <c r="C792" s="68"/>
      <c r="D792" s="68"/>
      <c r="E792" s="68"/>
      <c r="F792" s="68"/>
    </row>
    <row r="793" spans="1:6" ht="9" x14ac:dyDescent="0.15">
      <c r="A793" s="67"/>
      <c r="C793" s="68"/>
      <c r="D793" s="68"/>
      <c r="E793" s="68"/>
      <c r="F793" s="68"/>
    </row>
    <row r="794" spans="1:6" ht="9" x14ac:dyDescent="0.15">
      <c r="A794" s="67"/>
      <c r="C794" s="68"/>
      <c r="D794" s="68"/>
      <c r="E794" s="68"/>
      <c r="F794" s="68"/>
    </row>
    <row r="795" spans="1:6" ht="9" x14ac:dyDescent="0.15">
      <c r="A795" s="67"/>
      <c r="C795" s="68"/>
      <c r="D795" s="68"/>
      <c r="E795" s="68"/>
      <c r="F795" s="68"/>
    </row>
    <row r="796" spans="1:6" ht="9" x14ac:dyDescent="0.15">
      <c r="A796" s="67"/>
      <c r="C796" s="68"/>
      <c r="D796" s="68"/>
      <c r="E796" s="68"/>
      <c r="F796" s="68"/>
    </row>
    <row r="797" spans="1:6" ht="9" x14ac:dyDescent="0.15">
      <c r="A797" s="67"/>
      <c r="C797" s="68"/>
      <c r="D797" s="68"/>
      <c r="E797" s="68"/>
      <c r="F797" s="68"/>
    </row>
    <row r="798" spans="1:6" ht="9" x14ac:dyDescent="0.15">
      <c r="A798" s="67"/>
      <c r="C798" s="68"/>
      <c r="D798" s="68"/>
      <c r="E798" s="68"/>
      <c r="F798" s="68"/>
    </row>
    <row r="799" spans="1:6" ht="9" x14ac:dyDescent="0.15">
      <c r="A799" s="67"/>
      <c r="C799" s="68"/>
      <c r="D799" s="68"/>
      <c r="E799" s="68"/>
      <c r="F799" s="68"/>
    </row>
    <row r="800" spans="1:6" ht="9" x14ac:dyDescent="0.15">
      <c r="A800" s="67"/>
      <c r="C800" s="68"/>
      <c r="D800" s="68"/>
      <c r="E800" s="68"/>
      <c r="F800" s="68"/>
    </row>
    <row r="801" spans="1:6" ht="9" x14ac:dyDescent="0.15">
      <c r="A801" s="67"/>
      <c r="C801" s="68"/>
      <c r="D801" s="68"/>
      <c r="E801" s="68"/>
      <c r="F801" s="68"/>
    </row>
    <row r="802" spans="1:6" ht="9" x14ac:dyDescent="0.15">
      <c r="A802" s="67"/>
      <c r="C802" s="68"/>
      <c r="D802" s="68"/>
      <c r="E802" s="68"/>
      <c r="F802" s="68"/>
    </row>
    <row r="803" spans="1:6" ht="9" x14ac:dyDescent="0.15">
      <c r="A803" s="67"/>
      <c r="C803" s="68"/>
      <c r="D803" s="68"/>
      <c r="E803" s="68"/>
      <c r="F803" s="68"/>
    </row>
    <row r="804" spans="1:6" ht="9" x14ac:dyDescent="0.15">
      <c r="A804" s="67"/>
      <c r="C804" s="68"/>
      <c r="D804" s="68"/>
      <c r="E804" s="68"/>
      <c r="F804" s="68"/>
    </row>
    <row r="805" spans="1:6" ht="9" x14ac:dyDescent="0.15">
      <c r="A805" s="67"/>
      <c r="C805" s="68"/>
      <c r="D805" s="68"/>
      <c r="E805" s="68"/>
      <c r="F805" s="68"/>
    </row>
    <row r="806" spans="1:6" ht="9" x14ac:dyDescent="0.15">
      <c r="A806" s="67"/>
      <c r="C806" s="68"/>
      <c r="D806" s="68"/>
      <c r="E806" s="68"/>
      <c r="F806" s="68"/>
    </row>
    <row r="807" spans="1:6" ht="9" x14ac:dyDescent="0.15">
      <c r="A807" s="67"/>
      <c r="C807" s="68"/>
      <c r="D807" s="68"/>
      <c r="E807" s="68"/>
      <c r="F807" s="68"/>
    </row>
    <row r="808" spans="1:6" ht="9" x14ac:dyDescent="0.15">
      <c r="A808" s="67"/>
      <c r="C808" s="68"/>
      <c r="D808" s="68"/>
      <c r="E808" s="68"/>
      <c r="F808" s="68"/>
    </row>
    <row r="809" spans="1:6" ht="9" x14ac:dyDescent="0.15">
      <c r="A809" s="67"/>
      <c r="C809" s="68"/>
      <c r="D809" s="68"/>
      <c r="E809" s="68"/>
      <c r="F809" s="68"/>
    </row>
    <row r="810" spans="1:6" ht="9" x14ac:dyDescent="0.15">
      <c r="A810" s="67"/>
      <c r="C810" s="68"/>
      <c r="D810" s="68"/>
      <c r="E810" s="68"/>
      <c r="F810" s="68"/>
    </row>
    <row r="811" spans="1:6" ht="9" x14ac:dyDescent="0.15">
      <c r="A811" s="67"/>
      <c r="C811" s="68"/>
      <c r="D811" s="68"/>
      <c r="E811" s="68"/>
      <c r="F811" s="68"/>
    </row>
    <row r="812" spans="1:6" ht="9" x14ac:dyDescent="0.15">
      <c r="A812" s="67"/>
      <c r="C812" s="68"/>
      <c r="D812" s="68"/>
      <c r="E812" s="68"/>
      <c r="F812" s="68"/>
    </row>
    <row r="813" spans="1:6" ht="9" x14ac:dyDescent="0.15">
      <c r="A813" s="67"/>
      <c r="C813" s="68"/>
      <c r="D813" s="68"/>
      <c r="E813" s="68"/>
      <c r="F813" s="68"/>
    </row>
    <row r="814" spans="1:6" ht="9" x14ac:dyDescent="0.15">
      <c r="A814" s="67"/>
      <c r="C814" s="68"/>
      <c r="D814" s="68"/>
      <c r="E814" s="68"/>
      <c r="F814" s="68"/>
    </row>
    <row r="815" spans="1:6" ht="9" x14ac:dyDescent="0.15">
      <c r="A815" s="67"/>
      <c r="C815" s="68"/>
      <c r="D815" s="68"/>
      <c r="E815" s="68"/>
      <c r="F815" s="68"/>
    </row>
    <row r="816" spans="1:6" ht="9" x14ac:dyDescent="0.15">
      <c r="A816" s="67"/>
      <c r="C816" s="68"/>
      <c r="D816" s="68"/>
      <c r="E816" s="68"/>
      <c r="F816" s="68"/>
    </row>
    <row r="817" spans="1:6" ht="9" x14ac:dyDescent="0.15">
      <c r="A817" s="67"/>
      <c r="C817" s="68"/>
      <c r="D817" s="68"/>
      <c r="E817" s="68"/>
      <c r="F817" s="68"/>
    </row>
    <row r="818" spans="1:6" ht="9" x14ac:dyDescent="0.15">
      <c r="A818" s="67"/>
      <c r="C818" s="68"/>
      <c r="D818" s="68"/>
      <c r="E818" s="68"/>
      <c r="F818" s="68"/>
    </row>
    <row r="819" spans="1:6" ht="9" x14ac:dyDescent="0.15">
      <c r="A819" s="67"/>
      <c r="C819" s="68"/>
      <c r="D819" s="68"/>
      <c r="E819" s="68"/>
      <c r="F819" s="68"/>
    </row>
    <row r="820" spans="1:6" ht="9" x14ac:dyDescent="0.15">
      <c r="A820" s="67"/>
      <c r="C820" s="68"/>
      <c r="D820" s="68"/>
      <c r="E820" s="68"/>
      <c r="F820" s="68"/>
    </row>
    <row r="821" spans="1:6" ht="9" x14ac:dyDescent="0.15">
      <c r="A821" s="67"/>
      <c r="C821" s="68"/>
      <c r="D821" s="68"/>
      <c r="E821" s="68"/>
      <c r="F821" s="68"/>
    </row>
    <row r="822" spans="1:6" ht="9" x14ac:dyDescent="0.15">
      <c r="A822" s="67"/>
      <c r="C822" s="68"/>
      <c r="D822" s="68"/>
      <c r="E822" s="68"/>
      <c r="F822" s="68"/>
    </row>
    <row r="823" spans="1:6" ht="9" x14ac:dyDescent="0.15">
      <c r="A823" s="67"/>
      <c r="C823" s="68"/>
      <c r="D823" s="68"/>
      <c r="E823" s="68"/>
      <c r="F823" s="68"/>
    </row>
    <row r="824" spans="1:6" ht="9" x14ac:dyDescent="0.15">
      <c r="A824" s="67"/>
      <c r="C824" s="68"/>
      <c r="D824" s="68"/>
      <c r="E824" s="68"/>
      <c r="F824" s="68"/>
    </row>
    <row r="825" spans="1:6" ht="9" x14ac:dyDescent="0.15">
      <c r="A825" s="67"/>
      <c r="C825" s="68"/>
      <c r="D825" s="68"/>
      <c r="E825" s="68"/>
      <c r="F825" s="68"/>
    </row>
    <row r="826" spans="1:6" ht="9" x14ac:dyDescent="0.15">
      <c r="A826" s="67"/>
      <c r="C826" s="68"/>
      <c r="D826" s="68"/>
      <c r="E826" s="68"/>
      <c r="F826" s="68"/>
    </row>
    <row r="827" spans="1:6" ht="9" x14ac:dyDescent="0.15">
      <c r="A827" s="67"/>
      <c r="C827" s="68"/>
      <c r="D827" s="68"/>
      <c r="E827" s="68"/>
      <c r="F827" s="68"/>
    </row>
    <row r="828" spans="1:6" ht="9" x14ac:dyDescent="0.15">
      <c r="A828" s="67"/>
      <c r="C828" s="68"/>
      <c r="D828" s="68"/>
      <c r="E828" s="68"/>
      <c r="F828" s="68"/>
    </row>
    <row r="829" spans="1:6" ht="9" x14ac:dyDescent="0.15">
      <c r="A829" s="67"/>
      <c r="C829" s="68"/>
      <c r="D829" s="68"/>
      <c r="E829" s="68"/>
      <c r="F829" s="68"/>
    </row>
    <row r="830" spans="1:6" ht="9" x14ac:dyDescent="0.15">
      <c r="A830" s="67"/>
      <c r="C830" s="68"/>
      <c r="D830" s="68"/>
      <c r="E830" s="68"/>
      <c r="F830" s="68"/>
    </row>
    <row r="831" spans="1:6" ht="9" x14ac:dyDescent="0.15">
      <c r="A831" s="67"/>
      <c r="C831" s="68"/>
      <c r="D831" s="68"/>
      <c r="E831" s="68"/>
      <c r="F831" s="68"/>
    </row>
    <row r="832" spans="1:6" ht="9" x14ac:dyDescent="0.15">
      <c r="A832" s="67"/>
      <c r="C832" s="68"/>
      <c r="D832" s="68"/>
      <c r="E832" s="68"/>
      <c r="F832" s="68"/>
    </row>
    <row r="833" spans="1:6" ht="9" x14ac:dyDescent="0.15">
      <c r="A833" s="67"/>
      <c r="C833" s="68"/>
      <c r="D833" s="68"/>
      <c r="E833" s="68"/>
      <c r="F833" s="68"/>
    </row>
    <row r="834" spans="1:6" ht="9" x14ac:dyDescent="0.15">
      <c r="A834" s="67"/>
      <c r="C834" s="68"/>
      <c r="D834" s="68"/>
      <c r="E834" s="68"/>
      <c r="F834" s="68"/>
    </row>
    <row r="835" spans="1:6" ht="9" x14ac:dyDescent="0.15">
      <c r="A835" s="67"/>
      <c r="C835" s="68"/>
      <c r="D835" s="68"/>
      <c r="E835" s="68"/>
      <c r="F835" s="68"/>
    </row>
    <row r="836" spans="1:6" ht="9" x14ac:dyDescent="0.15">
      <c r="A836" s="67"/>
      <c r="C836" s="68"/>
      <c r="D836" s="68"/>
      <c r="E836" s="68"/>
      <c r="F836" s="68"/>
    </row>
    <row r="837" spans="1:6" ht="9" x14ac:dyDescent="0.15">
      <c r="A837" s="67"/>
      <c r="C837" s="68"/>
      <c r="D837" s="68"/>
      <c r="E837" s="68"/>
      <c r="F837" s="68"/>
    </row>
    <row r="838" spans="1:6" ht="9" x14ac:dyDescent="0.15">
      <c r="A838" s="67"/>
      <c r="C838" s="68"/>
      <c r="D838" s="68"/>
      <c r="E838" s="68"/>
      <c r="F838" s="68"/>
    </row>
    <row r="839" spans="1:6" ht="9" x14ac:dyDescent="0.15">
      <c r="A839" s="67"/>
      <c r="C839" s="68"/>
      <c r="D839" s="68"/>
      <c r="E839" s="68"/>
      <c r="F839" s="68"/>
    </row>
    <row r="840" spans="1:6" ht="9" x14ac:dyDescent="0.15">
      <c r="A840" s="67"/>
      <c r="C840" s="68"/>
      <c r="D840" s="68"/>
      <c r="E840" s="68"/>
      <c r="F840" s="68"/>
    </row>
    <row r="841" spans="1:6" ht="9" x14ac:dyDescent="0.15">
      <c r="A841" s="67"/>
      <c r="C841" s="68"/>
      <c r="D841" s="68"/>
      <c r="E841" s="68"/>
      <c r="F841" s="68"/>
    </row>
    <row r="842" spans="1:6" ht="9" x14ac:dyDescent="0.15">
      <c r="A842" s="67"/>
      <c r="C842" s="68"/>
      <c r="D842" s="68"/>
      <c r="E842" s="68"/>
      <c r="F842" s="68"/>
    </row>
    <row r="843" spans="1:6" ht="9" x14ac:dyDescent="0.15">
      <c r="A843" s="67"/>
      <c r="C843" s="68"/>
      <c r="D843" s="68"/>
      <c r="E843" s="68"/>
      <c r="F843" s="68"/>
    </row>
    <row r="844" spans="1:6" ht="9" x14ac:dyDescent="0.15">
      <c r="A844" s="67"/>
      <c r="C844" s="68"/>
      <c r="D844" s="68"/>
      <c r="E844" s="68"/>
      <c r="F844" s="68"/>
    </row>
    <row r="845" spans="1:6" ht="9" x14ac:dyDescent="0.15">
      <c r="A845" s="67"/>
      <c r="C845" s="68"/>
      <c r="D845" s="68"/>
      <c r="E845" s="68"/>
      <c r="F845" s="68"/>
    </row>
    <row r="846" spans="1:6" ht="9" x14ac:dyDescent="0.15">
      <c r="A846" s="67"/>
      <c r="C846" s="68"/>
      <c r="D846" s="68"/>
      <c r="E846" s="68"/>
      <c r="F846" s="68"/>
    </row>
    <row r="847" spans="1:6" ht="9" x14ac:dyDescent="0.15">
      <c r="A847" s="67"/>
      <c r="C847" s="68"/>
      <c r="D847" s="68"/>
      <c r="E847" s="68"/>
      <c r="F847" s="68"/>
    </row>
    <row r="848" spans="1:6" ht="9" x14ac:dyDescent="0.15">
      <c r="A848" s="67"/>
      <c r="C848" s="68"/>
      <c r="D848" s="68"/>
      <c r="E848" s="68"/>
      <c r="F848" s="68"/>
    </row>
    <row r="849" spans="1:6" ht="9" x14ac:dyDescent="0.15">
      <c r="A849" s="67"/>
      <c r="C849" s="68"/>
      <c r="D849" s="68"/>
      <c r="E849" s="68"/>
      <c r="F849" s="68"/>
    </row>
    <row r="850" spans="1:6" ht="9" x14ac:dyDescent="0.15">
      <c r="A850" s="67"/>
      <c r="C850" s="68"/>
      <c r="D850" s="68"/>
      <c r="E850" s="68"/>
      <c r="F850" s="68"/>
    </row>
    <row r="851" spans="1:6" ht="9" x14ac:dyDescent="0.15">
      <c r="A851" s="67"/>
      <c r="C851" s="68"/>
      <c r="D851" s="68"/>
      <c r="E851" s="68"/>
      <c r="F851" s="68"/>
    </row>
    <row r="852" spans="1:6" ht="9" x14ac:dyDescent="0.15">
      <c r="A852" s="67"/>
      <c r="C852" s="68"/>
      <c r="D852" s="68"/>
      <c r="E852" s="68"/>
      <c r="F852" s="68"/>
    </row>
    <row r="853" spans="1:6" ht="9" x14ac:dyDescent="0.15">
      <c r="A853" s="67"/>
      <c r="C853" s="68"/>
      <c r="D853" s="68"/>
      <c r="E853" s="68"/>
      <c r="F853" s="68"/>
    </row>
    <row r="854" spans="1:6" ht="9" x14ac:dyDescent="0.15">
      <c r="A854" s="67"/>
      <c r="C854" s="68"/>
      <c r="D854" s="68"/>
      <c r="E854" s="68"/>
      <c r="F854" s="68"/>
    </row>
    <row r="855" spans="1:6" ht="9" x14ac:dyDescent="0.15">
      <c r="A855" s="67"/>
      <c r="C855" s="68"/>
      <c r="D855" s="68"/>
      <c r="E855" s="68"/>
      <c r="F855" s="68"/>
    </row>
    <row r="856" spans="1:6" ht="9" x14ac:dyDescent="0.15">
      <c r="A856" s="67"/>
      <c r="C856" s="68"/>
      <c r="D856" s="68"/>
      <c r="E856" s="68"/>
      <c r="F856" s="68"/>
    </row>
    <row r="857" spans="1:6" ht="9" x14ac:dyDescent="0.15">
      <c r="A857" s="67"/>
      <c r="C857" s="68"/>
      <c r="D857" s="68"/>
      <c r="E857" s="68"/>
      <c r="F857" s="68"/>
    </row>
    <row r="858" spans="1:6" ht="9" x14ac:dyDescent="0.15">
      <c r="A858" s="67"/>
      <c r="C858" s="68"/>
      <c r="D858" s="68"/>
      <c r="E858" s="68"/>
      <c r="F858" s="68"/>
    </row>
    <row r="859" spans="1:6" ht="9" x14ac:dyDescent="0.15">
      <c r="A859" s="67"/>
      <c r="C859" s="68"/>
      <c r="D859" s="68"/>
      <c r="E859" s="68"/>
      <c r="F859" s="68"/>
    </row>
    <row r="860" spans="1:6" ht="9" x14ac:dyDescent="0.15">
      <c r="A860" s="67"/>
      <c r="C860" s="68"/>
      <c r="D860" s="68"/>
      <c r="E860" s="68"/>
      <c r="F860" s="68"/>
    </row>
    <row r="861" spans="1:6" ht="9" x14ac:dyDescent="0.15">
      <c r="A861" s="67"/>
      <c r="C861" s="68"/>
      <c r="D861" s="68"/>
      <c r="E861" s="68"/>
      <c r="F861" s="68"/>
    </row>
    <row r="862" spans="1:6" ht="9" x14ac:dyDescent="0.15">
      <c r="A862" s="67"/>
      <c r="C862" s="68"/>
      <c r="D862" s="68"/>
      <c r="E862" s="68"/>
      <c r="F862" s="68"/>
    </row>
    <row r="863" spans="1:6" ht="9" x14ac:dyDescent="0.15">
      <c r="A863" s="67"/>
      <c r="C863" s="68"/>
      <c r="D863" s="68"/>
      <c r="E863" s="68"/>
      <c r="F863" s="68"/>
    </row>
    <row r="864" spans="1:6" ht="9" x14ac:dyDescent="0.15">
      <c r="A864" s="67"/>
      <c r="C864" s="68"/>
      <c r="D864" s="68"/>
      <c r="E864" s="68"/>
      <c r="F864" s="68"/>
    </row>
    <row r="865" spans="1:6" ht="9" x14ac:dyDescent="0.15">
      <c r="A865" s="67"/>
      <c r="C865" s="68"/>
      <c r="D865" s="68"/>
      <c r="E865" s="68"/>
      <c r="F865" s="68"/>
    </row>
    <row r="866" spans="1:6" ht="9" x14ac:dyDescent="0.15">
      <c r="A866" s="67"/>
      <c r="C866" s="68"/>
      <c r="D866" s="68"/>
      <c r="E866" s="68"/>
      <c r="F866" s="68"/>
    </row>
    <row r="867" spans="1:6" ht="9" x14ac:dyDescent="0.15">
      <c r="A867" s="67"/>
      <c r="C867" s="68"/>
      <c r="D867" s="68"/>
      <c r="E867" s="68"/>
      <c r="F867" s="68"/>
    </row>
    <row r="868" spans="1:6" ht="9" x14ac:dyDescent="0.15">
      <c r="A868" s="67"/>
      <c r="C868" s="68"/>
      <c r="D868" s="68"/>
      <c r="E868" s="68"/>
      <c r="F868" s="68"/>
    </row>
    <row r="869" spans="1:6" ht="9" x14ac:dyDescent="0.15">
      <c r="A869" s="67"/>
      <c r="C869" s="68"/>
      <c r="D869" s="68"/>
      <c r="E869" s="68"/>
      <c r="F869" s="68"/>
    </row>
    <row r="870" spans="1:6" ht="9" x14ac:dyDescent="0.15">
      <c r="A870" s="67"/>
      <c r="C870" s="68"/>
      <c r="D870" s="68"/>
      <c r="E870" s="68"/>
      <c r="F870" s="68"/>
    </row>
    <row r="871" spans="1:6" ht="9" x14ac:dyDescent="0.15">
      <c r="A871" s="67"/>
      <c r="C871" s="68"/>
      <c r="D871" s="68"/>
      <c r="E871" s="68"/>
      <c r="F871" s="68"/>
    </row>
    <row r="872" spans="1:6" ht="9" x14ac:dyDescent="0.15">
      <c r="A872" s="67"/>
      <c r="C872" s="68"/>
      <c r="D872" s="68"/>
      <c r="E872" s="68"/>
      <c r="F872" s="68"/>
    </row>
    <row r="873" spans="1:6" ht="9" x14ac:dyDescent="0.15">
      <c r="A873" s="67"/>
      <c r="C873" s="68"/>
      <c r="D873" s="68"/>
      <c r="E873" s="68"/>
      <c r="F873" s="68"/>
    </row>
    <row r="874" spans="1:6" ht="9" x14ac:dyDescent="0.15">
      <c r="A874" s="67"/>
      <c r="C874" s="68"/>
      <c r="D874" s="68"/>
      <c r="E874" s="68"/>
      <c r="F874" s="68"/>
    </row>
    <row r="875" spans="1:6" ht="9" x14ac:dyDescent="0.15">
      <c r="A875" s="67"/>
      <c r="C875" s="68"/>
      <c r="D875" s="68"/>
      <c r="E875" s="68"/>
      <c r="F875" s="68"/>
    </row>
    <row r="876" spans="1:6" ht="9" x14ac:dyDescent="0.15">
      <c r="A876" s="67"/>
      <c r="C876" s="68"/>
      <c r="D876" s="68"/>
      <c r="E876" s="68"/>
      <c r="F876" s="68"/>
    </row>
    <row r="877" spans="1:6" ht="9" x14ac:dyDescent="0.15">
      <c r="A877" s="67"/>
      <c r="C877" s="68"/>
      <c r="D877" s="68"/>
      <c r="E877" s="68"/>
      <c r="F877" s="68"/>
    </row>
    <row r="878" spans="1:6" ht="9" x14ac:dyDescent="0.15">
      <c r="A878" s="67"/>
      <c r="C878" s="68"/>
      <c r="D878" s="68"/>
      <c r="E878" s="68"/>
      <c r="F878" s="68"/>
    </row>
    <row r="879" spans="1:6" ht="9" x14ac:dyDescent="0.15">
      <c r="A879" s="67"/>
      <c r="C879" s="68"/>
      <c r="D879" s="68"/>
      <c r="E879" s="68"/>
      <c r="F879" s="68"/>
    </row>
    <row r="880" spans="1:6" ht="9" x14ac:dyDescent="0.15">
      <c r="A880" s="67"/>
      <c r="C880" s="68"/>
      <c r="D880" s="68"/>
      <c r="E880" s="68"/>
      <c r="F880" s="68"/>
    </row>
    <row r="881" spans="1:6" ht="9" x14ac:dyDescent="0.15">
      <c r="A881" s="67"/>
      <c r="C881" s="68"/>
      <c r="D881" s="68"/>
      <c r="E881" s="68"/>
      <c r="F881" s="68"/>
    </row>
    <row r="882" spans="1:6" ht="9" x14ac:dyDescent="0.15">
      <c r="A882" s="67"/>
      <c r="C882" s="68"/>
      <c r="D882" s="68"/>
      <c r="E882" s="68"/>
      <c r="F882" s="68"/>
    </row>
    <row r="883" spans="1:6" ht="9" x14ac:dyDescent="0.15">
      <c r="A883" s="67"/>
      <c r="C883" s="68"/>
      <c r="D883" s="68"/>
      <c r="E883" s="68"/>
      <c r="F883" s="68"/>
    </row>
    <row r="884" spans="1:6" ht="9" x14ac:dyDescent="0.15">
      <c r="A884" s="67"/>
      <c r="C884" s="68"/>
      <c r="D884" s="68"/>
      <c r="E884" s="68"/>
      <c r="F884" s="68"/>
    </row>
    <row r="885" spans="1:6" ht="9" x14ac:dyDescent="0.15">
      <c r="A885" s="67"/>
      <c r="C885" s="68"/>
      <c r="D885" s="68"/>
      <c r="E885" s="68"/>
      <c r="F885" s="68"/>
    </row>
    <row r="886" spans="1:6" ht="9" x14ac:dyDescent="0.15">
      <c r="A886" s="67"/>
      <c r="C886" s="68"/>
      <c r="D886" s="68"/>
      <c r="E886" s="68"/>
      <c r="F886" s="68"/>
    </row>
    <row r="887" spans="1:6" ht="9" x14ac:dyDescent="0.15">
      <c r="A887" s="67"/>
      <c r="C887" s="68"/>
      <c r="D887" s="68"/>
      <c r="E887" s="68"/>
      <c r="F887" s="68"/>
    </row>
    <row r="888" spans="1:6" ht="9" x14ac:dyDescent="0.15">
      <c r="A888" s="67"/>
      <c r="C888" s="68"/>
      <c r="D888" s="68"/>
      <c r="E888" s="68"/>
      <c r="F888" s="68"/>
    </row>
    <row r="889" spans="1:6" ht="9" x14ac:dyDescent="0.15">
      <c r="A889" s="67"/>
      <c r="C889" s="68"/>
      <c r="D889" s="68"/>
      <c r="E889" s="68"/>
      <c r="F889" s="68"/>
    </row>
    <row r="890" spans="1:6" ht="9" x14ac:dyDescent="0.15">
      <c r="A890" s="67"/>
      <c r="C890" s="68"/>
      <c r="D890" s="68"/>
      <c r="E890" s="68"/>
      <c r="F890" s="68"/>
    </row>
    <row r="891" spans="1:6" ht="9" x14ac:dyDescent="0.15">
      <c r="A891" s="67"/>
      <c r="C891" s="68"/>
      <c r="D891" s="68"/>
      <c r="E891" s="68"/>
      <c r="F891" s="68"/>
    </row>
    <row r="892" spans="1:6" ht="9" x14ac:dyDescent="0.15">
      <c r="A892" s="67"/>
      <c r="C892" s="68"/>
      <c r="D892" s="68"/>
      <c r="E892" s="68"/>
      <c r="F892" s="68"/>
    </row>
    <row r="893" spans="1:6" ht="9" x14ac:dyDescent="0.15">
      <c r="A893" s="67"/>
      <c r="C893" s="68"/>
      <c r="D893" s="68"/>
      <c r="E893" s="68"/>
      <c r="F893" s="68"/>
    </row>
    <row r="894" spans="1:6" ht="9" x14ac:dyDescent="0.15">
      <c r="A894" s="67"/>
      <c r="C894" s="68"/>
      <c r="D894" s="68"/>
      <c r="E894" s="68"/>
      <c r="F894" s="68"/>
    </row>
    <row r="895" spans="1:6" ht="9" x14ac:dyDescent="0.15">
      <c r="A895" s="67"/>
      <c r="C895" s="68"/>
      <c r="D895" s="68"/>
      <c r="E895" s="68"/>
      <c r="F895" s="68"/>
    </row>
    <row r="896" spans="1:6" ht="9" x14ac:dyDescent="0.15">
      <c r="A896" s="67"/>
      <c r="C896" s="68"/>
      <c r="D896" s="68"/>
      <c r="E896" s="68"/>
      <c r="F896" s="68"/>
    </row>
    <row r="897" spans="1:6" ht="9" x14ac:dyDescent="0.15">
      <c r="A897" s="67"/>
      <c r="C897" s="68"/>
      <c r="D897" s="68"/>
      <c r="E897" s="68"/>
      <c r="F897" s="68"/>
    </row>
    <row r="898" spans="1:6" ht="9" x14ac:dyDescent="0.15">
      <c r="A898" s="67"/>
      <c r="C898" s="68"/>
      <c r="D898" s="68"/>
      <c r="E898" s="68"/>
      <c r="F898" s="68"/>
    </row>
    <row r="899" spans="1:6" ht="9" x14ac:dyDescent="0.15">
      <c r="A899" s="67"/>
      <c r="C899" s="68"/>
      <c r="D899" s="68"/>
      <c r="E899" s="68"/>
      <c r="F899" s="68"/>
    </row>
    <row r="900" spans="1:6" ht="9" x14ac:dyDescent="0.15">
      <c r="A900" s="67"/>
      <c r="C900" s="68"/>
      <c r="D900" s="68"/>
      <c r="E900" s="68"/>
      <c r="F900" s="68"/>
    </row>
    <row r="901" spans="1:6" ht="9" x14ac:dyDescent="0.15">
      <c r="A901" s="67"/>
      <c r="C901" s="68"/>
      <c r="D901" s="68"/>
      <c r="E901" s="68"/>
      <c r="F901" s="68"/>
    </row>
    <row r="902" spans="1:6" ht="9" x14ac:dyDescent="0.15">
      <c r="A902" s="67"/>
      <c r="C902" s="68"/>
      <c r="D902" s="68"/>
      <c r="E902" s="68"/>
      <c r="F902" s="68"/>
    </row>
    <row r="903" spans="1:6" ht="9" x14ac:dyDescent="0.15">
      <c r="A903" s="67"/>
      <c r="C903" s="68"/>
      <c r="D903" s="68"/>
      <c r="E903" s="68"/>
      <c r="F903" s="68"/>
    </row>
    <row r="904" spans="1:6" ht="9" x14ac:dyDescent="0.15">
      <c r="A904" s="67"/>
      <c r="C904" s="68"/>
      <c r="D904" s="68"/>
      <c r="E904" s="68"/>
      <c r="F904" s="68"/>
    </row>
    <row r="905" spans="1:6" ht="9" x14ac:dyDescent="0.15">
      <c r="A905" s="67"/>
      <c r="C905" s="68"/>
      <c r="D905" s="68"/>
      <c r="E905" s="68"/>
      <c r="F905" s="68"/>
    </row>
    <row r="906" spans="1:6" ht="9" x14ac:dyDescent="0.15">
      <c r="A906" s="67"/>
      <c r="C906" s="68"/>
      <c r="D906" s="68"/>
      <c r="E906" s="68"/>
      <c r="F906" s="68"/>
    </row>
    <row r="907" spans="1:6" ht="9" x14ac:dyDescent="0.15">
      <c r="A907" s="67"/>
      <c r="C907" s="68"/>
      <c r="D907" s="68"/>
      <c r="E907" s="68"/>
      <c r="F907" s="68"/>
    </row>
    <row r="908" spans="1:6" ht="9" x14ac:dyDescent="0.15">
      <c r="A908" s="67"/>
      <c r="C908" s="68"/>
      <c r="D908" s="68"/>
      <c r="E908" s="68"/>
      <c r="F908" s="68"/>
    </row>
    <row r="909" spans="1:6" ht="9" x14ac:dyDescent="0.15">
      <c r="A909" s="67"/>
      <c r="C909" s="68"/>
      <c r="D909" s="68"/>
      <c r="E909" s="68"/>
      <c r="F909" s="68"/>
    </row>
    <row r="910" spans="1:6" ht="9" x14ac:dyDescent="0.15">
      <c r="A910" s="67"/>
      <c r="C910" s="68"/>
      <c r="D910" s="68"/>
      <c r="E910" s="68"/>
      <c r="F910" s="68"/>
    </row>
    <row r="911" spans="1:6" ht="9" x14ac:dyDescent="0.15">
      <c r="A911" s="67"/>
      <c r="C911" s="68"/>
      <c r="D911" s="68"/>
      <c r="E911" s="68"/>
      <c r="F911" s="68"/>
    </row>
    <row r="912" spans="1:6" ht="9" x14ac:dyDescent="0.15">
      <c r="A912" s="67"/>
      <c r="C912" s="68"/>
      <c r="D912" s="68"/>
      <c r="E912" s="68"/>
      <c r="F912" s="68"/>
    </row>
    <row r="913" spans="1:6" ht="9" x14ac:dyDescent="0.15">
      <c r="A913" s="67"/>
      <c r="C913" s="68"/>
      <c r="D913" s="68"/>
      <c r="E913" s="68"/>
      <c r="F913" s="68"/>
    </row>
    <row r="914" spans="1:6" ht="9" x14ac:dyDescent="0.15">
      <c r="A914" s="67"/>
      <c r="C914" s="68"/>
      <c r="D914" s="68"/>
      <c r="E914" s="68"/>
      <c r="F914" s="68"/>
    </row>
    <row r="915" spans="1:6" ht="9" x14ac:dyDescent="0.15">
      <c r="A915" s="67"/>
      <c r="C915" s="68"/>
      <c r="D915" s="68"/>
      <c r="E915" s="68"/>
      <c r="F915" s="68"/>
    </row>
    <row r="916" spans="1:6" ht="9" x14ac:dyDescent="0.15">
      <c r="A916" s="67"/>
      <c r="C916" s="68"/>
      <c r="D916" s="68"/>
      <c r="E916" s="68"/>
      <c r="F916" s="68"/>
    </row>
    <row r="917" spans="1:6" ht="9" x14ac:dyDescent="0.15">
      <c r="A917" s="67"/>
      <c r="C917" s="68"/>
      <c r="D917" s="68"/>
      <c r="E917" s="68"/>
      <c r="F917" s="68"/>
    </row>
    <row r="918" spans="1:6" ht="9" x14ac:dyDescent="0.15">
      <c r="A918" s="67"/>
      <c r="C918" s="68"/>
      <c r="D918" s="68"/>
      <c r="E918" s="68"/>
      <c r="F918" s="68"/>
    </row>
    <row r="919" spans="1:6" ht="9" x14ac:dyDescent="0.15">
      <c r="A919" s="67"/>
      <c r="C919" s="68"/>
      <c r="D919" s="68"/>
      <c r="E919" s="68"/>
      <c r="F919" s="68"/>
    </row>
    <row r="920" spans="1:6" ht="9" x14ac:dyDescent="0.15">
      <c r="A920" s="67"/>
      <c r="C920" s="68"/>
      <c r="D920" s="68"/>
      <c r="E920" s="68"/>
      <c r="F920" s="68"/>
    </row>
    <row r="921" spans="1:6" ht="9" x14ac:dyDescent="0.15">
      <c r="A921" s="67"/>
      <c r="C921" s="68"/>
      <c r="D921" s="68"/>
      <c r="E921" s="68"/>
      <c r="F921" s="68"/>
    </row>
    <row r="922" spans="1:6" ht="9" x14ac:dyDescent="0.15">
      <c r="A922" s="67"/>
      <c r="C922" s="68"/>
      <c r="D922" s="68"/>
      <c r="E922" s="68"/>
      <c r="F922" s="68"/>
    </row>
    <row r="923" spans="1:6" ht="9" x14ac:dyDescent="0.15">
      <c r="A923" s="67"/>
      <c r="C923" s="68"/>
      <c r="D923" s="68"/>
      <c r="E923" s="68"/>
      <c r="F923" s="68"/>
    </row>
    <row r="924" spans="1:6" ht="9" x14ac:dyDescent="0.15">
      <c r="A924" s="67"/>
      <c r="C924" s="68"/>
      <c r="D924" s="68"/>
      <c r="E924" s="68"/>
      <c r="F924" s="68"/>
    </row>
    <row r="925" spans="1:6" ht="9" x14ac:dyDescent="0.15">
      <c r="A925" s="67"/>
      <c r="C925" s="68"/>
      <c r="D925" s="68"/>
      <c r="E925" s="68"/>
      <c r="F925" s="68"/>
    </row>
    <row r="926" spans="1:6" ht="9" x14ac:dyDescent="0.15">
      <c r="A926" s="67"/>
      <c r="C926" s="68"/>
      <c r="D926" s="68"/>
      <c r="E926" s="68"/>
      <c r="F926" s="68"/>
    </row>
    <row r="927" spans="1:6" ht="9" x14ac:dyDescent="0.15">
      <c r="A927" s="67"/>
      <c r="C927" s="68"/>
      <c r="D927" s="68"/>
      <c r="E927" s="68"/>
      <c r="F927" s="68"/>
    </row>
    <row r="928" spans="1:6" ht="9" x14ac:dyDescent="0.15">
      <c r="A928" s="67"/>
      <c r="C928" s="68"/>
      <c r="D928" s="68"/>
      <c r="E928" s="68"/>
      <c r="F928" s="68"/>
    </row>
    <row r="929" spans="1:6" ht="9" x14ac:dyDescent="0.15">
      <c r="A929" s="67"/>
      <c r="C929" s="68"/>
      <c r="D929" s="68"/>
      <c r="E929" s="68"/>
      <c r="F929" s="68"/>
    </row>
    <row r="930" spans="1:6" ht="9" x14ac:dyDescent="0.15">
      <c r="A930" s="67"/>
      <c r="C930" s="68"/>
      <c r="D930" s="68"/>
      <c r="E930" s="68"/>
      <c r="F930" s="68"/>
    </row>
    <row r="931" spans="1:6" ht="9" x14ac:dyDescent="0.15">
      <c r="A931" s="67"/>
      <c r="C931" s="68"/>
      <c r="D931" s="68"/>
      <c r="E931" s="68"/>
      <c r="F931" s="68"/>
    </row>
    <row r="932" spans="1:6" ht="9" x14ac:dyDescent="0.15">
      <c r="A932" s="67"/>
      <c r="C932" s="68"/>
      <c r="D932" s="68"/>
      <c r="E932" s="68"/>
      <c r="F932" s="68"/>
    </row>
    <row r="933" spans="1:6" ht="9" x14ac:dyDescent="0.15">
      <c r="A933" s="67"/>
      <c r="C933" s="68"/>
      <c r="D933" s="68"/>
      <c r="E933" s="68"/>
      <c r="F933" s="68"/>
    </row>
    <row r="934" spans="1:6" ht="9" x14ac:dyDescent="0.15">
      <c r="A934" s="67"/>
      <c r="C934" s="68"/>
      <c r="D934" s="68"/>
      <c r="E934" s="68"/>
      <c r="F934" s="68"/>
    </row>
    <row r="935" spans="1:6" ht="9" x14ac:dyDescent="0.15">
      <c r="A935" s="67"/>
      <c r="C935" s="68"/>
      <c r="D935" s="68"/>
      <c r="E935" s="68"/>
      <c r="F935" s="68"/>
    </row>
    <row r="936" spans="1:6" ht="9" x14ac:dyDescent="0.15">
      <c r="A936" s="67"/>
      <c r="C936" s="68"/>
      <c r="D936" s="68"/>
      <c r="E936" s="68"/>
      <c r="F936" s="68"/>
    </row>
    <row r="937" spans="1:6" ht="9" x14ac:dyDescent="0.15">
      <c r="A937" s="67"/>
      <c r="C937" s="68"/>
      <c r="D937" s="68"/>
      <c r="E937" s="68"/>
      <c r="F937" s="68"/>
    </row>
    <row r="938" spans="1:6" ht="9" x14ac:dyDescent="0.15">
      <c r="A938" s="67"/>
      <c r="C938" s="68"/>
      <c r="D938" s="68"/>
      <c r="E938" s="68"/>
      <c r="F938" s="68"/>
    </row>
    <row r="939" spans="1:6" ht="9" x14ac:dyDescent="0.15">
      <c r="A939" s="67"/>
      <c r="C939" s="68"/>
      <c r="D939" s="68"/>
      <c r="E939" s="68"/>
      <c r="F939" s="68"/>
    </row>
    <row r="940" spans="1:6" ht="9" x14ac:dyDescent="0.15">
      <c r="A940" s="67"/>
      <c r="C940" s="68"/>
      <c r="D940" s="68"/>
      <c r="E940" s="68"/>
      <c r="F940" s="68"/>
    </row>
    <row r="941" spans="1:6" ht="9" x14ac:dyDescent="0.15">
      <c r="A941" s="67"/>
      <c r="C941" s="68"/>
      <c r="D941" s="68"/>
      <c r="E941" s="68"/>
      <c r="F941" s="68"/>
    </row>
    <row r="942" spans="1:6" ht="9" x14ac:dyDescent="0.15">
      <c r="A942" s="67"/>
      <c r="C942" s="68"/>
      <c r="D942" s="68"/>
      <c r="E942" s="68"/>
      <c r="F942" s="68"/>
    </row>
    <row r="943" spans="1:6" ht="15" customHeight="1" x14ac:dyDescent="0.15">
      <c r="C943" s="68"/>
    </row>
    <row r="944" spans="1:6" ht="15" customHeight="1" x14ac:dyDescent="0.15">
      <c r="C944" s="68"/>
    </row>
    <row r="945" spans="3:3" ht="15" customHeight="1" x14ac:dyDescent="0.15">
      <c r="C945" s="68"/>
    </row>
    <row r="946" spans="3:3" ht="15" customHeight="1" x14ac:dyDescent="0.15">
      <c r="C946" s="68"/>
    </row>
    <row r="947" spans="3:3" ht="15" customHeight="1" x14ac:dyDescent="0.15">
      <c r="C947" s="68"/>
    </row>
    <row r="948" spans="3:3" ht="15" customHeight="1" x14ac:dyDescent="0.15">
      <c r="C948" s="68"/>
    </row>
    <row r="949" spans="3:3" ht="15" customHeight="1" x14ac:dyDescent="0.15">
      <c r="C949" s="68"/>
    </row>
    <row r="950" spans="3:3" ht="15" customHeight="1" x14ac:dyDescent="0.15">
      <c r="C950" s="68"/>
    </row>
    <row r="951" spans="3:3" ht="15" customHeight="1" x14ac:dyDescent="0.15">
      <c r="C951" s="68"/>
    </row>
    <row r="952" spans="3:3" ht="15" customHeight="1" x14ac:dyDescent="0.15">
      <c r="C952" s="68"/>
    </row>
    <row r="953" spans="3:3" ht="15" customHeight="1" x14ac:dyDescent="0.15">
      <c r="C953" s="68"/>
    </row>
    <row r="954" spans="3:3" ht="15" customHeight="1" x14ac:dyDescent="0.15">
      <c r="C954" s="68"/>
    </row>
    <row r="955" spans="3:3" ht="15" customHeight="1" x14ac:dyDescent="0.15">
      <c r="C955" s="68"/>
    </row>
    <row r="956" spans="3:3" ht="15" customHeight="1" x14ac:dyDescent="0.15">
      <c r="C956" s="68"/>
    </row>
    <row r="957" spans="3:3" ht="15" customHeight="1" x14ac:dyDescent="0.15">
      <c r="C957" s="68"/>
    </row>
    <row r="958" spans="3:3" ht="15" customHeight="1" x14ac:dyDescent="0.15">
      <c r="C958" s="68"/>
    </row>
    <row r="959" spans="3:3" ht="15" customHeight="1" x14ac:dyDescent="0.15">
      <c r="C959" s="68"/>
    </row>
    <row r="960" spans="3:3" ht="15" customHeight="1" x14ac:dyDescent="0.15">
      <c r="C960" s="68"/>
    </row>
    <row r="961" spans="3:3" ht="15" customHeight="1" x14ac:dyDescent="0.15">
      <c r="C961" s="68"/>
    </row>
    <row r="962" spans="3:3" ht="15" customHeight="1" x14ac:dyDescent="0.15">
      <c r="C962" s="68"/>
    </row>
    <row r="963" spans="3:3" ht="15" customHeight="1" x14ac:dyDescent="0.15">
      <c r="C963" s="68"/>
    </row>
    <row r="964" spans="3:3" ht="15" customHeight="1" x14ac:dyDescent="0.15">
      <c r="C964" s="68"/>
    </row>
    <row r="965" spans="3:3" ht="15" customHeight="1" x14ac:dyDescent="0.15">
      <c r="C965" s="68"/>
    </row>
    <row r="966" spans="3:3" ht="15" customHeight="1" x14ac:dyDescent="0.15">
      <c r="C966" s="68"/>
    </row>
    <row r="967" spans="3:3" ht="15" customHeight="1" x14ac:dyDescent="0.15">
      <c r="C967" s="68"/>
    </row>
    <row r="968" spans="3:3" ht="15" customHeight="1" x14ac:dyDescent="0.15">
      <c r="C968" s="68"/>
    </row>
    <row r="969" spans="3:3" ht="15" customHeight="1" x14ac:dyDescent="0.15">
      <c r="C969" s="68"/>
    </row>
    <row r="970" spans="3:3" ht="15" customHeight="1" x14ac:dyDescent="0.15">
      <c r="C970" s="68"/>
    </row>
    <row r="971" spans="3:3" ht="15" customHeight="1" x14ac:dyDescent="0.15">
      <c r="C971" s="68"/>
    </row>
    <row r="972" spans="3:3" ht="15" customHeight="1" x14ac:dyDescent="0.15">
      <c r="C972" s="68"/>
    </row>
    <row r="973" spans="3:3" ht="15" customHeight="1" x14ac:dyDescent="0.15">
      <c r="C973" s="68"/>
    </row>
    <row r="974" spans="3:3" ht="15" customHeight="1" x14ac:dyDescent="0.15">
      <c r="C974" s="68"/>
    </row>
    <row r="975" spans="3:3" ht="15" customHeight="1" x14ac:dyDescent="0.15">
      <c r="C975" s="68"/>
    </row>
    <row r="976" spans="3:3" ht="15" customHeight="1" x14ac:dyDescent="0.15">
      <c r="C976" s="68"/>
    </row>
    <row r="977" spans="3:3" ht="15" customHeight="1" x14ac:dyDescent="0.15">
      <c r="C977" s="68"/>
    </row>
    <row r="978" spans="3:3" ht="15" customHeight="1" x14ac:dyDescent="0.15">
      <c r="C978" s="68"/>
    </row>
    <row r="979" spans="3:3" ht="15" customHeight="1" x14ac:dyDescent="0.15">
      <c r="C979" s="68"/>
    </row>
    <row r="980" spans="3:3" ht="15" customHeight="1" x14ac:dyDescent="0.15">
      <c r="C980" s="68"/>
    </row>
    <row r="981" spans="3:3" ht="15" customHeight="1" x14ac:dyDescent="0.15">
      <c r="C981" s="68"/>
    </row>
    <row r="982" spans="3:3" ht="15" customHeight="1" x14ac:dyDescent="0.15">
      <c r="C982" s="68"/>
    </row>
    <row r="983" spans="3:3" ht="15" customHeight="1" x14ac:dyDescent="0.15">
      <c r="C983" s="68"/>
    </row>
    <row r="984" spans="3:3" ht="15" customHeight="1" x14ac:dyDescent="0.15">
      <c r="C984" s="68"/>
    </row>
    <row r="985" spans="3:3" ht="15" customHeight="1" x14ac:dyDescent="0.15">
      <c r="C985" s="68"/>
    </row>
    <row r="986" spans="3:3" ht="15" customHeight="1" x14ac:dyDescent="0.15">
      <c r="C986" s="68"/>
    </row>
    <row r="987" spans="3:3" ht="15" customHeight="1" x14ac:dyDescent="0.15">
      <c r="C987" s="68"/>
    </row>
    <row r="988" spans="3:3" ht="15" customHeight="1" x14ac:dyDescent="0.15">
      <c r="C988" s="68"/>
    </row>
    <row r="989" spans="3:3" ht="15" customHeight="1" x14ac:dyDescent="0.15">
      <c r="C989" s="68"/>
    </row>
  </sheetData>
  <autoFilter ref="A3:F15" xr:uid="{00000000-0009-0000-0000-000001000000}"/>
  <mergeCells count="5">
    <mergeCell ref="A1:F1"/>
    <mergeCell ref="A2:E2"/>
    <mergeCell ref="A12:E12"/>
    <mergeCell ref="A29:E29"/>
    <mergeCell ref="A40:E40"/>
  </mergeCells>
  <pageMargins left="0.511811024" right="0.511811024" top="0.78740157499999996" bottom="0.78740157499999996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81"/>
  <sheetViews>
    <sheetView showGridLines="0" zoomScale="96" zoomScaleNormal="96" workbookViewId="0">
      <selection activeCell="AB181" sqref="AB181"/>
    </sheetView>
  </sheetViews>
  <sheetFormatPr defaultColWidth="9.140625" defaultRowHeight="12" x14ac:dyDescent="0.2"/>
  <cols>
    <col min="1" max="1" width="5.7109375" style="46" customWidth="1"/>
    <col min="2" max="2" width="7.7109375" style="46" customWidth="1"/>
    <col min="3" max="3" width="8.7109375" style="46" customWidth="1"/>
    <col min="4" max="4" width="48.7109375" style="46" customWidth="1"/>
    <col min="5" max="37" width="10.7109375" style="50" customWidth="1"/>
    <col min="38" max="16384" width="9.140625" style="46"/>
  </cols>
  <sheetData>
    <row r="1" spans="1:37" ht="31.5" customHeight="1" x14ac:dyDescent="0.25">
      <c r="A1" s="181" t="str">
        <f>+'Serv Gráficos'!A1:E1</f>
        <v>PRESTAÇÃO DE SERVIÇOS GRÁFICOS</v>
      </c>
      <c r="B1" s="181"/>
      <c r="C1" s="182"/>
      <c r="D1" s="18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ht="20.100000000000001" customHeight="1" x14ac:dyDescent="0.25">
      <c r="A2" s="95"/>
      <c r="B2" s="95"/>
      <c r="C2" s="96"/>
      <c r="D2" s="95"/>
      <c r="E2" s="176" t="s">
        <v>308</v>
      </c>
      <c r="F2" s="177"/>
      <c r="G2" s="177"/>
      <c r="H2" s="177"/>
      <c r="I2" s="177"/>
      <c r="J2" s="177"/>
      <c r="K2" s="178"/>
      <c r="L2" s="176" t="s">
        <v>315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8"/>
      <c r="Z2" s="176" t="s">
        <v>316</v>
      </c>
      <c r="AA2" s="177"/>
      <c r="AB2" s="177"/>
      <c r="AC2" s="177"/>
      <c r="AD2" s="177"/>
      <c r="AE2" s="177"/>
      <c r="AF2" s="177"/>
      <c r="AG2" s="178"/>
      <c r="AH2" s="176" t="s">
        <v>361</v>
      </c>
      <c r="AI2" s="177"/>
      <c r="AJ2" s="178"/>
      <c r="AK2" s="152"/>
    </row>
    <row r="3" spans="1:37" ht="17.25" customHeight="1" x14ac:dyDescent="0.25">
      <c r="A3" s="183" t="s">
        <v>44</v>
      </c>
      <c r="B3" s="183" t="s">
        <v>45</v>
      </c>
      <c r="C3" s="185" t="s">
        <v>284</v>
      </c>
      <c r="D3" s="183" t="s">
        <v>46</v>
      </c>
      <c r="E3" s="97">
        <v>1</v>
      </c>
      <c r="F3" s="97">
        <v>2</v>
      </c>
      <c r="G3" s="97">
        <v>3</v>
      </c>
      <c r="H3" s="97">
        <v>4</v>
      </c>
      <c r="I3" s="97">
        <v>5</v>
      </c>
      <c r="J3" s="97">
        <v>6</v>
      </c>
      <c r="K3" s="97">
        <v>7</v>
      </c>
      <c r="L3" s="97">
        <v>1</v>
      </c>
      <c r="M3" s="97">
        <v>2</v>
      </c>
      <c r="N3" s="97">
        <v>3</v>
      </c>
      <c r="O3" s="97">
        <v>4</v>
      </c>
      <c r="P3" s="97">
        <v>5</v>
      </c>
      <c r="Q3" s="97">
        <v>6</v>
      </c>
      <c r="R3" s="97">
        <v>7</v>
      </c>
      <c r="S3" s="97">
        <v>8</v>
      </c>
      <c r="T3" s="97">
        <v>9</v>
      </c>
      <c r="U3" s="97">
        <v>10</v>
      </c>
      <c r="V3" s="97">
        <v>11</v>
      </c>
      <c r="W3" s="97">
        <v>12</v>
      </c>
      <c r="X3" s="97">
        <v>13</v>
      </c>
      <c r="Y3" s="97">
        <v>14</v>
      </c>
      <c r="Z3" s="97">
        <v>1</v>
      </c>
      <c r="AA3" s="97">
        <v>2</v>
      </c>
      <c r="AB3" s="97">
        <v>3</v>
      </c>
      <c r="AC3" s="97">
        <v>4</v>
      </c>
      <c r="AD3" s="97">
        <v>5</v>
      </c>
      <c r="AE3" s="97">
        <v>6</v>
      </c>
      <c r="AF3" s="97">
        <v>7</v>
      </c>
      <c r="AG3" s="97">
        <v>8</v>
      </c>
      <c r="AH3" s="97">
        <v>1</v>
      </c>
      <c r="AI3" s="97">
        <v>2</v>
      </c>
      <c r="AJ3" s="97">
        <v>3</v>
      </c>
      <c r="AK3" s="83" t="s">
        <v>327</v>
      </c>
    </row>
    <row r="4" spans="1:37" ht="144" customHeight="1" x14ac:dyDescent="0.25">
      <c r="A4" s="184"/>
      <c r="B4" s="184"/>
      <c r="C4" s="186"/>
      <c r="D4" s="184"/>
      <c r="E4" s="100" t="str">
        <f>+'Serv Gráficos'!B4</f>
        <v>Adesivo vinil
Formato: 0,50m x 0,30m 
Impressão: 4x0 cores
Acabamento: corte reto, com laminação protetora brilhante</v>
      </c>
      <c r="F4" s="99" t="str">
        <f>+'Serv Gráficos'!B5</f>
        <v>Adesivo vinil
Formato: 1,20m x 0,10m 
Impressão: 4x0 cores
Acabamento: corte reto, com laminação protetora brilhante</v>
      </c>
      <c r="G4" s="99" t="str">
        <f>+'Serv Gráficos'!B6</f>
        <v>Adesivo vinil
Formato: 0,20m x 0,20m
Impressão: 4x0 cores
Acabamento: corte reto, com laminação protetora brilhante</v>
      </c>
      <c r="H4" s="99" t="str">
        <f>+'Serv Gráficos'!B7</f>
        <v>Adesivo vinil transparente
Formato: 0,40m x 0,26m 
Impressão: 4x0 cores
Acabamento: corte reto, com laminação protetora fosca</v>
      </c>
      <c r="I4" s="99" t="str">
        <f>+'Serv Gráficos'!B8</f>
        <v xml:space="preserve">Adesivo: Vinil Fosco branco
Formato: 9 cm x 14cm
Impressão: Digital 4x0 cores
</v>
      </c>
      <c r="J4" s="99" t="str">
        <f>+'Serv Gráficos'!B9</f>
        <v>Lona vinílica
Formato: 4m X 5,67m
Impressão: 4x0 cores - Fosca
gramatura:280 g</v>
      </c>
      <c r="K4" s="99" t="str">
        <f>+'Serv Gráficos'!B10</f>
        <v>Lona vinílica
Formato: 90x120cm; Impressão: 4x0 cores, gramatura:280 g
Com bastonetes, ponteiras pretas e cordão para pendurar</v>
      </c>
      <c r="L4" s="99" t="str">
        <f>+'Serv Gráficos'!B14</f>
        <v>Cartilha - Tamanho fechado: A5 - 148x210mm / Tamanho aberto: A4 - 297X210mm
128 páginas de miolo em papel couché fosco 120g; capas em papel couché fosco 250g
Impressão digital em 4x4 cores.  Acabamento dobra + cola + refile + lombada quadrada com 1cm.
Duas provas de Impressão</v>
      </c>
      <c r="M4" s="99" t="str">
        <f>+'Serv Gráficos'!B15</f>
        <v>Cartão de visita 
Material: Papel reciclato 200g
Formato: quadrado 8,5 cm x 5,0 cm; impressão offset 4x4 cores. Uma prova de impressão</v>
      </c>
      <c r="N4" s="99" t="str">
        <f>+'Serv Gráficos'!B16</f>
        <v>Cartaz
Papel Offset; Formato: 81cm X 54cm; Impressão digital: 4x0 cores; Gramatura : 180gr
Acabamento: 6 ponto de fita dupla face no verso
Um prova de impressão</v>
      </c>
      <c r="O4" s="99" t="str">
        <f>+'Serv Gráficos'!B17</f>
        <v>Cartaz
Papel OffSet; Formato: 81cm X 118cm;  Impressão digital: 4x0 cores; gramatura: 180gr
Acabamento: 6 pontos de fita dupla face no verso
Uma prova de impressão</v>
      </c>
      <c r="P4" s="99" t="str">
        <f>+'Serv Gráficos'!B18</f>
        <v>Folder-Papel OffSet
Formato Aberto: 680x480mm, impressão offset 4x4 cores, 
3 dobras verticais + 2 dobras horizontais; gramatura: 120g
Duas provas de impressão</v>
      </c>
      <c r="Q4" s="99" t="str">
        <f>+'Serv Gráficos'!B19</f>
        <v>Cartaz: impressão a laser em acetato em Vinil Transparente, com espessura: 50 mícrones (+/- 0,05 mm)
Formato: 81cm x 59cm.
Uma prova de impressão</v>
      </c>
      <c r="R4" s="99" t="str">
        <f>+'Serv Gráficos'!B20</f>
        <v>Cartaz: Papel Vegetal
Tipo Mapa. Formato:  914mmx500mm; Impressão digital 4x0 cores; gramatura: 92g.
Uma prova de impressão</v>
      </c>
      <c r="S4" s="99" t="str">
        <f>+'Serv Gráficos'!B21</f>
        <v>Cartaz-Papel Offset
Tipo: Mapa. Formato: 841mm X 594mm; com duas dobras horizontais, 5 dobras verticais; Impressão offset 4x4; Gramatura : 120g.
Duas Provas de impressão</v>
      </c>
      <c r="T4" s="99" t="str">
        <f>+'Serv Gráficos'!B22</f>
        <v>Cartaz-Papel Offset
Tipo: Mapa. Formato: 841mm X 594mm; com duas dobras horizontais, 5 dobras verticais; Impressão offset 4x4; Gramatura : 120g.
Duas Provas de impressão</v>
      </c>
      <c r="U4" s="99" t="str">
        <f>+'Serv Gráficos'!B23</f>
        <v>Cartaz-Papel Offset
Tipo: Mapa; Formato: 42cm X 59cm; Impressão digital: 4x0 cores; gramatura: 120gr.
Uma prova de impressão</v>
      </c>
      <c r="V4" s="99" t="str">
        <f>+'Serv Gráficos'!B24</f>
        <v>Folder -Papel Couche Fosco
Formato: 21cm  x 14,8cm; com duas dobras verticais, impressão digital 4x4 cores, gramatura: 220g.
Uma prova de impressão</v>
      </c>
      <c r="W4" s="99" t="str">
        <f>+'Serv Gráficos'!B25</f>
        <v>Folder-Papel couché fosco
Formato: 42cm x 29,5cm, com duas dobras verticais; Impressão digital 4x4 cores, gramatura: 180g.
Uma prova de impressão</v>
      </c>
      <c r="X4" s="99" t="str">
        <f>+'Serv Gráficos'!B26</f>
        <v xml:space="preserve">Folder Papel Couchê Fosco
Tipo: Folder; Formato: 297mm x  210mm; 
Impresso em 4x4 cores; 2 dobras verticais; gramatura: 210gr
Uma prova de impressão  </v>
      </c>
      <c r="Y4" s="99" t="str">
        <f>+'Serv Gráficos'!B27</f>
        <v>Folder -Papel Reciclado
Formato: 42cmx29,5cm, com duas  dobras verticais; impressão digital 4x4 cores, gramatura: 120g
Uma prova de impressão</v>
      </c>
      <c r="Z4" s="99" t="str">
        <f>+'Serv Gráficos'!B31</f>
        <v>Livro Passaporte
84 páginas; Impressão: 4x4 cores - Miolo: Papel offset 90g 
Capas: Papel cartão 240g com lombada quadrada de 0,4cm e duas lâminas fold-out na quarta capa. 
Tamanho fechado: das capas: 10,5 cm comp. x 15cm alt.
Duas provas de impressão</v>
      </c>
      <c r="AA4" s="99" t="str">
        <f>+'Serv Gráficos'!B32</f>
        <v>Revista
12 páginas; 15 x 10,5 cm fechado;
Refile; 2 Grampos; Vinco; Capas e Miolo em Couchê Fosco Digital 115g, impressão offset 4 x 4 cores.
Duas provas de impressão</v>
      </c>
      <c r="AB4" s="99" t="str">
        <f>+'Serv Gráficos'!B33</f>
        <v>Revista
8 páginas; 
15 x 10,5 cm fechado; Refile; 2 Grampos; Vinco; Capas e Miolo em Couchê Fosco Digital 115g, impressão offset 4 x 4 cores.
Duas provas de impressão</v>
      </c>
      <c r="AC4" s="99" t="str">
        <f>+'Serv Gráficos'!B34</f>
        <v>Revista
16 páginas;
15 x 10,5 cm fechado; Refile; 2 Grampos; Vinco; Miolo em Couchê Fosco Digital 115g, impressão em cores 4 x 4 cores.
Duas provas de impressão</v>
      </c>
      <c r="AD4" s="99" t="str">
        <f>+'Serv Gráficos'!B35</f>
        <v>Revista
40 páginas; Formato aberto: 30 x 21 cm; Formato fechado: 15 x 21 cm (A5); impressão em cores 4x4; Papel capa: Couché fosco 230g/m2; Papel miolo: Couché fosco 115g/m2; Acabamento: refile; grampos, vinco e laminação fosca na capa;
Duas provas de impressão</v>
      </c>
      <c r="AE4" s="99" t="str">
        <f>+'Serv Gráficos'!B36</f>
        <v>Revista
40 páginas; Tamanho: formato fechado 22x22cm; grampeado; papel reciclado, impressão digital 4x4 cores; Gramatura: externa 300 e miolo 120g.
Duas provas de impressão</v>
      </c>
      <c r="AF4" s="99" t="str">
        <f>+'Serv Gráficos'!B37</f>
        <v>Revista A4 (fechada)
160 páginas de miolo em papel A4 couché fosco 120g, impressão digital 4x4 cores; capa em couche fosco 300g, impressão digital 4x4 cores, laminação fosca nas capas externas, lombada quadrada, cola - Embalagem individual shrink.
Duas provas de impressão</v>
      </c>
      <c r="AG4" s="99" t="str">
        <f>+'Serv Gráficos'!B38</f>
        <v>Livreto Passaporte
120 páginas; Impressão digital  4x4 cores - Miolo: Papel offset 90g 
Capas: Papel cartão 240g com lombada quadrada  e duas lâminas fold-out na quarta capa. Tamanho aberto: das capas: 150 x 421 mm com quatro dobras verticais.
Duas provas de impressão</v>
      </c>
      <c r="AH4" s="99" t="str">
        <f>+'Serv Gráficos'!B42</f>
        <v>Caneca Cerâmica
Porcelana com alta durabilidade, Capacidade mínima de 300ml, dimensões aproximadas: 9,8cm x 12,1cm x 8,2cm; impressas por meio de sik ou de decalque e forno com temperatura mínima de 750 graus, com estampa no fundo (parte externa), com alça na cor do corpo da caneca, reta; para uso: Alimentos Liquidos; Caracteristicas adicionais: Personalizada</v>
      </c>
      <c r="AI4" s="99" t="str">
        <f>+'Serv Gráficos'!B43</f>
        <v>Caneca Térmica Inox
Capacidade para 450ml, com gravação a laser de logotipo, com tampa</v>
      </c>
      <c r="AJ4" s="99" t="str">
        <f>+'Serv Gráficos'!B44</f>
        <v>Caneca Fibra de Coco ou madeira quadrada
Capacidade 180-200ml, com alça, Personalizada em 1 lado, com impressão 4x0. Cor: verde escuro</v>
      </c>
      <c r="AK4" s="82" t="s">
        <v>328</v>
      </c>
    </row>
    <row r="5" spans="1:37" ht="20.100000000000001" customHeight="1" x14ac:dyDescent="0.2">
      <c r="A5" s="47" t="s">
        <v>286</v>
      </c>
      <c r="B5" s="47" t="s">
        <v>286</v>
      </c>
      <c r="C5" s="48">
        <v>110000</v>
      </c>
      <c r="D5" s="49" t="str">
        <f>VLOOKUP(C5,Lista!A:B,2,FALSE)</f>
        <v>DESPESAS RATEADAS</v>
      </c>
      <c r="E5" s="98">
        <v>3000</v>
      </c>
      <c r="F5" s="98">
        <v>1500</v>
      </c>
      <c r="G5" s="98">
        <v>1500</v>
      </c>
      <c r="H5" s="98">
        <v>1500</v>
      </c>
      <c r="I5" s="98">
        <v>1000</v>
      </c>
      <c r="J5" s="98">
        <v>6</v>
      </c>
      <c r="K5" s="98">
        <v>293</v>
      </c>
      <c r="L5" s="83">
        <v>1000</v>
      </c>
      <c r="M5" s="83">
        <v>5000</v>
      </c>
      <c r="N5" s="83">
        <v>600</v>
      </c>
      <c r="O5" s="83">
        <v>100</v>
      </c>
      <c r="P5" s="83">
        <v>5000</v>
      </c>
      <c r="Q5" s="83">
        <v>120</v>
      </c>
      <c r="R5" s="83">
        <v>60</v>
      </c>
      <c r="S5" s="83">
        <v>1000</v>
      </c>
      <c r="T5" s="83">
        <v>500</v>
      </c>
      <c r="U5" s="83">
        <v>500</v>
      </c>
      <c r="V5" s="83">
        <v>1600</v>
      </c>
      <c r="W5" s="83">
        <v>1000</v>
      </c>
      <c r="X5" s="83">
        <v>400</v>
      </c>
      <c r="Y5" s="83">
        <v>500</v>
      </c>
      <c r="Z5" s="83">
        <v>1000</v>
      </c>
      <c r="AA5" s="83">
        <v>10000</v>
      </c>
      <c r="AB5" s="83">
        <v>10000</v>
      </c>
      <c r="AC5" s="83">
        <v>500</v>
      </c>
      <c r="AD5" s="83">
        <v>400</v>
      </c>
      <c r="AE5" s="83">
        <v>500</v>
      </c>
      <c r="AF5" s="83">
        <v>1440</v>
      </c>
      <c r="AG5" s="83">
        <v>1000</v>
      </c>
      <c r="AH5" s="83">
        <v>5000</v>
      </c>
      <c r="AI5" s="83">
        <v>5000</v>
      </c>
      <c r="AJ5" s="83">
        <v>5000</v>
      </c>
      <c r="AK5" s="54">
        <f>SUM(E5:AJ5)</f>
        <v>66019</v>
      </c>
    </row>
    <row r="6" spans="1:37" ht="20.100000000000001" hidden="1" customHeight="1" x14ac:dyDescent="0.25">
      <c r="A6" s="47" t="s">
        <v>286</v>
      </c>
      <c r="B6" s="47" t="s">
        <v>286</v>
      </c>
      <c r="C6" s="48">
        <v>300000</v>
      </c>
      <c r="D6" s="49" t="str">
        <f>VLOOKUP(C6,Lista!A:B,2,FALSE)</f>
        <v>DIRETORIA EXECUTIVA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ht="20.100000000000001" hidden="1" customHeight="1" x14ac:dyDescent="0.25">
      <c r="A7" s="47" t="s">
        <v>49</v>
      </c>
      <c r="B7" s="47" t="s">
        <v>51</v>
      </c>
      <c r="C7" s="48">
        <v>520000</v>
      </c>
      <c r="D7" s="49" t="str">
        <f>VLOOKUP(C7,Lista!A:B,2,FALSE)</f>
        <v>GERÊNCIA LITORAL NORTE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ht="20.100000000000001" hidden="1" customHeight="1" x14ac:dyDescent="0.25">
      <c r="A8" s="47" t="s">
        <v>49</v>
      </c>
      <c r="B8" s="47" t="s">
        <v>51</v>
      </c>
      <c r="C8" s="48">
        <v>520002</v>
      </c>
      <c r="D8" s="49" t="str">
        <f>VLOOKUP(C8,Lista!A:B,2,FALSE)</f>
        <v>APA MARINHA DO LITORAL NORTE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ht="20.100000000000001" hidden="1" customHeight="1" x14ac:dyDescent="0.25">
      <c r="A9" s="47" t="s">
        <v>49</v>
      </c>
      <c r="B9" s="47" t="s">
        <v>51</v>
      </c>
      <c r="C9" s="48">
        <v>520003</v>
      </c>
      <c r="D9" s="49" t="str">
        <f>VLOOKUP(C9,Lista!A:B,2,FALSE)</f>
        <v>ARIE DE SÃO SEBASTIÃO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ht="20.100000000000001" hidden="1" customHeight="1" x14ac:dyDescent="0.25">
      <c r="A10" s="47" t="s">
        <v>49</v>
      </c>
      <c r="B10" s="47" t="s">
        <v>51</v>
      </c>
      <c r="C10" s="48">
        <v>520004</v>
      </c>
      <c r="D10" s="49" t="str">
        <f>VLOOKUP(C10,Lista!A:B,2,FALSE)</f>
        <v>MARINA PIER DO SACO DA RIBEIRA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ht="20.100000000000001" hidden="1" customHeight="1" x14ac:dyDescent="0.25">
      <c r="A11" s="47" t="s">
        <v>49</v>
      </c>
      <c r="B11" s="47" t="s">
        <v>51</v>
      </c>
      <c r="C11" s="48">
        <v>520005</v>
      </c>
      <c r="D11" s="49" t="str">
        <f>VLOOKUP(C11,Lista!A:B,2,FALSE)</f>
        <v>PE ILHA ANCHIETA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ht="20.100000000000001" hidden="1" customHeight="1" x14ac:dyDescent="0.25">
      <c r="A12" s="47" t="s">
        <v>49</v>
      </c>
      <c r="B12" s="47" t="s">
        <v>51</v>
      </c>
      <c r="C12" s="48">
        <v>520006</v>
      </c>
      <c r="D12" s="49" t="str">
        <f>VLOOKUP(C12,Lista!A:B,2,FALSE)</f>
        <v>PE ILHABELA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ht="20.100000000000001" hidden="1" customHeight="1" x14ac:dyDescent="0.25">
      <c r="A13" s="47" t="s">
        <v>49</v>
      </c>
      <c r="B13" s="47" t="s">
        <v>51</v>
      </c>
      <c r="C13" s="48">
        <v>520011</v>
      </c>
      <c r="D13" s="49" t="str">
        <f>VLOOKUP(C13,Lista!A:B,2,FALSE)</f>
        <v>PESM - NÚCLEO CARAGUATATUBA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ht="20.100000000000001" hidden="1" customHeight="1" x14ac:dyDescent="0.25">
      <c r="A14" s="47" t="s">
        <v>49</v>
      </c>
      <c r="B14" s="47" t="s">
        <v>51</v>
      </c>
      <c r="C14" s="48">
        <v>520015</v>
      </c>
      <c r="D14" s="49" t="str">
        <f>VLOOKUP(C14,Lista!A:B,2,FALSE)</f>
        <v>PESM - NÚCLEO PICINGUABA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ht="20.100000000000001" hidden="1" customHeight="1" x14ac:dyDescent="0.25">
      <c r="A15" s="47" t="s">
        <v>49</v>
      </c>
      <c r="B15" s="47" t="s">
        <v>51</v>
      </c>
      <c r="C15" s="48">
        <v>520016</v>
      </c>
      <c r="D15" s="49" t="str">
        <f>VLOOKUP(C15,Lista!A:B,2,FALSE)</f>
        <v>PESM - NÚCLEO SÃO SEBASTIÃO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ht="20.100000000000001" hidden="1" customHeight="1" x14ac:dyDescent="0.25">
      <c r="A16" s="47" t="s">
        <v>49</v>
      </c>
      <c r="B16" s="47" t="s">
        <v>51</v>
      </c>
      <c r="C16" s="48">
        <v>520017</v>
      </c>
      <c r="D16" s="49" t="str">
        <f>VLOOKUP(C16,Lista!A:B,2,FALSE)</f>
        <v>PESM - NÚCLEO PADRE DÓRIA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ht="20.100000000000001" hidden="1" customHeight="1" x14ac:dyDescent="0.25">
      <c r="A17" s="47" t="s">
        <v>49</v>
      </c>
      <c r="B17" s="47" t="s">
        <v>287</v>
      </c>
      <c r="C17" s="48">
        <v>530000</v>
      </c>
      <c r="D17" s="49" t="str">
        <f>VLOOKUP(C17,Lista!A:B,2,FALSE)</f>
        <v>GERÊNCIA VALE DO PARAÍBA E MANTIQUEIRA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ht="20.100000000000001" hidden="1" customHeight="1" x14ac:dyDescent="0.25">
      <c r="A18" s="47" t="s">
        <v>49</v>
      </c>
      <c r="B18" s="47" t="s">
        <v>287</v>
      </c>
      <c r="C18" s="48">
        <v>530001</v>
      </c>
      <c r="D18" s="49" t="str">
        <f>VLOOKUP(C18,Lista!A:B,2,FALSE)</f>
        <v>APA CAMPOS DO JORDÃO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ht="20.100000000000001" hidden="1" customHeight="1" x14ac:dyDescent="0.25">
      <c r="A19" s="47" t="s">
        <v>49</v>
      </c>
      <c r="B19" s="47" t="s">
        <v>287</v>
      </c>
      <c r="C19" s="48">
        <v>530002</v>
      </c>
      <c r="D19" s="49" t="str">
        <f>VLOOKUP(C19,Lista!A:B,2,FALSE)</f>
        <v>APA ESTADUAL DO BANHADO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ht="20.100000000000001" hidden="1" customHeight="1" x14ac:dyDescent="0.25">
      <c r="A20" s="47" t="s">
        <v>49</v>
      </c>
      <c r="B20" s="47" t="s">
        <v>287</v>
      </c>
      <c r="C20" s="48">
        <v>530003</v>
      </c>
      <c r="D20" s="49" t="str">
        <f>VLOOKUP(C20,Lista!A:B,2,FALSE)</f>
        <v>APA SÃO FRANCISCO XAVIER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ht="20.100000000000001" hidden="1" customHeight="1" x14ac:dyDescent="0.25">
      <c r="A21" s="47" t="s">
        <v>49</v>
      </c>
      <c r="B21" s="47" t="s">
        <v>287</v>
      </c>
      <c r="C21" s="48">
        <v>530004</v>
      </c>
      <c r="D21" s="49" t="str">
        <f>VLOOKUP(C21,Lista!A:B,2,FALSE)</f>
        <v>APA SAPUCAÍ MIRIM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ht="20.100000000000001" hidden="1" customHeight="1" x14ac:dyDescent="0.25">
      <c r="A22" s="47" t="s">
        <v>49</v>
      </c>
      <c r="B22" s="47" t="s">
        <v>287</v>
      </c>
      <c r="C22" s="48">
        <v>530005</v>
      </c>
      <c r="D22" s="49" t="str">
        <f>VLOOKUP(C22,Lista!A:B,2,FALSE)</f>
        <v>APA SILVEIRAS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ht="20.100000000000001" hidden="1" customHeight="1" x14ac:dyDescent="0.25">
      <c r="A23" s="47" t="s">
        <v>49</v>
      </c>
      <c r="B23" s="47" t="s">
        <v>287</v>
      </c>
      <c r="C23" s="48">
        <v>530006</v>
      </c>
      <c r="D23" s="49" t="str">
        <f>VLOOKUP(C23,Lista!A:B,2,FALSE)</f>
        <v>ARIE DA PEDRA BRANCA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ht="20.100000000000001" hidden="1" customHeight="1" x14ac:dyDescent="0.25">
      <c r="A24" s="47" t="s">
        <v>49</v>
      </c>
      <c r="B24" s="47" t="s">
        <v>287</v>
      </c>
      <c r="C24" s="48">
        <v>530007</v>
      </c>
      <c r="D24" s="49" t="str">
        <f>VLOOKUP(C24,Lista!A:B,2,FALSE)</f>
        <v>EEC BANANAL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ht="20.100000000000001" hidden="1" customHeight="1" x14ac:dyDescent="0.25">
      <c r="A25" s="47" t="s">
        <v>49</v>
      </c>
      <c r="B25" s="47" t="s">
        <v>287</v>
      </c>
      <c r="C25" s="48">
        <v>530008</v>
      </c>
      <c r="D25" s="49" t="str">
        <f>VLOOKUP(C25,Lista!A:B,2,FALSE)</f>
        <v>MONUMENTO NATURAL ESTADUAL DA PEDRA DO BAÚ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ht="20.100000000000001" hidden="1" customHeight="1" x14ac:dyDescent="0.25">
      <c r="A26" s="47" t="s">
        <v>49</v>
      </c>
      <c r="B26" s="47" t="s">
        <v>287</v>
      </c>
      <c r="C26" s="48">
        <v>530009</v>
      </c>
      <c r="D26" s="49" t="str">
        <f>VLOOKUP(C26,Lista!A:B,2,FALSE)</f>
        <v>PE CAMPOS DO JORDÃO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20.100000000000001" hidden="1" customHeight="1" x14ac:dyDescent="0.25">
      <c r="A27" s="47" t="s">
        <v>49</v>
      </c>
      <c r="B27" s="47" t="s">
        <v>287</v>
      </c>
      <c r="C27" s="48">
        <v>530010</v>
      </c>
      <c r="D27" s="49" t="str">
        <f>VLOOKUP(C27,Lista!A:B,2,FALSE)</f>
        <v>PE MANANCIAIS DE CAMPOS DO JORDÃO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20.100000000000001" hidden="1" customHeight="1" x14ac:dyDescent="0.25">
      <c r="A28" s="47" t="s">
        <v>49</v>
      </c>
      <c r="B28" s="47" t="s">
        <v>287</v>
      </c>
      <c r="C28" s="48">
        <v>530011</v>
      </c>
      <c r="D28" s="49" t="str">
        <f>VLOOKUP(C28,Lista!A:B,2,FALSE)</f>
        <v>PESM - NÚCLEO CUNHA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ht="20.100000000000001" hidden="1" customHeight="1" x14ac:dyDescent="0.25">
      <c r="A29" s="47" t="s">
        <v>49</v>
      </c>
      <c r="B29" s="47" t="s">
        <v>287</v>
      </c>
      <c r="C29" s="48">
        <v>530012</v>
      </c>
      <c r="D29" s="49" t="str">
        <f>VLOOKUP(C29,Lista!A:B,2,FALSE)</f>
        <v>PESM - NÚCLEO SANTA VIRGÍNIA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20.100000000000001" hidden="1" customHeight="1" x14ac:dyDescent="0.25">
      <c r="A30" s="47" t="s">
        <v>49</v>
      </c>
      <c r="B30" s="47" t="s">
        <v>287</v>
      </c>
      <c r="C30" s="48">
        <v>530013</v>
      </c>
      <c r="D30" s="49" t="str">
        <f>VLOOKUP(C30,Lista!A:B,2,FALSE)</f>
        <v>MONUMENTO NATURAL ESTADUAL MANTIQUEIRA PAULISTA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20.100000000000001" hidden="1" customHeight="1" x14ac:dyDescent="0.25">
      <c r="A31" s="47" t="s">
        <v>49</v>
      </c>
      <c r="B31" s="47" t="s">
        <v>287</v>
      </c>
      <c r="C31" s="48">
        <v>530014</v>
      </c>
      <c r="D31" s="49" t="str">
        <f>VLOOKUP(C31,Lista!A:B,2,FALSE)</f>
        <v>VIV PINDAMONHANGABA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ht="20.100000000000001" hidden="1" customHeight="1" x14ac:dyDescent="0.25">
      <c r="A32" s="47" t="s">
        <v>49</v>
      </c>
      <c r="B32" s="47" t="s">
        <v>287</v>
      </c>
      <c r="C32" s="48">
        <v>530015</v>
      </c>
      <c r="D32" s="49" t="str">
        <f>VLOOKUP(C32,Lista!A:B,2,FALSE)</f>
        <v>VIV TAUBATÉ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20.100000000000001" hidden="1" customHeight="1" x14ac:dyDescent="0.25">
      <c r="A33" s="47" t="s">
        <v>49</v>
      </c>
      <c r="B33" s="47" t="s">
        <v>287</v>
      </c>
      <c r="C33" s="48">
        <v>530016</v>
      </c>
      <c r="D33" s="49" t="str">
        <f>VLOOKUP(C33,Lista!A:B,2,FALSE)</f>
        <v>APA PIRACICABA-JUQUERI MIRIM (ÁREAS II)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ht="20.100000000000001" hidden="1" customHeight="1" x14ac:dyDescent="0.25">
      <c r="A34" s="47" t="s">
        <v>49</v>
      </c>
      <c r="B34" s="47" t="s">
        <v>287</v>
      </c>
      <c r="C34" s="48">
        <v>530017</v>
      </c>
      <c r="D34" s="49" t="str">
        <f>VLOOKUP(C34,Lista!A:B,2,FALSE)</f>
        <v>APA REPRESA BAIRRO DA USINA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20.100000000000001" hidden="1" customHeight="1" x14ac:dyDescent="0.25">
      <c r="A35" s="47" t="s">
        <v>49</v>
      </c>
      <c r="B35" s="47" t="s">
        <v>287</v>
      </c>
      <c r="C35" s="48">
        <v>530018</v>
      </c>
      <c r="D35" s="49" t="str">
        <f>VLOOKUP(C35,Lista!A:B,2,FALSE)</f>
        <v>APA SISTEMA CANTAREIRA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ht="20.100000000000001" hidden="1" customHeight="1" x14ac:dyDescent="0.25">
      <c r="A36" s="47" t="s">
        <v>49</v>
      </c>
      <c r="B36" s="47" t="s">
        <v>287</v>
      </c>
      <c r="C36" s="48">
        <v>530019</v>
      </c>
      <c r="D36" s="49" t="str">
        <f>VLOOKUP(C36,Lista!A:B,2,FALSE)</f>
        <v>MONUMENTO NATURAL ESTADUAL DA PEDRA GRANDE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ht="20.100000000000001" hidden="1" customHeight="1" x14ac:dyDescent="0.25">
      <c r="A37" s="47" t="s">
        <v>49</v>
      </c>
      <c r="B37" s="47" t="s">
        <v>287</v>
      </c>
      <c r="C37" s="48">
        <v>530020</v>
      </c>
      <c r="D37" s="49" t="str">
        <f>VLOOKUP(C37,Lista!A:B,2,FALSE)</f>
        <v>PE ITABERABA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ht="20.100000000000001" hidden="1" customHeight="1" x14ac:dyDescent="0.25">
      <c r="A38" s="47" t="s">
        <v>49</v>
      </c>
      <c r="B38" s="47" t="s">
        <v>287</v>
      </c>
      <c r="C38" s="48">
        <v>530021</v>
      </c>
      <c r="D38" s="49" t="str">
        <f>VLOOKUP(C38,Lista!A:B,2,FALSE)</f>
        <v>PE ITAPETINGA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ht="20.100000000000001" hidden="1" customHeight="1" x14ac:dyDescent="0.25">
      <c r="A39" s="47" t="s">
        <v>49</v>
      </c>
      <c r="B39" s="47" t="s">
        <v>287</v>
      </c>
      <c r="C39" s="48">
        <v>530022</v>
      </c>
      <c r="D39" s="49" t="str">
        <f>VLOOKUP(C39,Lista!A:B,2,FALSE)</f>
        <v>FE GUARULHOS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ht="20.100000000000001" hidden="1" customHeight="1" x14ac:dyDescent="0.25">
      <c r="A40" s="47" t="s">
        <v>49</v>
      </c>
      <c r="B40" s="47" t="s">
        <v>287</v>
      </c>
      <c r="C40" s="48">
        <v>530023</v>
      </c>
      <c r="D40" s="49" t="str">
        <f>VLOOKUP(C40,Lista!A:B,2,FALSE)</f>
        <v>APA PIRACICABA-JUQUERI MIRIM (ÁREAS I)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ht="20.100000000000001" hidden="1" customHeight="1" x14ac:dyDescent="0.25">
      <c r="A41" s="47" t="s">
        <v>49</v>
      </c>
      <c r="B41" s="47" t="s">
        <v>50</v>
      </c>
      <c r="C41" s="48">
        <v>540000</v>
      </c>
      <c r="D41" s="49" t="str">
        <f>VLOOKUP(C41,Lista!A:B,2,FALSE)</f>
        <v>GERÊNCIA BAIXADA SANTISTA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 ht="20.100000000000001" hidden="1" customHeight="1" x14ac:dyDescent="0.25">
      <c r="A42" s="47" t="s">
        <v>49</v>
      </c>
      <c r="B42" s="47" t="s">
        <v>50</v>
      </c>
      <c r="C42" s="48">
        <v>540001</v>
      </c>
      <c r="D42" s="49" t="str">
        <f>VLOOKUP(C42,Lista!A:B,2,FALSE)</f>
        <v>APA MARINHA DO LITORAL CENTRO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20.100000000000001" hidden="1" customHeight="1" x14ac:dyDescent="0.25">
      <c r="A43" s="47" t="s">
        <v>49</v>
      </c>
      <c r="B43" s="47" t="s">
        <v>50</v>
      </c>
      <c r="C43" s="48">
        <v>540002</v>
      </c>
      <c r="D43" s="49" t="str">
        <f>VLOOKUP(C43,Lista!A:B,2,FALSE)</f>
        <v>PE MARINHO DA LAJE DE SANTOS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 ht="20.100000000000001" hidden="1" customHeight="1" x14ac:dyDescent="0.25">
      <c r="A44" s="47" t="s">
        <v>49</v>
      </c>
      <c r="B44" s="47" t="s">
        <v>50</v>
      </c>
      <c r="C44" s="48">
        <v>540003</v>
      </c>
      <c r="D44" s="49" t="str">
        <f>VLOOKUP(C44,Lista!A:B,2,FALSE)</f>
        <v>PE XIXOVÁ-JAPUÍ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</row>
    <row r="45" spans="1:37" ht="20.100000000000001" hidden="1" customHeight="1" x14ac:dyDescent="0.25">
      <c r="A45" s="47" t="s">
        <v>49</v>
      </c>
      <c r="B45" s="47" t="s">
        <v>50</v>
      </c>
      <c r="C45" s="48">
        <v>540004</v>
      </c>
      <c r="D45" s="49" t="str">
        <f>VLOOKUP(C45,Lista!A:B,2,FALSE)</f>
        <v>PESM - NÚCLEO CURUCUTU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</row>
    <row r="46" spans="1:37" ht="20.100000000000001" hidden="1" customHeight="1" x14ac:dyDescent="0.25">
      <c r="A46" s="47" t="s">
        <v>49</v>
      </c>
      <c r="B46" s="47" t="s">
        <v>50</v>
      </c>
      <c r="C46" s="48">
        <v>540005</v>
      </c>
      <c r="D46" s="49" t="str">
        <f>VLOOKUP(C46,Lista!A:B,2,FALSE)</f>
        <v>PESM - NÚCLEO ITARIRÚ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</row>
    <row r="47" spans="1:37" ht="20.100000000000001" hidden="1" customHeight="1" x14ac:dyDescent="0.25">
      <c r="A47" s="47" t="s">
        <v>49</v>
      </c>
      <c r="B47" s="47" t="s">
        <v>50</v>
      </c>
      <c r="C47" s="48">
        <v>540006</v>
      </c>
      <c r="D47" s="49" t="str">
        <f>VLOOKUP(C47,Lista!A:B,2,FALSE)</f>
        <v>PESM - NÚCLEO ITUTINGA PILÕES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20.100000000000001" hidden="1" customHeight="1" x14ac:dyDescent="0.25">
      <c r="A48" s="47" t="s">
        <v>49</v>
      </c>
      <c r="B48" s="47" t="s">
        <v>50</v>
      </c>
      <c r="C48" s="48">
        <v>540007</v>
      </c>
      <c r="D48" s="49" t="str">
        <f>VLOOKUP(C48,Lista!A:B,2,FALSE)</f>
        <v>PESM - NIT/CAMINHO DO MAR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ht="20.100000000000001" hidden="1" customHeight="1" x14ac:dyDescent="0.25">
      <c r="A49" s="47" t="s">
        <v>49</v>
      </c>
      <c r="B49" s="47" t="s">
        <v>50</v>
      </c>
      <c r="C49" s="48">
        <v>540008</v>
      </c>
      <c r="D49" s="49" t="str">
        <f>VLOOKUP(C49,Lista!A:B,2,FALSE)</f>
        <v>PE RESTINGA DA BERTIOGA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ht="20.100000000000001" hidden="1" customHeight="1" x14ac:dyDescent="0.25">
      <c r="A50" s="47" t="s">
        <v>49</v>
      </c>
      <c r="B50" s="47" t="s">
        <v>50</v>
      </c>
      <c r="C50" s="48">
        <v>540009</v>
      </c>
      <c r="D50" s="49" t="str">
        <f>VLOOKUP(C50,Lista!A:B,2,FALSE)</f>
        <v>PESM - NÚCLEO BERTIOGA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</row>
    <row r="51" spans="1:37" ht="20.100000000000001" hidden="1" customHeight="1" x14ac:dyDescent="0.25">
      <c r="A51" s="47" t="s">
        <v>49</v>
      </c>
      <c r="B51" s="47" t="s">
        <v>50</v>
      </c>
      <c r="C51" s="48">
        <v>540010</v>
      </c>
      <c r="D51" s="49" t="str">
        <f>VLOOKUP(C51,Lista!A:B,2,FALSE)</f>
        <v>APA HARAS SÃO BERNARDO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</row>
    <row r="52" spans="1:37" ht="20.100000000000001" hidden="1" customHeight="1" x14ac:dyDescent="0.25">
      <c r="A52" s="47" t="s">
        <v>49</v>
      </c>
      <c r="B52" s="47" t="s">
        <v>50</v>
      </c>
      <c r="C52" s="48">
        <v>540011</v>
      </c>
      <c r="D52" s="49" t="str">
        <f>VLOOKUP(C52,Lista!A:B,2,FALSE)</f>
        <v>PE ÁGUAS DA BILLINGS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ht="20.100000000000001" hidden="1" customHeight="1" x14ac:dyDescent="0.25">
      <c r="A53" s="47" t="s">
        <v>49</v>
      </c>
      <c r="B53" s="47" t="s">
        <v>50</v>
      </c>
      <c r="C53" s="48">
        <v>540012</v>
      </c>
      <c r="D53" s="49" t="str">
        <f>VLOOKUP(C53,Lista!A:B,2,FALSE)</f>
        <v>RESERVA BIOLÓGICA ALTO DA SERRA DE PARANAPIACABA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4" spans="1:37" ht="20.100000000000001" hidden="1" customHeight="1" x14ac:dyDescent="0.25">
      <c r="A54" s="47" t="s">
        <v>48</v>
      </c>
      <c r="B54" s="47" t="s">
        <v>52</v>
      </c>
      <c r="C54" s="48">
        <v>620000</v>
      </c>
      <c r="D54" s="49" t="str">
        <f>VLOOKUP(C54,Lista!A:B,2,FALSE)</f>
        <v>GERÊNCIA VALE DO RIBEIRA E  LITORAL SUL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ht="20.100000000000001" hidden="1" customHeight="1" x14ac:dyDescent="0.25">
      <c r="A55" s="47" t="s">
        <v>48</v>
      </c>
      <c r="B55" s="47" t="s">
        <v>52</v>
      </c>
      <c r="C55" s="48">
        <v>620001</v>
      </c>
      <c r="D55" s="49" t="str">
        <f>VLOOKUP(C55,Lista!A:B,2,FALSE)</f>
        <v>APA ILHA COMPRIDA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ht="20.100000000000001" hidden="1" customHeight="1" x14ac:dyDescent="0.25">
      <c r="A56" s="47" t="s">
        <v>48</v>
      </c>
      <c r="B56" s="47" t="s">
        <v>52</v>
      </c>
      <c r="C56" s="48">
        <v>620002</v>
      </c>
      <c r="D56" s="49" t="str">
        <f>VLOOKUP(C56,Lista!A:B,2,FALSE)</f>
        <v>APA MARINHA DO LITORAL SUL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ht="20.100000000000001" hidden="1" customHeight="1" x14ac:dyDescent="0.25">
      <c r="A57" s="47" t="s">
        <v>48</v>
      </c>
      <c r="B57" s="47" t="s">
        <v>52</v>
      </c>
      <c r="C57" s="48">
        <v>620003</v>
      </c>
      <c r="D57" s="49" t="str">
        <f>VLOOKUP(C57,Lista!A:B,2,FALSE)</f>
        <v>ARIE DO GUARÁ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ht="20.100000000000001" hidden="1" customHeight="1" x14ac:dyDescent="0.25">
      <c r="A58" s="47" t="s">
        <v>48</v>
      </c>
      <c r="B58" s="47" t="s">
        <v>52</v>
      </c>
      <c r="C58" s="48">
        <v>620004</v>
      </c>
      <c r="D58" s="49" t="str">
        <f>VLOOKUP(C58,Lista!A:B,2,FALSE)</f>
        <v>ARIE ZONA DE VIDA SILVESTRE DA ILHA COMPRIDA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ht="20.100000000000001" hidden="1" customHeight="1" x14ac:dyDescent="0.25">
      <c r="A59" s="47" t="s">
        <v>48</v>
      </c>
      <c r="B59" s="47" t="s">
        <v>52</v>
      </c>
      <c r="C59" s="48">
        <v>620006</v>
      </c>
      <c r="D59" s="49" t="str">
        <f>VLOOKUP(C59,Lista!A:B,2,FALSE)</f>
        <v>EEC CHAUÁS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ht="20.100000000000001" hidden="1" customHeight="1" x14ac:dyDescent="0.25">
      <c r="A60" s="47" t="s">
        <v>48</v>
      </c>
      <c r="B60" s="47" t="s">
        <v>52</v>
      </c>
      <c r="C60" s="48">
        <v>620007</v>
      </c>
      <c r="D60" s="49" t="str">
        <f>VLOOKUP(C60,Lista!A:B,2,FALSE)</f>
        <v>EEC JURÉIA-ITATINS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ht="20.100000000000001" hidden="1" customHeight="1" x14ac:dyDescent="0.25">
      <c r="A61" s="47" t="s">
        <v>48</v>
      </c>
      <c r="B61" s="47" t="s">
        <v>52</v>
      </c>
      <c r="C61" s="48">
        <v>620008</v>
      </c>
      <c r="D61" s="49" t="str">
        <f>VLOOKUP(C61,Lista!A:B,2,FALSE)</f>
        <v>PE CAMPINA DO ENCANTADO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ht="20.100000000000001" hidden="1" customHeight="1" x14ac:dyDescent="0.25">
      <c r="A62" s="47" t="s">
        <v>48</v>
      </c>
      <c r="B62" s="47" t="s">
        <v>52</v>
      </c>
      <c r="C62" s="48">
        <v>620009</v>
      </c>
      <c r="D62" s="49" t="str">
        <f>VLOOKUP(C62,Lista!A:B,2,FALSE)</f>
        <v>PE ILHA DO CARDOSO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ht="20.100000000000001" hidden="1" customHeight="1" x14ac:dyDescent="0.25">
      <c r="A63" s="47" t="s">
        <v>48</v>
      </c>
      <c r="B63" s="47" t="s">
        <v>52</v>
      </c>
      <c r="C63" s="48">
        <v>620010</v>
      </c>
      <c r="D63" s="49" t="str">
        <f>VLOOKUP(C63,Lista!A:B,2,FALSE)</f>
        <v>PE LAGAMAR DE CANANÉIA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ht="20.100000000000001" hidden="1" customHeight="1" x14ac:dyDescent="0.25">
      <c r="A64" s="47" t="s">
        <v>48</v>
      </c>
      <c r="B64" s="47" t="s">
        <v>52</v>
      </c>
      <c r="C64" s="48">
        <v>620011</v>
      </c>
      <c r="D64" s="49" t="str">
        <f>VLOOKUP(C64,Lista!A:B,2,FALSE)</f>
        <v>RDS ITAPANHAPIMA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ht="20.100000000000001" hidden="1" customHeight="1" x14ac:dyDescent="0.25">
      <c r="A65" s="47" t="s">
        <v>48</v>
      </c>
      <c r="B65" s="47" t="s">
        <v>52</v>
      </c>
      <c r="C65" s="48">
        <v>620012</v>
      </c>
      <c r="D65" s="56" t="str">
        <f>VLOOKUP(C65,Lista!A:B,2,FALSE)</f>
        <v>RESEX ILHA DO TUMBA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ht="20.100000000000001" hidden="1" customHeight="1" x14ac:dyDescent="0.25">
      <c r="A66" s="47" t="s">
        <v>48</v>
      </c>
      <c r="B66" s="47" t="s">
        <v>52</v>
      </c>
      <c r="C66" s="48">
        <v>620013</v>
      </c>
      <c r="D66" s="56" t="str">
        <f>VLOOKUP(C66,Lista!A:B,2,FALSE)</f>
        <v>RESEX TAQUARI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20.100000000000001" hidden="1" customHeight="1" x14ac:dyDescent="0.25">
      <c r="A67" s="47" t="s">
        <v>48</v>
      </c>
      <c r="B67" s="47" t="s">
        <v>52</v>
      </c>
      <c r="C67" s="48">
        <v>620014</v>
      </c>
      <c r="D67" s="56" t="str">
        <f>VLOOKUP(C67,Lista!A:B,2,FALSE)</f>
        <v>REFÚGIO EST DE VIDA SILVESTRE DAS ILHAS DO ABRIGO E GUARARITAMA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ht="20.100000000000001" hidden="1" customHeight="1" x14ac:dyDescent="0.25">
      <c r="A68" s="47" t="s">
        <v>48</v>
      </c>
      <c r="B68" s="47" t="s">
        <v>52</v>
      </c>
      <c r="C68" s="48">
        <v>620015</v>
      </c>
      <c r="D68" s="49" t="str">
        <f>VLOOKUP(C68,Lista!A:B,2,FALSE)</f>
        <v>RDS BARRA DO UNA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ht="20.100000000000001" hidden="1" customHeight="1" x14ac:dyDescent="0.25">
      <c r="A69" s="47" t="s">
        <v>48</v>
      </c>
      <c r="B69" s="47" t="s">
        <v>52</v>
      </c>
      <c r="C69" s="48">
        <v>620016</v>
      </c>
      <c r="D69" s="49" t="str">
        <f>VLOOKUP(C69,Lista!A:B,2,FALSE)</f>
        <v>RDS DESPRAIADO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ht="20.100000000000001" hidden="1" customHeight="1" x14ac:dyDescent="0.25">
      <c r="A70" s="47" t="s">
        <v>48</v>
      </c>
      <c r="B70" s="47" t="s">
        <v>52</v>
      </c>
      <c r="C70" s="48">
        <v>620017</v>
      </c>
      <c r="D70" s="49" t="str">
        <f>VLOOKUP(C70,Lista!A:B,2,FALSE)</f>
        <v>PE ITINGUÇU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ht="20.100000000000001" hidden="1" customHeight="1" x14ac:dyDescent="0.25">
      <c r="A71" s="47" t="s">
        <v>48</v>
      </c>
      <c r="B71" s="47" t="s">
        <v>52</v>
      </c>
      <c r="C71" s="48">
        <v>620018</v>
      </c>
      <c r="D71" s="49" t="str">
        <f>VLOOKUP(C71,Lista!A:B,2,FALSE)</f>
        <v>PE PRELADO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ht="20.100000000000001" hidden="1" customHeight="1" x14ac:dyDescent="0.25">
      <c r="A72" s="47" t="s">
        <v>48</v>
      </c>
      <c r="B72" s="47" t="s">
        <v>285</v>
      </c>
      <c r="C72" s="48">
        <v>630000</v>
      </c>
      <c r="D72" s="49" t="str">
        <f>VLOOKUP(C72,Lista!A:B,2,FALSE)</f>
        <v>GERÊNCIA DO ALTO PARANAPANEMA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20.100000000000001" hidden="1" customHeight="1" x14ac:dyDescent="0.25">
      <c r="A73" s="47" t="s">
        <v>48</v>
      </c>
      <c r="B73" s="47" t="s">
        <v>285</v>
      </c>
      <c r="C73" s="48">
        <v>630001</v>
      </c>
      <c r="D73" s="49" t="str">
        <f>VLOOKUP(C73,Lista!A:B,2,FALSE)</f>
        <v>APA CAJATI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ht="20.100000000000001" hidden="1" customHeight="1" x14ac:dyDescent="0.25">
      <c r="A74" s="47" t="s">
        <v>48</v>
      </c>
      <c r="B74" s="47" t="s">
        <v>285</v>
      </c>
      <c r="C74" s="48">
        <v>630002</v>
      </c>
      <c r="D74" s="49" t="str">
        <f>VLOOKUP(C74,Lista!A:B,2,FALSE)</f>
        <v>APA PLANALTO DO TURVO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20.100000000000001" hidden="1" customHeight="1" x14ac:dyDescent="0.25">
      <c r="A75" s="47" t="s">
        <v>48</v>
      </c>
      <c r="B75" s="47" t="s">
        <v>285</v>
      </c>
      <c r="C75" s="48">
        <v>630003</v>
      </c>
      <c r="D75" s="49" t="str">
        <f>VLOOKUP(C75,Lista!A:B,2,FALSE)</f>
        <v>APA QUILOMBOS DO MÉDIO RIBEIRA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ht="20.100000000000001" hidden="1" customHeight="1" x14ac:dyDescent="0.25">
      <c r="A76" s="47" t="s">
        <v>48</v>
      </c>
      <c r="B76" s="47" t="s">
        <v>285</v>
      </c>
      <c r="C76" s="48">
        <v>630004</v>
      </c>
      <c r="D76" s="49" t="str">
        <f>VLOOKUP(C76,Lista!A:B,2,FALSE)</f>
        <v>APA RIO PARDINHO E RIO VERMELHO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ht="20.100000000000001" hidden="1" customHeight="1" x14ac:dyDescent="0.25">
      <c r="A77" s="47" t="s">
        <v>48</v>
      </c>
      <c r="B77" s="47" t="s">
        <v>285</v>
      </c>
      <c r="C77" s="48">
        <v>630005</v>
      </c>
      <c r="D77" s="49" t="str">
        <f>VLOOKUP(C77,Lista!A:B,2,FALSE)</f>
        <v>APA SERRA DO MAR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ht="20.100000000000001" hidden="1" customHeight="1" x14ac:dyDescent="0.25">
      <c r="A78" s="47" t="s">
        <v>48</v>
      </c>
      <c r="B78" s="47" t="s">
        <v>285</v>
      </c>
      <c r="C78" s="48">
        <v>630006</v>
      </c>
      <c r="D78" s="49" t="str">
        <f>VLOOKUP(C78,Lista!A:B,2,FALSE)</f>
        <v>EEC ITABERÁ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ht="20.100000000000001" hidden="1" customHeight="1" x14ac:dyDescent="0.25">
      <c r="A79" s="47" t="s">
        <v>48</v>
      </c>
      <c r="B79" s="47" t="s">
        <v>285</v>
      </c>
      <c r="C79" s="48">
        <v>630007</v>
      </c>
      <c r="D79" s="49" t="str">
        <f>VLOOKUP(C79,Lista!A:B,2,FALSE)</f>
        <v>EEC XITUÉ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</row>
    <row r="80" spans="1:37" ht="20.100000000000001" hidden="1" customHeight="1" x14ac:dyDescent="0.25">
      <c r="A80" s="47" t="s">
        <v>48</v>
      </c>
      <c r="B80" s="47" t="s">
        <v>285</v>
      </c>
      <c r="C80" s="48">
        <v>630008</v>
      </c>
      <c r="D80" s="49" t="str">
        <f>VLOOKUP(C80,Lista!A:B,2,FALSE)</f>
        <v>PE CARLOS BOTELHO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ht="20.100000000000001" hidden="1" customHeight="1" x14ac:dyDescent="0.25">
      <c r="A81" s="47" t="s">
        <v>48</v>
      </c>
      <c r="B81" s="47" t="s">
        <v>285</v>
      </c>
      <c r="C81" s="48">
        <v>630009</v>
      </c>
      <c r="D81" s="49" t="str">
        <f>VLOOKUP(C81,Lista!A:B,2,FALSE)</f>
        <v>PE CAVERNA DO DIABO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ht="20.100000000000001" hidden="1" customHeight="1" x14ac:dyDescent="0.25">
      <c r="A82" s="47" t="s">
        <v>48</v>
      </c>
      <c r="B82" s="47" t="s">
        <v>285</v>
      </c>
      <c r="C82" s="48">
        <v>630010</v>
      </c>
      <c r="D82" s="49" t="str">
        <f>VLOOKUP(C82,Lista!A:B,2,FALSE)</f>
        <v>PE INTERVALES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ht="20.100000000000001" hidden="1" customHeight="1" x14ac:dyDescent="0.25">
      <c r="A83" s="47" t="s">
        <v>48</v>
      </c>
      <c r="B83" s="47" t="s">
        <v>285</v>
      </c>
      <c r="C83" s="48">
        <v>630011</v>
      </c>
      <c r="D83" s="49" t="str">
        <f>VLOOKUP(C83,Lista!A:B,2,FALSE)</f>
        <v>PE JURUPARÁ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ht="20.100000000000001" hidden="1" customHeight="1" x14ac:dyDescent="0.25">
      <c r="A84" s="47" t="s">
        <v>48</v>
      </c>
      <c r="B84" s="47" t="s">
        <v>285</v>
      </c>
      <c r="C84" s="48">
        <v>630012</v>
      </c>
      <c r="D84" s="49" t="str">
        <f>VLOOKUP(C84,Lista!A:B,2,FALSE)</f>
        <v>PE NASCENTES DO PARANAPANEMA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ht="20.100000000000001" hidden="1" customHeight="1" x14ac:dyDescent="0.25">
      <c r="A85" s="47" t="s">
        <v>48</v>
      </c>
      <c r="B85" s="47" t="s">
        <v>285</v>
      </c>
      <c r="C85" s="48">
        <v>630013</v>
      </c>
      <c r="D85" s="49" t="str">
        <f>VLOOKUP(C85,Lista!A:B,2,FALSE)</f>
        <v>PE RIO TURVO</v>
      </c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ht="20.100000000000001" hidden="1" customHeight="1" x14ac:dyDescent="0.25">
      <c r="A86" s="47" t="s">
        <v>48</v>
      </c>
      <c r="B86" s="47" t="s">
        <v>285</v>
      </c>
      <c r="C86" s="48">
        <v>630014</v>
      </c>
      <c r="D86" s="49" t="str">
        <f>VLOOKUP(C86,Lista!A:B,2,FALSE)</f>
        <v>PE TURÍSTICO DO ALTO RIBEIRA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ht="20.100000000000001" hidden="1" customHeight="1" x14ac:dyDescent="0.25">
      <c r="A87" s="47" t="s">
        <v>48</v>
      </c>
      <c r="B87" s="47" t="s">
        <v>285</v>
      </c>
      <c r="C87" s="48">
        <v>630015</v>
      </c>
      <c r="D87" s="49" t="str">
        <f>VLOOKUP(C87,Lista!A:B,2,FALSE)</f>
        <v>RDS BARREIRO-ANHEMAS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ht="20.100000000000001" hidden="1" customHeight="1" x14ac:dyDescent="0.25">
      <c r="A88" s="47" t="s">
        <v>48</v>
      </c>
      <c r="B88" s="47" t="s">
        <v>285</v>
      </c>
      <c r="C88" s="48">
        <v>630016</v>
      </c>
      <c r="D88" s="49" t="str">
        <f>VLOOKUP(C88,Lista!A:B,2,FALSE)</f>
        <v>RDS LAVRAS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ht="20.100000000000001" hidden="1" customHeight="1" x14ac:dyDescent="0.25">
      <c r="A89" s="47" t="s">
        <v>48</v>
      </c>
      <c r="B89" s="47" t="s">
        <v>285</v>
      </c>
      <c r="C89" s="48">
        <v>630017</v>
      </c>
      <c r="D89" s="49" t="str">
        <f>VLOOKUP(C89,Lista!A:B,2,FALSE)</f>
        <v>RDS PINHEIRINHOS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ht="20.100000000000001" hidden="1" customHeight="1" x14ac:dyDescent="0.25">
      <c r="A90" s="47" t="s">
        <v>48</v>
      </c>
      <c r="B90" s="47" t="s">
        <v>285</v>
      </c>
      <c r="C90" s="48">
        <v>630018</v>
      </c>
      <c r="D90" s="49" t="str">
        <f>VLOOKUP(C90,Lista!A:B,2,FALSE)</f>
        <v>RDS QUILOMBO BARRA DO TURVO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ht="20.100000000000001" hidden="1" customHeight="1" x14ac:dyDescent="0.25">
      <c r="A91" s="47" t="s">
        <v>48</v>
      </c>
      <c r="B91" s="47" t="s">
        <v>285</v>
      </c>
      <c r="C91" s="48">
        <v>630019</v>
      </c>
      <c r="D91" s="49" t="str">
        <f>VLOOKUP(C91,Lista!A:B,2,FALSE)</f>
        <v>EEC ITAPEVA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ht="20.100000000000001" hidden="1" customHeight="1" x14ac:dyDescent="0.25">
      <c r="A92" s="47" t="s">
        <v>48</v>
      </c>
      <c r="B92" s="47" t="s">
        <v>285</v>
      </c>
      <c r="C92" s="48">
        <v>630020</v>
      </c>
      <c r="D92" s="49" t="str">
        <f>VLOOKUP(C92,Lista!A:B,2,FALSE)</f>
        <v>EEX ITAPEVA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ht="20.100000000000001" hidden="1" customHeight="1" x14ac:dyDescent="0.25">
      <c r="A93" s="47" t="s">
        <v>48</v>
      </c>
      <c r="B93" s="47" t="s">
        <v>285</v>
      </c>
      <c r="C93" s="48">
        <v>630021</v>
      </c>
      <c r="D93" s="49" t="str">
        <f>VLOOKUP(C93,Lista!A:B,2,FALSE)</f>
        <v>EEX ITARARÉ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ht="20.100000000000001" hidden="1" customHeight="1" x14ac:dyDescent="0.25">
      <c r="A94" s="47" t="s">
        <v>47</v>
      </c>
      <c r="B94" s="47" t="s">
        <v>290</v>
      </c>
      <c r="C94" s="48">
        <v>720000</v>
      </c>
      <c r="D94" s="49" t="str">
        <f>VLOOKUP(C94,Lista!A:B,2,FALSE)</f>
        <v>GERÊNCIA METROPOLITANA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ht="20.100000000000001" hidden="1" customHeight="1" x14ac:dyDescent="0.25">
      <c r="A95" s="47" t="s">
        <v>47</v>
      </c>
      <c r="B95" s="47" t="s">
        <v>290</v>
      </c>
      <c r="C95" s="48">
        <v>720001</v>
      </c>
      <c r="D95" s="49" t="str">
        <f>VLOOKUP(C95,Lista!A:B,2,FALSE)</f>
        <v>APA CABREÚVA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</row>
    <row r="96" spans="1:37" ht="20.100000000000001" hidden="1" customHeight="1" x14ac:dyDescent="0.25">
      <c r="A96" s="47" t="s">
        <v>47</v>
      </c>
      <c r="B96" s="47" t="s">
        <v>290</v>
      </c>
      <c r="C96" s="48">
        <v>720002</v>
      </c>
      <c r="D96" s="49" t="str">
        <f>VLOOKUP(C96,Lista!A:B,2,FALSE)</f>
        <v>APA CAJAMAR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ht="20.100000000000001" hidden="1" customHeight="1" x14ac:dyDescent="0.25">
      <c r="A97" s="47" t="s">
        <v>47</v>
      </c>
      <c r="B97" s="47" t="s">
        <v>290</v>
      </c>
      <c r="C97" s="48">
        <v>720004</v>
      </c>
      <c r="D97" s="49" t="str">
        <f>VLOOKUP(C97,Lista!A:B,2,FALSE)</f>
        <v>APA ITUPARARANGA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ht="20.100000000000001" hidden="1" customHeight="1" x14ac:dyDescent="0.25">
      <c r="A98" s="47" t="s">
        <v>47</v>
      </c>
      <c r="B98" s="47" t="s">
        <v>290</v>
      </c>
      <c r="C98" s="48">
        <v>720005</v>
      </c>
      <c r="D98" s="49" t="str">
        <f>VLOOKUP(C98,Lista!A:B,2,FALSE)</f>
        <v>APA JUNDIAÍ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ht="20.100000000000001" hidden="1" customHeight="1" x14ac:dyDescent="0.25">
      <c r="A99" s="47" t="s">
        <v>47</v>
      </c>
      <c r="B99" s="47" t="s">
        <v>290</v>
      </c>
      <c r="C99" s="48">
        <v>720006</v>
      </c>
      <c r="D99" s="49" t="str">
        <f>VLOOKUP(C99,Lista!A:B,2,FALSE)</f>
        <v>APA MATA DO IGUATEMI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ht="20.100000000000001" hidden="1" customHeight="1" x14ac:dyDescent="0.25">
      <c r="A100" s="47" t="s">
        <v>47</v>
      </c>
      <c r="B100" s="47" t="s">
        <v>290</v>
      </c>
      <c r="C100" s="48">
        <v>720007</v>
      </c>
      <c r="D100" s="49" t="str">
        <f>VLOOKUP(C100,Lista!A:B,2,FALSE)</f>
        <v>APA PARQUE E FAZENDA DO CARMO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ht="20.100000000000001" hidden="1" customHeight="1" x14ac:dyDescent="0.25">
      <c r="A101" s="47" t="s">
        <v>47</v>
      </c>
      <c r="B101" s="47" t="s">
        <v>290</v>
      </c>
      <c r="C101" s="48">
        <v>720011</v>
      </c>
      <c r="D101" s="49" t="str">
        <f>VLOOKUP(C101,Lista!A:B,2,FALSE)</f>
        <v>APA TIETÊ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ht="20.100000000000001" hidden="1" customHeight="1" x14ac:dyDescent="0.25">
      <c r="A102" s="47" t="s">
        <v>49</v>
      </c>
      <c r="B102" s="47" t="s">
        <v>290</v>
      </c>
      <c r="C102" s="48">
        <v>720012</v>
      </c>
      <c r="D102" s="49" t="str">
        <f>VLOOKUP(C102,Lista!A:B,2,FALSE)</f>
        <v>APA VÁRZEA DO RIO TIETÊ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ht="20.100000000000001" hidden="1" customHeight="1" x14ac:dyDescent="0.25">
      <c r="A103" s="47" t="s">
        <v>47</v>
      </c>
      <c r="B103" s="47" t="s">
        <v>290</v>
      </c>
      <c r="C103" s="48">
        <v>720013</v>
      </c>
      <c r="D103" s="49" t="str">
        <f>VLOOKUP(C103,Lista!A:B,2,FALSE)</f>
        <v>EEC ITAPETI</v>
      </c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ht="20.100000000000001" hidden="1" customHeight="1" x14ac:dyDescent="0.25">
      <c r="A104" s="47" t="s">
        <v>49</v>
      </c>
      <c r="B104" s="47" t="s">
        <v>290</v>
      </c>
      <c r="C104" s="48">
        <v>720014</v>
      </c>
      <c r="D104" s="49" t="str">
        <f>VLOOKUP(C104,Lista!A:B,2,FALSE)</f>
        <v>EEC VALINHOS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ht="20.100000000000001" hidden="1" customHeight="1" x14ac:dyDescent="0.25">
      <c r="A105" s="47" t="s">
        <v>47</v>
      </c>
      <c r="B105" s="47" t="s">
        <v>290</v>
      </c>
      <c r="C105" s="48">
        <v>720016</v>
      </c>
      <c r="D105" s="49" t="str">
        <f>VLOOKUP(C105,Lista!A:B,2,FALSE)</f>
        <v>PE ARA - ASSESSORIA DE REFORMA AGRÁRIA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ht="20.100000000000001" hidden="1" customHeight="1" x14ac:dyDescent="0.25">
      <c r="A106" s="47" t="s">
        <v>47</v>
      </c>
      <c r="B106" s="47" t="s">
        <v>290</v>
      </c>
      <c r="C106" s="48">
        <v>720017</v>
      </c>
      <c r="D106" s="49" t="str">
        <f>VLOOKUP(C106,Lista!A:B,2,FALSE)</f>
        <v>PE CANTAREIRA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ht="20.100000000000001" hidden="1" customHeight="1" x14ac:dyDescent="0.25">
      <c r="A107" s="47" t="s">
        <v>47</v>
      </c>
      <c r="B107" s="47" t="s">
        <v>290</v>
      </c>
      <c r="C107" s="48">
        <v>720020</v>
      </c>
      <c r="D107" s="49" t="str">
        <f>VLOOKUP(C107,Lista!A:B,2,FALSE)</f>
        <v>PE JARAGUÁ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ht="20.100000000000001" hidden="1" customHeight="1" x14ac:dyDescent="0.25">
      <c r="A108" s="47" t="s">
        <v>47</v>
      </c>
      <c r="B108" s="47" t="s">
        <v>290</v>
      </c>
      <c r="C108" s="48">
        <v>720021</v>
      </c>
      <c r="D108" s="49" t="str">
        <f>VLOOKUP(C108,Lista!A:B,2,FALSE)</f>
        <v>PE JUQUERY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ht="20.100000000000001" hidden="1" customHeight="1" x14ac:dyDescent="0.25">
      <c r="A109" s="47" t="s">
        <v>47</v>
      </c>
      <c r="B109" s="47" t="s">
        <v>290</v>
      </c>
      <c r="C109" s="48">
        <v>720024</v>
      </c>
      <c r="D109" s="49" t="str">
        <f>VLOOKUP(C109,Lista!A:B,2,FALSE)</f>
        <v>APA SERRA DO ITAPETI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</row>
    <row r="110" spans="1:37" ht="20.100000000000001" hidden="1" customHeight="1" x14ac:dyDescent="0.25">
      <c r="A110" s="47" t="s">
        <v>47</v>
      </c>
      <c r="B110" s="47" t="s">
        <v>290</v>
      </c>
      <c r="C110" s="48">
        <v>720025</v>
      </c>
      <c r="D110" s="49" t="str">
        <f>VLOOKUP(C110,Lista!A:B,2,FALSE)</f>
        <v>EEC MOGI-GUAÇU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</row>
    <row r="111" spans="1:37" ht="20.100000000000001" hidden="1" customHeight="1" x14ac:dyDescent="0.25">
      <c r="A111" s="47" t="s">
        <v>47</v>
      </c>
      <c r="B111" s="47" t="s">
        <v>290</v>
      </c>
      <c r="C111" s="48">
        <v>720026</v>
      </c>
      <c r="D111" s="49" t="str">
        <f>VLOOKUP(C111,Lista!A:B,2,FALSE)</f>
        <v>EEX MOGI-GUAÇU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</row>
    <row r="112" spans="1:37" ht="20.100000000000001" hidden="1" customHeight="1" x14ac:dyDescent="0.25">
      <c r="A112" s="47" t="s">
        <v>47</v>
      </c>
      <c r="B112" s="47" t="s">
        <v>290</v>
      </c>
      <c r="C112" s="48">
        <v>720027</v>
      </c>
      <c r="D112" s="49" t="str">
        <f>VLOOKUP(C112,Lista!A:B,2,FALSE)</f>
        <v>EEX CASA BRANCA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</row>
    <row r="113" spans="1:37" ht="20.100000000000001" hidden="1" customHeight="1" x14ac:dyDescent="0.25">
      <c r="A113" s="47" t="s">
        <v>47</v>
      </c>
      <c r="B113" s="47" t="s">
        <v>290</v>
      </c>
      <c r="C113" s="48">
        <v>720028</v>
      </c>
      <c r="D113" s="49" t="str">
        <f>VLOOKUP(C113,Lista!A:B,2,FALSE)</f>
        <v>EEX ITAPETININGA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</row>
    <row r="114" spans="1:37" ht="20.100000000000001" hidden="1" customHeight="1" x14ac:dyDescent="0.25">
      <c r="A114" s="47" t="s">
        <v>47</v>
      </c>
      <c r="B114" s="47" t="s">
        <v>290</v>
      </c>
      <c r="C114" s="48">
        <v>720029</v>
      </c>
      <c r="D114" s="49" t="str">
        <f>VLOOKUP(C114,Lista!A:B,2,FALSE)</f>
        <v>EEX MOGI-MIRIM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</row>
    <row r="115" spans="1:37" ht="20.100000000000001" hidden="1" customHeight="1" x14ac:dyDescent="0.25">
      <c r="A115" s="47" t="s">
        <v>47</v>
      </c>
      <c r="B115" s="47" t="s">
        <v>290</v>
      </c>
      <c r="C115" s="48">
        <v>720030</v>
      </c>
      <c r="D115" s="49" t="str">
        <f>VLOOKUP(C115,Lista!A:B,2,FALSE)</f>
        <v>EEX TUPI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</row>
    <row r="116" spans="1:37" ht="20.100000000000001" hidden="1" customHeight="1" x14ac:dyDescent="0.25">
      <c r="A116" s="47" t="s">
        <v>47</v>
      </c>
      <c r="B116" s="47" t="s">
        <v>290</v>
      </c>
      <c r="C116" s="48">
        <v>720031</v>
      </c>
      <c r="D116" s="49" t="str">
        <f>VLOOKUP(C116,Lista!A:B,2,FALSE)</f>
        <v>FE SERRA D´ÁGUA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</row>
    <row r="117" spans="1:37" ht="20.100000000000001" hidden="1" customHeight="1" x14ac:dyDescent="0.25">
      <c r="A117" s="47" t="s">
        <v>47</v>
      </c>
      <c r="B117" s="47" t="s">
        <v>290</v>
      </c>
      <c r="C117" s="48">
        <v>720032</v>
      </c>
      <c r="D117" s="49" t="str">
        <f>VLOOKUP(C117,Lista!A:B,2,FALSE)</f>
        <v>RESERVA BIOLÓGICA DE MOGI GUAÇU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</row>
    <row r="118" spans="1:37" ht="20.100000000000001" hidden="1" customHeight="1" x14ac:dyDescent="0.25">
      <c r="A118" s="47" t="s">
        <v>47</v>
      </c>
      <c r="B118" s="47" t="s">
        <v>290</v>
      </c>
      <c r="C118" s="48">
        <v>720033</v>
      </c>
      <c r="D118" s="49" t="str">
        <f>VLOOKUP(C118,Lista!A:B,2,FALSE)</f>
        <v>EEC BARREIRO RICO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</row>
    <row r="119" spans="1:37" ht="20.100000000000001" hidden="1" customHeight="1" x14ac:dyDescent="0.25">
      <c r="A119" s="47" t="s">
        <v>47</v>
      </c>
      <c r="B119" s="47" t="s">
        <v>290</v>
      </c>
      <c r="C119" s="48">
        <v>720034</v>
      </c>
      <c r="D119" s="49" t="str">
        <f>VLOOKUP(C119,Lista!A:B,2,FALSE)</f>
        <v>EEC IBICATU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</row>
    <row r="120" spans="1:37" ht="20.100000000000001" hidden="1" customHeight="1" x14ac:dyDescent="0.25">
      <c r="A120" s="47" t="s">
        <v>47</v>
      </c>
      <c r="B120" s="47" t="s">
        <v>290</v>
      </c>
      <c r="C120" s="48">
        <v>720035</v>
      </c>
      <c r="D120" s="49" t="str">
        <f>VLOOKUP(C120,Lista!A:B,2,FALSE)</f>
        <v>PE ÁGUAS DA PRATA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</row>
    <row r="121" spans="1:37" ht="20.100000000000001" hidden="1" customHeight="1" x14ac:dyDescent="0.25">
      <c r="A121" s="47" t="s">
        <v>47</v>
      </c>
      <c r="B121" s="47" t="s">
        <v>290</v>
      </c>
      <c r="C121" s="48">
        <v>720036</v>
      </c>
      <c r="D121" s="49" t="str">
        <f>VLOOKUP(C121,Lista!A:B,2,FALSE)</f>
        <v>APA TANQUÃ-RIO PIRACICABA 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</row>
    <row r="122" spans="1:37" ht="20.100000000000001" hidden="1" customHeight="1" x14ac:dyDescent="0.25">
      <c r="A122" s="47" t="s">
        <v>47</v>
      </c>
      <c r="B122" s="47" t="s">
        <v>290</v>
      </c>
      <c r="C122" s="48">
        <v>720037</v>
      </c>
      <c r="D122" s="49" t="str">
        <f>VLOOKUP(C122,Lista!A:B,2,FALSE)</f>
        <v>APA BARREIRO RICO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</row>
    <row r="123" spans="1:37" ht="20.100000000000001" hidden="1" customHeight="1" x14ac:dyDescent="0.25">
      <c r="A123" s="47" t="s">
        <v>47</v>
      </c>
      <c r="B123" s="47" t="s">
        <v>288</v>
      </c>
      <c r="C123" s="48">
        <v>730000</v>
      </c>
      <c r="D123" s="49" t="str">
        <f>VLOOKUP(C123,Lista!A:B,2,FALSE)</f>
        <v>GERÊNCIA INTERIOR CENTRO NORTE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</row>
    <row r="124" spans="1:37" ht="20.100000000000001" hidden="1" customHeight="1" x14ac:dyDescent="0.25">
      <c r="A124" s="47" t="s">
        <v>47</v>
      </c>
      <c r="B124" s="47" t="s">
        <v>288</v>
      </c>
      <c r="C124" s="48">
        <v>730001</v>
      </c>
      <c r="D124" s="49" t="str">
        <f>VLOOKUP(C124,Lista!A:B,2,FALSE)</f>
        <v>APA CBT - CORUMBATAÍ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</row>
    <row r="125" spans="1:37" ht="20.100000000000001" hidden="1" customHeight="1" x14ac:dyDescent="0.25">
      <c r="A125" s="47" t="s">
        <v>47</v>
      </c>
      <c r="B125" s="47" t="s">
        <v>288</v>
      </c>
      <c r="C125" s="48">
        <v>730004</v>
      </c>
      <c r="D125" s="49" t="str">
        <f>VLOOKUP(C125,Lista!A:B,2,FALSE)</f>
        <v>APA IBITINGA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</row>
    <row r="126" spans="1:37" ht="20.100000000000001" hidden="1" customHeight="1" x14ac:dyDescent="0.25">
      <c r="A126" s="47" t="s">
        <v>47</v>
      </c>
      <c r="B126" s="47" t="s">
        <v>288</v>
      </c>
      <c r="C126" s="48">
        <v>730005</v>
      </c>
      <c r="D126" s="49" t="str">
        <f>VLOOKUP(C126,Lista!A:B,2,FALSE)</f>
        <v>APA MORRO DE SÃO BENTO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</row>
    <row r="127" spans="1:37" ht="20.100000000000001" hidden="1" customHeight="1" x14ac:dyDescent="0.25">
      <c r="A127" s="47" t="s">
        <v>47</v>
      </c>
      <c r="B127" s="47" t="s">
        <v>288</v>
      </c>
      <c r="C127" s="48">
        <v>730011</v>
      </c>
      <c r="D127" s="49" t="str">
        <f>VLOOKUP(C127,Lista!A:B,2,FALSE)</f>
        <v>EEC JATAÍ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</row>
    <row r="128" spans="1:37" ht="20.100000000000001" hidden="1" customHeight="1" x14ac:dyDescent="0.25">
      <c r="A128" s="47" t="s">
        <v>47</v>
      </c>
      <c r="B128" s="47" t="s">
        <v>288</v>
      </c>
      <c r="C128" s="48">
        <v>730013</v>
      </c>
      <c r="D128" s="49" t="str">
        <f>VLOOKUP(C128,Lista!A:B,2,FALSE)</f>
        <v>EEC RIBEIRÃO PRETO</v>
      </c>
      <c r="E128" s="58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</row>
    <row r="129" spans="1:37" ht="20.100000000000001" hidden="1" customHeight="1" x14ac:dyDescent="0.25">
      <c r="A129" s="47" t="s">
        <v>47</v>
      </c>
      <c r="B129" s="47" t="s">
        <v>288</v>
      </c>
      <c r="C129" s="48">
        <v>730014</v>
      </c>
      <c r="D129" s="49" t="str">
        <f>VLOOKUP(C129,Lista!A:B,2,FALSE)</f>
        <v>EEC SÃO CARLOS (MATA DO JACARÉ)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</row>
    <row r="130" spans="1:37" ht="20.100000000000001" hidden="1" customHeight="1" x14ac:dyDescent="0.25">
      <c r="A130" s="47" t="s">
        <v>47</v>
      </c>
      <c r="B130" s="47" t="s">
        <v>288</v>
      </c>
      <c r="C130" s="48">
        <v>730015</v>
      </c>
      <c r="D130" s="49" t="str">
        <f>VLOOKUP(C130,Lista!A:B,2,FALSE)</f>
        <v>FE EDMUNDO NAVARRO DE ANDRADE</v>
      </c>
      <c r="E130" s="58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</row>
    <row r="131" spans="1:37" ht="20.100000000000001" hidden="1" customHeight="1" x14ac:dyDescent="0.25">
      <c r="A131" s="47" t="s">
        <v>47</v>
      </c>
      <c r="B131" s="47" t="s">
        <v>288</v>
      </c>
      <c r="C131" s="48">
        <v>730017</v>
      </c>
      <c r="D131" s="49" t="str">
        <f>VLOOKUP(C131,Lista!A:B,2,FALSE)</f>
        <v>PE FURNAS DO BOM JESUS</v>
      </c>
      <c r="E131" s="58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</row>
    <row r="132" spans="1:37" ht="20.100000000000001" hidden="1" customHeight="1" x14ac:dyDescent="0.25">
      <c r="A132" s="47" t="s">
        <v>47</v>
      </c>
      <c r="B132" s="47" t="s">
        <v>288</v>
      </c>
      <c r="C132" s="48">
        <v>730019</v>
      </c>
      <c r="D132" s="49" t="str">
        <f>VLOOKUP(C132,Lista!A:B,2,FALSE)</f>
        <v>PE PORTO FERREIRA</v>
      </c>
      <c r="E132" s="59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</row>
    <row r="133" spans="1:37" ht="20.100000000000001" hidden="1" customHeight="1" x14ac:dyDescent="0.25">
      <c r="A133" s="47" t="s">
        <v>47</v>
      </c>
      <c r="B133" s="47" t="s">
        <v>288</v>
      </c>
      <c r="C133" s="48">
        <v>730021</v>
      </c>
      <c r="D133" s="49" t="str">
        <f>VLOOKUP(C133,Lista!A:B,2,FALSE)</f>
        <v>PE VASSUNUNGA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</row>
    <row r="134" spans="1:37" ht="20.100000000000001" hidden="1" customHeight="1" x14ac:dyDescent="0.25">
      <c r="A134" s="47" t="s">
        <v>47</v>
      </c>
      <c r="B134" s="47" t="s">
        <v>288</v>
      </c>
      <c r="C134" s="48">
        <v>730024</v>
      </c>
      <c r="D134" s="49" t="str">
        <f>VLOOKUP(C134,Lista!A:B,2,FALSE)</f>
        <v>EEC ITIRAPINA</v>
      </c>
      <c r="E134" s="59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</row>
    <row r="135" spans="1:37" ht="20.100000000000001" hidden="1" customHeight="1" x14ac:dyDescent="0.25">
      <c r="A135" s="47" t="s">
        <v>47</v>
      </c>
      <c r="B135" s="47" t="s">
        <v>288</v>
      </c>
      <c r="C135" s="48">
        <v>730025</v>
      </c>
      <c r="D135" s="49" t="str">
        <f>VLOOKUP(C135,Lista!A:B,2,FALSE)</f>
        <v>EEC SANTA MARIA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</row>
    <row r="136" spans="1:37" ht="20.100000000000001" hidden="1" customHeight="1" x14ac:dyDescent="0.25">
      <c r="A136" s="47" t="s">
        <v>47</v>
      </c>
      <c r="B136" s="47" t="s">
        <v>288</v>
      </c>
      <c r="C136" s="48">
        <v>730026</v>
      </c>
      <c r="D136" s="49" t="str">
        <f>VLOOKUP(C136,Lista!A:B,2,FALSE)</f>
        <v>EEX ARARAQUARA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</row>
    <row r="137" spans="1:37" ht="20.100000000000001" hidden="1" customHeight="1" x14ac:dyDescent="0.25">
      <c r="A137" s="47" t="s">
        <v>47</v>
      </c>
      <c r="B137" s="47" t="s">
        <v>288</v>
      </c>
      <c r="C137" s="48">
        <v>730027</v>
      </c>
      <c r="D137" s="49" t="str">
        <f>VLOOKUP(C137,Lista!A:B,2,FALSE)</f>
        <v>EEX BENTO QUIRINO</v>
      </c>
      <c r="E137" s="58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</row>
    <row r="138" spans="1:37" ht="20.100000000000001" hidden="1" customHeight="1" x14ac:dyDescent="0.25">
      <c r="A138" s="47" t="s">
        <v>47</v>
      </c>
      <c r="B138" s="47" t="s">
        <v>288</v>
      </c>
      <c r="C138" s="48">
        <v>730028</v>
      </c>
      <c r="D138" s="49" t="str">
        <f>VLOOKUP(C138,Lista!A:B,2,FALSE)</f>
        <v>EEX ITIRAPINA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</row>
    <row r="139" spans="1:37" ht="20.100000000000001" hidden="1" customHeight="1" x14ac:dyDescent="0.25">
      <c r="A139" s="47" t="s">
        <v>47</v>
      </c>
      <c r="B139" s="47" t="s">
        <v>288</v>
      </c>
      <c r="C139" s="48">
        <v>730029</v>
      </c>
      <c r="D139" s="49" t="str">
        <f>VLOOKUP(C139,Lista!A:B,2,FALSE)</f>
        <v>EEX LUIZ ANTÔNIO</v>
      </c>
      <c r="E139" s="58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</row>
    <row r="140" spans="1:37" ht="20.100000000000001" hidden="1" customHeight="1" x14ac:dyDescent="0.2">
      <c r="A140" s="47" t="s">
        <v>47</v>
      </c>
      <c r="B140" s="47" t="s">
        <v>288</v>
      </c>
      <c r="C140" s="48">
        <v>730030</v>
      </c>
      <c r="D140" s="49" t="str">
        <f>VLOOKUP(C140,Lista!A:B,2,FALSE)</f>
        <v>EEX SANTA RITA DO PASSA QUATRO</v>
      </c>
      <c r="E140" s="57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</row>
    <row r="141" spans="1:37" ht="20.100000000000001" hidden="1" customHeight="1" x14ac:dyDescent="0.25">
      <c r="A141" s="47" t="s">
        <v>47</v>
      </c>
      <c r="B141" s="47" t="s">
        <v>288</v>
      </c>
      <c r="C141" s="48">
        <v>730031</v>
      </c>
      <c r="D141" s="49" t="str">
        <f>VLOOKUP(C141,Lista!A:B,2,FALSE)</f>
        <v>EEX SÃO JOSÉ DO RIO PRETO</v>
      </c>
      <c r="E141" s="58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</row>
    <row r="142" spans="1:37" ht="20.100000000000001" hidden="1" customHeight="1" x14ac:dyDescent="0.25">
      <c r="A142" s="47" t="s">
        <v>47</v>
      </c>
      <c r="B142" s="47" t="s">
        <v>288</v>
      </c>
      <c r="C142" s="48">
        <v>730032</v>
      </c>
      <c r="D142" s="49" t="str">
        <f>VLOOKUP(C142,Lista!A:B,2,FALSE)</f>
        <v>EEX SÃO SIMÃO</v>
      </c>
      <c r="E142" s="58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</row>
    <row r="143" spans="1:37" ht="20.100000000000001" hidden="1" customHeight="1" x14ac:dyDescent="0.25">
      <c r="A143" s="47" t="s">
        <v>47</v>
      </c>
      <c r="B143" s="47" t="s">
        <v>288</v>
      </c>
      <c r="C143" s="48">
        <v>730033</v>
      </c>
      <c r="D143" s="49" t="str">
        <f>VLOOKUP(C143,Lista!A:B,2,FALSE)</f>
        <v>FE BATATAIS</v>
      </c>
      <c r="E143" s="58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</row>
    <row r="144" spans="1:37" ht="20.100000000000001" hidden="1" customHeight="1" x14ac:dyDescent="0.25">
      <c r="A144" s="47" t="s">
        <v>47</v>
      </c>
      <c r="B144" s="47" t="s">
        <v>288</v>
      </c>
      <c r="C144" s="48">
        <v>730034</v>
      </c>
      <c r="D144" s="49" t="str">
        <f>VLOOKUP(C144,Lista!A:B,2,FALSE)</f>
        <v>FE BEBEDOURO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</row>
    <row r="145" spans="1:37" ht="20.100000000000001" hidden="1" customHeight="1" x14ac:dyDescent="0.25">
      <c r="A145" s="47" t="s">
        <v>47</v>
      </c>
      <c r="B145" s="47" t="s">
        <v>288</v>
      </c>
      <c r="C145" s="48">
        <v>730035</v>
      </c>
      <c r="D145" s="49" t="str">
        <f>VLOOKUP(C145,Lista!A:B,2,FALSE)</f>
        <v>FE CAJURU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</row>
    <row r="146" spans="1:37" ht="20.100000000000001" hidden="1" customHeight="1" x14ac:dyDescent="0.25">
      <c r="A146" s="47" t="s">
        <v>47</v>
      </c>
      <c r="B146" s="47" t="s">
        <v>288</v>
      </c>
      <c r="C146" s="48">
        <v>730036</v>
      </c>
      <c r="D146" s="49" t="str">
        <f>VLOOKUP(C146,Lista!A:B,2,FALSE)</f>
        <v>FE NOROESTE PAULISTA</v>
      </c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</row>
    <row r="147" spans="1:37" ht="20.100000000000001" hidden="1" customHeight="1" x14ac:dyDescent="0.25">
      <c r="A147" s="47" t="s">
        <v>47</v>
      </c>
      <c r="B147" s="47" t="s">
        <v>288</v>
      </c>
      <c r="C147" s="48">
        <v>730037</v>
      </c>
      <c r="D147" s="49" t="str">
        <f>VLOOKUP(C147,Lista!A:B,2,FALSE)</f>
        <v>EEC PAULO DE FARIA</v>
      </c>
      <c r="E147" s="58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</row>
    <row r="148" spans="1:37" ht="20.100000000000001" hidden="1" customHeight="1" x14ac:dyDescent="0.25">
      <c r="A148" s="47" t="s">
        <v>47</v>
      </c>
      <c r="B148" s="47" t="s">
        <v>288</v>
      </c>
      <c r="C148" s="48">
        <v>730038</v>
      </c>
      <c r="D148" s="49" t="str">
        <f>VLOOKUP(C148,Lista!A:B,2,FALSE)</f>
        <v>EEC NOROESTE PAULISTA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</row>
    <row r="149" spans="1:37" ht="20.100000000000001" hidden="1" customHeight="1" x14ac:dyDescent="0.25">
      <c r="A149" s="47" t="s">
        <v>47</v>
      </c>
      <c r="B149" s="47" t="s">
        <v>289</v>
      </c>
      <c r="C149" s="48">
        <v>740000</v>
      </c>
      <c r="D149" s="49" t="str">
        <f>VLOOKUP(C149,Lista!A:B,2,FALSE)</f>
        <v>GERÊNCIA INTERIOR OESTE</v>
      </c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</row>
    <row r="150" spans="1:37" ht="20.100000000000001" hidden="1" customHeight="1" x14ac:dyDescent="0.25">
      <c r="A150" s="47" t="s">
        <v>47</v>
      </c>
      <c r="B150" s="47" t="s">
        <v>289</v>
      </c>
      <c r="C150" s="48">
        <v>740001</v>
      </c>
      <c r="D150" s="49" t="str">
        <f>VLOOKUP(C150,Lista!A:B,2,FALSE)</f>
        <v>APA CBT - BOTUCATU</v>
      </c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</row>
    <row r="151" spans="1:37" ht="20.100000000000001" hidden="1" customHeight="1" x14ac:dyDescent="0.25">
      <c r="A151" s="47" t="s">
        <v>47</v>
      </c>
      <c r="B151" s="47" t="s">
        <v>289</v>
      </c>
      <c r="C151" s="48">
        <v>740002</v>
      </c>
      <c r="D151" s="49" t="str">
        <f>VLOOKUP(C151,Lista!A:B,2,FALSE)</f>
        <v>APA CBT - TEJUPÁ</v>
      </c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</row>
    <row r="152" spans="1:37" ht="20.100000000000001" hidden="1" customHeight="1" x14ac:dyDescent="0.25">
      <c r="A152" s="47" t="s">
        <v>47</v>
      </c>
      <c r="B152" s="47" t="s">
        <v>289</v>
      </c>
      <c r="C152" s="48">
        <v>740003</v>
      </c>
      <c r="D152" s="49" t="str">
        <f>VLOOKUP(C152,Lista!A:B,2,FALSE)</f>
        <v>APA RIO BATALHA</v>
      </c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</row>
    <row r="153" spans="1:37" ht="20.100000000000001" hidden="1" customHeight="1" x14ac:dyDescent="0.25">
      <c r="A153" s="47" t="s">
        <v>47</v>
      </c>
      <c r="B153" s="47" t="s">
        <v>289</v>
      </c>
      <c r="C153" s="48">
        <v>740004</v>
      </c>
      <c r="D153" s="49" t="str">
        <f>VLOOKUP(C153,Lista!A:B,2,FALSE)</f>
        <v>EEC BAURU</v>
      </c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</row>
    <row r="154" spans="1:37" ht="20.100000000000001" hidden="1" customHeight="1" x14ac:dyDescent="0.25">
      <c r="A154" s="47" t="s">
        <v>47</v>
      </c>
      <c r="B154" s="47" t="s">
        <v>289</v>
      </c>
      <c r="C154" s="48">
        <v>740005</v>
      </c>
      <c r="D154" s="49" t="str">
        <f>VLOOKUP(C154,Lista!A:B,2,FALSE)</f>
        <v>EEC CAETETUS</v>
      </c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</row>
    <row r="155" spans="1:37" ht="20.100000000000001" hidden="1" customHeight="1" x14ac:dyDescent="0.25">
      <c r="A155" s="47" t="s">
        <v>47</v>
      </c>
      <c r="B155" s="47" t="s">
        <v>289</v>
      </c>
      <c r="C155" s="48">
        <v>740006</v>
      </c>
      <c r="D155" s="49" t="str">
        <f>VLOOKUP(C155,Lista!A:B,2,FALSE)</f>
        <v>PE AGUAPEÍ</v>
      </c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</row>
    <row r="156" spans="1:37" ht="20.100000000000001" hidden="1" customHeight="1" x14ac:dyDescent="0.25">
      <c r="A156" s="47" t="s">
        <v>47</v>
      </c>
      <c r="B156" s="47" t="s">
        <v>289</v>
      </c>
      <c r="C156" s="48">
        <v>740007</v>
      </c>
      <c r="D156" s="49" t="str">
        <f>VLOOKUP(C156,Lista!A:B,2,FALSE)</f>
        <v>PE MORRO DO DIABO</v>
      </c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</row>
    <row r="157" spans="1:37" ht="20.100000000000001" hidden="1" customHeight="1" x14ac:dyDescent="0.25">
      <c r="A157" s="47" t="s">
        <v>47</v>
      </c>
      <c r="B157" s="47" t="s">
        <v>289</v>
      </c>
      <c r="C157" s="48">
        <v>740008</v>
      </c>
      <c r="D157" s="49" t="str">
        <f>VLOOKUP(C157,Lista!A:B,2,FALSE)</f>
        <v>PE RIO DO PEIXE</v>
      </c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</row>
    <row r="158" spans="1:37" ht="20.100000000000001" hidden="1" customHeight="1" x14ac:dyDescent="0.25">
      <c r="A158" s="47" t="s">
        <v>47</v>
      </c>
      <c r="B158" s="47" t="s">
        <v>289</v>
      </c>
      <c r="C158" s="48">
        <v>740010</v>
      </c>
      <c r="D158" s="49" t="str">
        <f>VLOOKUP(C158,Lista!A:B,2,FALSE)</f>
        <v>REFÚGIO EST DE VIDA SILVESTRE AIMORÉS</v>
      </c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</row>
    <row r="159" spans="1:37" ht="20.100000000000001" hidden="1" customHeight="1" x14ac:dyDescent="0.25">
      <c r="A159" s="47" t="s">
        <v>47</v>
      </c>
      <c r="B159" s="47" t="s">
        <v>289</v>
      </c>
      <c r="C159" s="48">
        <v>740011</v>
      </c>
      <c r="D159" s="49" t="str">
        <f>VLOOKUP(C159,Lista!A:B,2,FALSE)</f>
        <v>ARIE LEOPOLDO MAGNO COUTINHO</v>
      </c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ht="20.100000000000001" hidden="1" customHeight="1" x14ac:dyDescent="0.25">
      <c r="A160" s="47" t="s">
        <v>47</v>
      </c>
      <c r="B160" s="47" t="s">
        <v>289</v>
      </c>
      <c r="C160" s="48">
        <v>740012</v>
      </c>
      <c r="D160" s="49" t="str">
        <f>VLOOKUP(C160,Lista!A:B,2,FALSE)</f>
        <v>EEC ANGATUBA</v>
      </c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</row>
    <row r="161" spans="1:37" ht="20.100000000000001" hidden="1" customHeight="1" x14ac:dyDescent="0.25">
      <c r="A161" s="47" t="s">
        <v>47</v>
      </c>
      <c r="B161" s="47" t="s">
        <v>289</v>
      </c>
      <c r="C161" s="48">
        <v>740013</v>
      </c>
      <c r="D161" s="49" t="str">
        <f>VLOOKUP(C161,Lista!A:B,2,FALSE)</f>
        <v>EEC ASSIS</v>
      </c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ht="20.100000000000001" hidden="1" customHeight="1" x14ac:dyDescent="0.25">
      <c r="A162" s="47" t="s">
        <v>47</v>
      </c>
      <c r="B162" s="47" t="s">
        <v>289</v>
      </c>
      <c r="C162" s="48">
        <v>740014</v>
      </c>
      <c r="D162" s="49" t="str">
        <f>VLOOKUP(C162,Lista!A:B,2,FALSE)</f>
        <v>EEC AVARÉ (Antigo HT ANDRADE E SILVA)</v>
      </c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</row>
    <row r="163" spans="1:37" ht="20.100000000000001" hidden="1" customHeight="1" x14ac:dyDescent="0.25">
      <c r="A163" s="47" t="s">
        <v>47</v>
      </c>
      <c r="B163" s="47" t="s">
        <v>289</v>
      </c>
      <c r="C163" s="48">
        <v>740015</v>
      </c>
      <c r="D163" s="49" t="str">
        <f>VLOOKUP(C163,Lista!A:B,2,FALSE)</f>
        <v>FE ASSIS</v>
      </c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</row>
    <row r="164" spans="1:37" ht="20.100000000000001" hidden="1" customHeight="1" x14ac:dyDescent="0.25">
      <c r="A164" s="47" t="s">
        <v>47</v>
      </c>
      <c r="B164" s="47" t="s">
        <v>289</v>
      </c>
      <c r="C164" s="48">
        <v>740016</v>
      </c>
      <c r="D164" s="49" t="str">
        <f>VLOOKUP(C164,Lista!A:B,2,FALSE)</f>
        <v>EEC MARÍLIA - (Antiga EEX Marília)</v>
      </c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</row>
    <row r="165" spans="1:37" ht="20.100000000000001" hidden="1" customHeight="1" x14ac:dyDescent="0.25">
      <c r="A165" s="47" t="s">
        <v>47</v>
      </c>
      <c r="B165" s="47" t="s">
        <v>289</v>
      </c>
      <c r="C165" s="48">
        <v>740017</v>
      </c>
      <c r="D165" s="49" t="str">
        <f>VLOOKUP(C165,Lista!A:B,2,FALSE)</f>
        <v>EEC PARANAPANEMA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</row>
    <row r="166" spans="1:37" ht="20.100000000000001" hidden="1" customHeight="1" x14ac:dyDescent="0.25">
      <c r="A166" s="47" t="s">
        <v>47</v>
      </c>
      <c r="B166" s="47" t="s">
        <v>289</v>
      </c>
      <c r="C166" s="48">
        <v>740018</v>
      </c>
      <c r="D166" s="49" t="str">
        <f>VLOOKUP(C166,Lista!A:B,2,FALSE)</f>
        <v>EEC SANTA BARBARA</v>
      </c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</row>
    <row r="167" spans="1:37" ht="20.100000000000001" hidden="1" customHeight="1" x14ac:dyDescent="0.25">
      <c r="A167" s="47" t="s">
        <v>47</v>
      </c>
      <c r="B167" s="47" t="s">
        <v>289</v>
      </c>
      <c r="C167" s="48">
        <v>740019</v>
      </c>
      <c r="D167" s="49" t="str">
        <f>VLOOKUP(C167,Lista!A:B,2,FALSE)</f>
        <v>EEX BAURU</v>
      </c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</row>
    <row r="168" spans="1:37" ht="20.100000000000001" hidden="1" customHeight="1" x14ac:dyDescent="0.25">
      <c r="A168" s="47" t="s">
        <v>47</v>
      </c>
      <c r="B168" s="47" t="s">
        <v>289</v>
      </c>
      <c r="C168" s="48">
        <v>740020</v>
      </c>
      <c r="D168" s="49" t="str">
        <f>VLOOKUP(C168,Lista!A:B,2,FALSE)</f>
        <v>EEX BURI</v>
      </c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</row>
    <row r="169" spans="1:37" ht="20.100000000000001" hidden="1" customHeight="1" x14ac:dyDescent="0.25">
      <c r="A169" s="47" t="s">
        <v>47</v>
      </c>
      <c r="B169" s="47" t="s">
        <v>289</v>
      </c>
      <c r="C169" s="48">
        <v>740021</v>
      </c>
      <c r="D169" s="49" t="str">
        <f>VLOOKUP(C169,Lista!A:B,2,FALSE)</f>
        <v>EEX JAÚ</v>
      </c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</row>
    <row r="170" spans="1:37" ht="20.100000000000001" hidden="1" customHeight="1" x14ac:dyDescent="0.25">
      <c r="A170" s="47" t="s">
        <v>47</v>
      </c>
      <c r="B170" s="47" t="s">
        <v>289</v>
      </c>
      <c r="C170" s="48">
        <v>740022</v>
      </c>
      <c r="D170" s="49" t="str">
        <f>VLOOKUP(C170,Lista!A:B,2,FALSE)</f>
        <v>EEX PARAGUAÇU PAULISTA</v>
      </c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ht="20.100000000000001" hidden="1" customHeight="1" x14ac:dyDescent="0.25">
      <c r="A171" s="47" t="s">
        <v>47</v>
      </c>
      <c r="B171" s="47" t="s">
        <v>289</v>
      </c>
      <c r="C171" s="48">
        <v>740023</v>
      </c>
      <c r="D171" s="49" t="str">
        <f>VLOOKUP(C171,Lista!A:B,2,FALSE)</f>
        <v>FE ÁGUAS DE SANTA BÁRBARA</v>
      </c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</row>
    <row r="172" spans="1:37" ht="20.100000000000001" hidden="1" customHeight="1" x14ac:dyDescent="0.25">
      <c r="A172" s="47" t="s">
        <v>47</v>
      </c>
      <c r="B172" s="47" t="s">
        <v>289</v>
      </c>
      <c r="C172" s="48">
        <v>740024</v>
      </c>
      <c r="D172" s="49" t="str">
        <f>VLOOKUP(C172,Lista!A:B,2,FALSE)</f>
        <v>FE ANGATUBA</v>
      </c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</row>
    <row r="173" spans="1:37" ht="20.100000000000001" hidden="1" customHeight="1" x14ac:dyDescent="0.25">
      <c r="A173" s="47" t="s">
        <v>47</v>
      </c>
      <c r="B173" s="47" t="s">
        <v>289</v>
      </c>
      <c r="C173" s="48">
        <v>740025</v>
      </c>
      <c r="D173" s="49" t="str">
        <f>VLOOKUP(C173,Lista!A:B,2,FALSE)</f>
        <v>FE AVARÉ I</v>
      </c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</row>
    <row r="174" spans="1:37" ht="20.100000000000001" hidden="1" customHeight="1" x14ac:dyDescent="0.25">
      <c r="A174" s="47" t="s">
        <v>47</v>
      </c>
      <c r="B174" s="47" t="s">
        <v>289</v>
      </c>
      <c r="C174" s="48">
        <v>740026</v>
      </c>
      <c r="D174" s="49" t="str">
        <f>VLOOKUP(C174,Lista!A:B,2,FALSE)</f>
        <v>FE AVARÉ II</v>
      </c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</row>
    <row r="175" spans="1:37" ht="20.100000000000001" hidden="1" customHeight="1" x14ac:dyDescent="0.25">
      <c r="A175" s="47" t="s">
        <v>47</v>
      </c>
      <c r="B175" s="47" t="s">
        <v>289</v>
      </c>
      <c r="C175" s="48">
        <v>740027</v>
      </c>
      <c r="D175" s="49" t="str">
        <f>VLOOKUP(C175,Lista!A:B,2,FALSE)</f>
        <v>FE BOTUCATU</v>
      </c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</row>
    <row r="176" spans="1:37" ht="20.100000000000001" hidden="1" customHeight="1" x14ac:dyDescent="0.25">
      <c r="A176" s="47" t="s">
        <v>47</v>
      </c>
      <c r="B176" s="47" t="s">
        <v>289</v>
      </c>
      <c r="C176" s="48">
        <v>740028</v>
      </c>
      <c r="D176" s="49" t="str">
        <f>VLOOKUP(C176,Lista!A:B,2,FALSE)</f>
        <v>FE MANDURI</v>
      </c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</row>
    <row r="177" spans="1:37" ht="20.100000000000001" hidden="1" customHeight="1" x14ac:dyDescent="0.25">
      <c r="A177" s="47" t="s">
        <v>47</v>
      </c>
      <c r="B177" s="47" t="s">
        <v>289</v>
      </c>
      <c r="C177" s="48">
        <v>740029</v>
      </c>
      <c r="D177" s="49" t="str">
        <f>VLOOKUP(C177,Lista!A:B,2,FALSE)</f>
        <v>FE PARANAPANEMA</v>
      </c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</row>
    <row r="178" spans="1:37" ht="20.100000000000001" hidden="1" customHeight="1" x14ac:dyDescent="0.25">
      <c r="A178" s="47" t="s">
        <v>47</v>
      </c>
      <c r="B178" s="47" t="s">
        <v>289</v>
      </c>
      <c r="C178" s="48">
        <v>740030</v>
      </c>
      <c r="D178" s="49" t="str">
        <f>VLOOKUP(C178,Lista!A:B,2,FALSE)</f>
        <v>FE PEDERNEIRAS</v>
      </c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</row>
    <row r="179" spans="1:37" ht="20.100000000000001" hidden="1" customHeight="1" x14ac:dyDescent="0.25">
      <c r="A179" s="47" t="s">
        <v>47</v>
      </c>
      <c r="B179" s="47" t="s">
        <v>289</v>
      </c>
      <c r="C179" s="48">
        <v>740031</v>
      </c>
      <c r="D179" s="49" t="str">
        <f>VLOOKUP(C179,Lista!A:B,2,FALSE)</f>
        <v>FE PIRAJU</v>
      </c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</row>
    <row r="180" spans="1:37" ht="20.100000000000001" hidden="1" customHeight="1" x14ac:dyDescent="0.25">
      <c r="A180" s="47" t="s">
        <v>47</v>
      </c>
      <c r="B180" s="47" t="s">
        <v>289</v>
      </c>
      <c r="C180" s="48">
        <v>740032</v>
      </c>
      <c r="D180" s="49" t="str">
        <f>VLOOKUP(C180,Lista!A:B,2,FALSE)</f>
        <v>HT SUSSUÍ</v>
      </c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</row>
    <row r="181" spans="1:37" ht="20.100000000000001" customHeight="1" x14ac:dyDescent="0.25">
      <c r="A181" s="179" t="s">
        <v>291</v>
      </c>
      <c r="B181" s="180"/>
      <c r="C181" s="180"/>
      <c r="D181" s="180"/>
      <c r="E181" s="52">
        <f>SUM(E5:E180)</f>
        <v>3000</v>
      </c>
      <c r="F181" s="52">
        <f t="shared" ref="F181:AG181" si="0">SUM(F5:F180)</f>
        <v>1500</v>
      </c>
      <c r="G181" s="52">
        <f t="shared" si="0"/>
        <v>1500</v>
      </c>
      <c r="H181" s="52">
        <f t="shared" si="0"/>
        <v>1500</v>
      </c>
      <c r="I181" s="52">
        <f t="shared" si="0"/>
        <v>1000</v>
      </c>
      <c r="J181" s="52">
        <f t="shared" si="0"/>
        <v>6</v>
      </c>
      <c r="K181" s="52">
        <f t="shared" si="0"/>
        <v>293</v>
      </c>
      <c r="L181" s="52">
        <f t="shared" si="0"/>
        <v>1000</v>
      </c>
      <c r="M181" s="52">
        <f t="shared" si="0"/>
        <v>5000</v>
      </c>
      <c r="N181" s="52">
        <f t="shared" si="0"/>
        <v>600</v>
      </c>
      <c r="O181" s="52">
        <f t="shared" si="0"/>
        <v>100</v>
      </c>
      <c r="P181" s="52">
        <f t="shared" si="0"/>
        <v>5000</v>
      </c>
      <c r="Q181" s="52">
        <f t="shared" si="0"/>
        <v>120</v>
      </c>
      <c r="R181" s="52">
        <f t="shared" si="0"/>
        <v>60</v>
      </c>
      <c r="S181" s="52">
        <f t="shared" si="0"/>
        <v>1000</v>
      </c>
      <c r="T181" s="52">
        <f t="shared" si="0"/>
        <v>500</v>
      </c>
      <c r="U181" s="52">
        <f t="shared" si="0"/>
        <v>500</v>
      </c>
      <c r="V181" s="52">
        <f t="shared" si="0"/>
        <v>1600</v>
      </c>
      <c r="W181" s="52">
        <f t="shared" si="0"/>
        <v>1000</v>
      </c>
      <c r="X181" s="52">
        <f t="shared" si="0"/>
        <v>400</v>
      </c>
      <c r="Y181" s="52">
        <f t="shared" si="0"/>
        <v>500</v>
      </c>
      <c r="Z181" s="52">
        <f t="shared" si="0"/>
        <v>1000</v>
      </c>
      <c r="AA181" s="52">
        <f t="shared" si="0"/>
        <v>10000</v>
      </c>
      <c r="AB181" s="52">
        <f t="shared" si="0"/>
        <v>10000</v>
      </c>
      <c r="AC181" s="52">
        <f t="shared" si="0"/>
        <v>500</v>
      </c>
      <c r="AD181" s="52">
        <f t="shared" si="0"/>
        <v>400</v>
      </c>
      <c r="AE181" s="52">
        <f t="shared" si="0"/>
        <v>500</v>
      </c>
      <c r="AF181" s="52">
        <f t="shared" si="0"/>
        <v>1440</v>
      </c>
      <c r="AG181" s="52">
        <f t="shared" si="0"/>
        <v>1000</v>
      </c>
      <c r="AH181" s="52">
        <f t="shared" ref="AH181:AJ181" si="1">SUM(AH5:AH180)</f>
        <v>5000</v>
      </c>
      <c r="AI181" s="52">
        <f t="shared" si="1"/>
        <v>5000</v>
      </c>
      <c r="AJ181" s="52">
        <f t="shared" si="1"/>
        <v>5000</v>
      </c>
      <c r="AK181" s="52">
        <f t="shared" ref="AK181" si="2">SUM(AK5:AK180)</f>
        <v>66019</v>
      </c>
    </row>
  </sheetData>
  <sheetProtection autoFilter="0"/>
  <mergeCells count="10">
    <mergeCell ref="A1:D1"/>
    <mergeCell ref="A3:A4"/>
    <mergeCell ref="B3:B4"/>
    <mergeCell ref="C3:C4"/>
    <mergeCell ref="D3:D4"/>
    <mergeCell ref="AH2:AJ2"/>
    <mergeCell ref="E2:K2"/>
    <mergeCell ref="L2:Y2"/>
    <mergeCell ref="Z2:AG2"/>
    <mergeCell ref="A181:D181"/>
  </mergeCells>
  <printOptions horizontalCentered="1"/>
  <pageMargins left="0" right="0" top="0.39370078740157483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42"/>
  <sheetViews>
    <sheetView showGridLines="0" tabSelected="1" topLeftCell="C1" zoomScale="90" zoomScaleNormal="90" workbookViewId="0">
      <selection activeCell="N84" sqref="N84"/>
    </sheetView>
  </sheetViews>
  <sheetFormatPr defaultColWidth="9.140625" defaultRowHeight="12" x14ac:dyDescent="0.25"/>
  <cols>
    <col min="1" max="1" width="4.42578125" style="134" customWidth="1"/>
    <col min="2" max="2" width="50.7109375" style="134" customWidth="1"/>
    <col min="3" max="6" width="7.7109375" style="134" customWidth="1"/>
    <col min="7" max="12" width="20.7109375" style="106" customWidth="1"/>
    <col min="13" max="13" width="10.7109375" style="106" customWidth="1"/>
    <col min="14" max="14" width="13.28515625" style="106" customWidth="1"/>
    <col min="15" max="15" width="12" style="106" customWidth="1"/>
    <col min="16" max="16" width="10.5703125" style="106" bestFit="1" customWidth="1"/>
    <col min="17" max="16384" width="9.140625" style="106"/>
  </cols>
  <sheetData>
    <row r="1" spans="1:17" ht="20.100000000000001" customHeight="1" x14ac:dyDescent="0.25">
      <c r="A1" s="210" t="str">
        <f>+Quantidade_CC!A1</f>
        <v>PRESTAÇÃO DE SERVIÇOS GRÁFICOS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7" ht="20.100000000000001" customHeight="1" x14ac:dyDescent="0.25">
      <c r="A2" s="107" t="s">
        <v>308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7" ht="27.6" customHeight="1" x14ac:dyDescent="0.25">
      <c r="A3" s="200" t="s">
        <v>297</v>
      </c>
      <c r="B3" s="200" t="s">
        <v>298</v>
      </c>
      <c r="C3" s="200" t="s">
        <v>299</v>
      </c>
      <c r="D3" s="200" t="s">
        <v>350</v>
      </c>
      <c r="E3" s="200" t="s">
        <v>46</v>
      </c>
      <c r="F3" s="200" t="s">
        <v>310</v>
      </c>
      <c r="G3" s="197" t="s">
        <v>300</v>
      </c>
      <c r="H3" s="195" t="s">
        <v>291</v>
      </c>
      <c r="I3" s="197" t="s">
        <v>300</v>
      </c>
      <c r="J3" s="195" t="s">
        <v>291</v>
      </c>
      <c r="K3" s="197" t="s">
        <v>300</v>
      </c>
      <c r="L3" s="195" t="s">
        <v>291</v>
      </c>
      <c r="M3" s="108" t="s">
        <v>301</v>
      </c>
      <c r="N3" s="108"/>
    </row>
    <row r="4" spans="1:17" ht="16.149999999999999" customHeight="1" x14ac:dyDescent="0.25">
      <c r="A4" s="201"/>
      <c r="B4" s="201"/>
      <c r="C4" s="201"/>
      <c r="D4" s="201"/>
      <c r="E4" s="201"/>
      <c r="F4" s="201"/>
      <c r="G4" s="202"/>
      <c r="H4" s="196"/>
      <c r="I4" s="202"/>
      <c r="J4" s="196"/>
      <c r="K4" s="202"/>
      <c r="L4" s="196"/>
      <c r="M4" s="109" t="s">
        <v>300</v>
      </c>
      <c r="N4" s="110" t="s">
        <v>291</v>
      </c>
    </row>
    <row r="5" spans="1:17" ht="30" customHeight="1" x14ac:dyDescent="0.25">
      <c r="A5" s="207">
        <v>1</v>
      </c>
      <c r="B5" s="189" t="str">
        <f>+'Serv Gráficos'!B4</f>
        <v>Adesivo vinil
Formato: 0,50m x 0,30m 
Impressão: 4x0 cores
Acabamento: corte reto, com laminação protetora brilhante</v>
      </c>
      <c r="C5" s="208">
        <f>+'Serv Gráficos'!C4</f>
        <v>18961</v>
      </c>
      <c r="D5" s="204">
        <v>41521</v>
      </c>
      <c r="E5" s="204" t="str">
        <f>+'Serv Gráficos'!D4</f>
        <v>Unidade</v>
      </c>
      <c r="F5" s="209">
        <f>+Quantidade_CC!E181</f>
        <v>3000</v>
      </c>
      <c r="G5" s="111" t="s">
        <v>332</v>
      </c>
      <c r="H5" s="112">
        <v>40098784000157</v>
      </c>
      <c r="I5" s="113" t="s">
        <v>330</v>
      </c>
      <c r="J5" s="112">
        <v>5682511000147</v>
      </c>
      <c r="K5" s="113" t="s">
        <v>345</v>
      </c>
      <c r="L5" s="112">
        <v>30903962000111</v>
      </c>
      <c r="M5" s="111"/>
      <c r="N5" s="114"/>
    </row>
    <row r="6" spans="1:17" ht="30" customHeight="1" x14ac:dyDescent="0.25">
      <c r="A6" s="188"/>
      <c r="B6" s="190"/>
      <c r="C6" s="206"/>
      <c r="D6" s="192"/>
      <c r="E6" s="192"/>
      <c r="F6" s="194"/>
      <c r="G6" s="105">
        <v>14.6</v>
      </c>
      <c r="H6" s="115">
        <f>+G6*F5</f>
        <v>43800</v>
      </c>
      <c r="I6" s="105">
        <v>14.314399999999999</v>
      </c>
      <c r="J6" s="115">
        <f>+I6*F5</f>
        <v>42943.199999999997</v>
      </c>
      <c r="K6" s="105">
        <v>13.45</v>
      </c>
      <c r="L6" s="115">
        <f>+K6*F5</f>
        <v>40350</v>
      </c>
      <c r="M6" s="116">
        <f t="shared" ref="M6:M45" si="0">ROUND((+G6+I6+K6)/3,2)</f>
        <v>14.12</v>
      </c>
      <c r="N6" s="63">
        <f>+M6*F5</f>
        <v>42360</v>
      </c>
      <c r="O6" s="117"/>
      <c r="P6" s="118"/>
      <c r="Q6" s="117"/>
    </row>
    <row r="7" spans="1:17" ht="30" customHeight="1" x14ac:dyDescent="0.25">
      <c r="A7" s="187">
        <v>2</v>
      </c>
      <c r="B7" s="189" t="str">
        <f>+'Serv Gráficos'!B5</f>
        <v>Adesivo vinil
Formato: 1,20m x 0,10m 
Impressão: 4x0 cores
Acabamento: corte reto, com laminação protetora brilhante</v>
      </c>
      <c r="C7" s="205">
        <f>+'Serv Gráficos'!C5</f>
        <v>18961</v>
      </c>
      <c r="D7" s="204">
        <v>53376</v>
      </c>
      <c r="E7" s="204" t="str">
        <f>+'Serv Gráficos'!D5</f>
        <v>Unidade</v>
      </c>
      <c r="F7" s="199">
        <f>+Quantidade_CC!F181</f>
        <v>1500</v>
      </c>
      <c r="G7" s="102" t="s">
        <v>346</v>
      </c>
      <c r="H7" s="103">
        <v>17408073000110</v>
      </c>
      <c r="I7" s="113" t="s">
        <v>345</v>
      </c>
      <c r="J7" s="103">
        <v>30903962000111</v>
      </c>
      <c r="K7" s="104" t="s">
        <v>332</v>
      </c>
      <c r="L7" s="103">
        <v>40098784000157</v>
      </c>
      <c r="M7" s="102"/>
      <c r="N7" s="79"/>
    </row>
    <row r="8" spans="1:17" ht="30" customHeight="1" x14ac:dyDescent="0.25">
      <c r="A8" s="188"/>
      <c r="B8" s="190"/>
      <c r="C8" s="206"/>
      <c r="D8" s="192"/>
      <c r="E8" s="192"/>
      <c r="F8" s="194"/>
      <c r="G8" s="105">
        <v>9.6</v>
      </c>
      <c r="H8" s="101">
        <f>+G8*F7</f>
        <v>14400</v>
      </c>
      <c r="I8" s="105">
        <v>11.47</v>
      </c>
      <c r="J8" s="101">
        <f>+I8*F7</f>
        <v>17205</v>
      </c>
      <c r="K8" s="105">
        <v>11.3</v>
      </c>
      <c r="L8" s="101">
        <f>+K8*F7</f>
        <v>16950</v>
      </c>
      <c r="M8" s="116">
        <f t="shared" si="0"/>
        <v>10.79</v>
      </c>
      <c r="N8" s="63">
        <f>+M8*F7</f>
        <v>16184.999999999998</v>
      </c>
      <c r="O8" s="117"/>
      <c r="P8" s="118"/>
      <c r="Q8" s="117"/>
    </row>
    <row r="9" spans="1:17" ht="30" customHeight="1" x14ac:dyDescent="0.25">
      <c r="A9" s="187">
        <v>3</v>
      </c>
      <c r="B9" s="189" t="str">
        <f>+'Serv Gráficos'!B6</f>
        <v>Adesivo vinil
Formato: 0,20m x 0,20m
Impressão: 4x0 cores
Acabamento: corte reto, com laminação protetora brilhante</v>
      </c>
      <c r="C9" s="205">
        <f>+'Serv Gráficos'!C6</f>
        <v>18961</v>
      </c>
      <c r="D9" s="204">
        <v>60437</v>
      </c>
      <c r="E9" s="204" t="str">
        <f>+'Serv Gráficos'!D6</f>
        <v>Unidade</v>
      </c>
      <c r="F9" s="199">
        <f>+Quantidade_CC!G181</f>
        <v>1500</v>
      </c>
      <c r="G9" s="102" t="s">
        <v>346</v>
      </c>
      <c r="H9" s="103">
        <v>17408073000110</v>
      </c>
      <c r="I9" s="104" t="s">
        <v>345</v>
      </c>
      <c r="J9" s="103">
        <v>30903962000111</v>
      </c>
      <c r="K9" s="104" t="s">
        <v>331</v>
      </c>
      <c r="L9" s="103" t="s">
        <v>347</v>
      </c>
      <c r="M9" s="102"/>
      <c r="N9" s="79"/>
    </row>
    <row r="10" spans="1:17" ht="30" customHeight="1" x14ac:dyDescent="0.25">
      <c r="A10" s="188"/>
      <c r="B10" s="190"/>
      <c r="C10" s="206"/>
      <c r="D10" s="192"/>
      <c r="E10" s="192"/>
      <c r="F10" s="194"/>
      <c r="G10" s="105">
        <v>3.2</v>
      </c>
      <c r="H10" s="101">
        <f>+G10*F9</f>
        <v>4800</v>
      </c>
      <c r="I10" s="105">
        <v>3.67</v>
      </c>
      <c r="J10" s="101">
        <f>+I10*F9</f>
        <v>5505</v>
      </c>
      <c r="K10" s="105">
        <v>3.1574</v>
      </c>
      <c r="L10" s="101">
        <f>+K10*F9</f>
        <v>4736.1000000000004</v>
      </c>
      <c r="M10" s="116">
        <f t="shared" si="0"/>
        <v>3.34</v>
      </c>
      <c r="N10" s="63">
        <f>+M10*F9</f>
        <v>5010</v>
      </c>
      <c r="O10" s="117"/>
      <c r="P10" s="118"/>
      <c r="Q10" s="117"/>
    </row>
    <row r="11" spans="1:17" ht="30" customHeight="1" x14ac:dyDescent="0.25">
      <c r="A11" s="187">
        <v>4</v>
      </c>
      <c r="B11" s="189" t="str">
        <f>+'Serv Gráficos'!B7</f>
        <v>Adesivo vinil transparente
Formato: 0,40m x 0,26m 
Impressão: 4x0 cores
Acabamento: corte reto, com laminação protetora fosca</v>
      </c>
      <c r="C11" s="205">
        <f>+'Serv Gráficos'!C7</f>
        <v>18961</v>
      </c>
      <c r="D11" s="204">
        <v>60445</v>
      </c>
      <c r="E11" s="204" t="str">
        <f>+'Serv Gráficos'!D7</f>
        <v>Unidade</v>
      </c>
      <c r="F11" s="199">
        <f>+Quantidade_CC!H181</f>
        <v>1500</v>
      </c>
      <c r="G11" s="102" t="s">
        <v>345</v>
      </c>
      <c r="H11" s="103">
        <v>30903962000111</v>
      </c>
      <c r="I11" s="104" t="s">
        <v>330</v>
      </c>
      <c r="J11" s="103">
        <v>5682511000147</v>
      </c>
      <c r="K11" s="104" t="s">
        <v>331</v>
      </c>
      <c r="L11" s="103" t="s">
        <v>347</v>
      </c>
      <c r="M11" s="102"/>
      <c r="N11" s="79"/>
    </row>
    <row r="12" spans="1:17" ht="30" customHeight="1" x14ac:dyDescent="0.25">
      <c r="A12" s="188"/>
      <c r="B12" s="190"/>
      <c r="C12" s="206"/>
      <c r="D12" s="192"/>
      <c r="E12" s="192"/>
      <c r="F12" s="194"/>
      <c r="G12" s="105">
        <v>10.220000000000001</v>
      </c>
      <c r="H12" s="101">
        <f>+G12*F11</f>
        <v>15330.000000000002</v>
      </c>
      <c r="I12" s="105">
        <v>7.1441999999999997</v>
      </c>
      <c r="J12" s="101">
        <f>+I12*F11</f>
        <v>10716.3</v>
      </c>
      <c r="K12" s="105">
        <v>6.0088999999999997</v>
      </c>
      <c r="L12" s="101">
        <f>+K12*F11</f>
        <v>9013.35</v>
      </c>
      <c r="M12" s="116">
        <f t="shared" si="0"/>
        <v>7.79</v>
      </c>
      <c r="N12" s="63">
        <f>+M12*F11</f>
        <v>11685</v>
      </c>
      <c r="O12" s="117"/>
      <c r="P12" s="118"/>
      <c r="Q12" s="117"/>
    </row>
    <row r="13" spans="1:17" ht="30" customHeight="1" x14ac:dyDescent="0.25">
      <c r="A13" s="187">
        <v>5</v>
      </c>
      <c r="B13" s="189" t="str">
        <f>+'Serv Gráficos'!B8</f>
        <v xml:space="preserve">Adesivo: Vinil Fosco branco
Formato: 9 cm x 14cm
Impressão: Digital 4x0 cores
</v>
      </c>
      <c r="C13" s="205">
        <f>+'Serv Gráficos'!C8</f>
        <v>18961</v>
      </c>
      <c r="D13" s="204">
        <v>60453</v>
      </c>
      <c r="E13" s="204" t="str">
        <f>+'Serv Gráficos'!D8</f>
        <v>Unidade</v>
      </c>
      <c r="F13" s="199">
        <f>+Quantidade_CC!I181</f>
        <v>1000</v>
      </c>
      <c r="G13" s="102" t="s">
        <v>345</v>
      </c>
      <c r="H13" s="103">
        <v>30903962000111</v>
      </c>
      <c r="I13" s="104" t="s">
        <v>330</v>
      </c>
      <c r="J13" s="103">
        <v>5682511000147</v>
      </c>
      <c r="K13" s="104" t="s">
        <v>331</v>
      </c>
      <c r="L13" s="103" t="s">
        <v>347</v>
      </c>
      <c r="M13" s="102"/>
      <c r="N13" s="79"/>
    </row>
    <row r="14" spans="1:17" ht="30" customHeight="1" x14ac:dyDescent="0.25">
      <c r="A14" s="188"/>
      <c r="B14" s="190"/>
      <c r="C14" s="206"/>
      <c r="D14" s="192"/>
      <c r="E14" s="192"/>
      <c r="F14" s="194"/>
      <c r="G14" s="105">
        <v>1.42</v>
      </c>
      <c r="H14" s="101">
        <f>+G14*F13</f>
        <v>1420</v>
      </c>
      <c r="I14" s="105">
        <v>1.0403</v>
      </c>
      <c r="J14" s="101">
        <f>+I14*F13</f>
        <v>1040.3</v>
      </c>
      <c r="K14" s="105">
        <v>0.9708</v>
      </c>
      <c r="L14" s="101">
        <f>+K14*F13</f>
        <v>970.8</v>
      </c>
      <c r="M14" s="116">
        <f t="shared" si="0"/>
        <v>1.1399999999999999</v>
      </c>
      <c r="N14" s="63">
        <f>+M14*F13</f>
        <v>1140</v>
      </c>
      <c r="O14" s="117"/>
      <c r="P14" s="118"/>
      <c r="Q14" s="117"/>
    </row>
    <row r="15" spans="1:17" ht="30" customHeight="1" x14ac:dyDescent="0.25">
      <c r="A15" s="187">
        <v>6</v>
      </c>
      <c r="B15" s="189" t="str">
        <f>+'Serv Gráficos'!B9</f>
        <v>Lona vinílica
Formato: 4m X 5,67m
Impressão: 4x0 cores - Fosca
gramatura:280 g</v>
      </c>
      <c r="C15" s="205">
        <f>+'Serv Gráficos'!C9</f>
        <v>18724</v>
      </c>
      <c r="D15" s="204">
        <v>74934</v>
      </c>
      <c r="E15" s="204" t="str">
        <f>+'Serv Gráficos'!D9</f>
        <v>Unidade</v>
      </c>
      <c r="F15" s="199">
        <f>+Quantidade_CC!J181</f>
        <v>6</v>
      </c>
      <c r="G15" s="102" t="s">
        <v>348</v>
      </c>
      <c r="H15" s="103">
        <v>5069031000112</v>
      </c>
      <c r="I15" s="104" t="s">
        <v>330</v>
      </c>
      <c r="J15" s="103">
        <v>5682511000147</v>
      </c>
      <c r="K15" s="104" t="s">
        <v>349</v>
      </c>
      <c r="L15" s="80">
        <v>2902226000103</v>
      </c>
      <c r="M15" s="78"/>
      <c r="N15" s="79"/>
    </row>
    <row r="16" spans="1:17" ht="30" customHeight="1" x14ac:dyDescent="0.25">
      <c r="A16" s="188"/>
      <c r="B16" s="190"/>
      <c r="C16" s="206"/>
      <c r="D16" s="192"/>
      <c r="E16" s="192"/>
      <c r="F16" s="194"/>
      <c r="G16" s="105">
        <v>3390</v>
      </c>
      <c r="H16" s="101">
        <f>+G16*F15</f>
        <v>20340</v>
      </c>
      <c r="I16" s="105">
        <v>3657.4967000000001</v>
      </c>
      <c r="J16" s="101">
        <f>+I16*F15</f>
        <v>21944.980200000002</v>
      </c>
      <c r="K16" s="105">
        <v>3600</v>
      </c>
      <c r="L16" s="81">
        <f>+K16*F15</f>
        <v>21600</v>
      </c>
      <c r="M16" s="62">
        <f>ROUND((G16+I16+K16)/3,2)</f>
        <v>3549.17</v>
      </c>
      <c r="N16" s="63">
        <f>+M16*F15</f>
        <v>21295.02</v>
      </c>
      <c r="O16" s="117"/>
      <c r="P16" s="118"/>
      <c r="Q16" s="117"/>
    </row>
    <row r="17" spans="1:17" ht="30" customHeight="1" x14ac:dyDescent="0.25">
      <c r="A17" s="187">
        <v>7</v>
      </c>
      <c r="B17" s="189" t="str">
        <f>+'Serv Gráficos'!B10</f>
        <v>Lona vinílica
Formato: 90x120cm; Impressão: 4x0 cores, gramatura:280 g
Com bastonetes, ponteiras pretas e cordão para pendurar</v>
      </c>
      <c r="C17" s="205">
        <f>+'Serv Gráficos'!C10</f>
        <v>18724</v>
      </c>
      <c r="D17" s="204">
        <v>228990</v>
      </c>
      <c r="E17" s="204" t="str">
        <f>+'Serv Gráficos'!D10</f>
        <v>Unidade</v>
      </c>
      <c r="F17" s="199">
        <f>+Quantidade_CC!K181</f>
        <v>293</v>
      </c>
      <c r="G17" s="102" t="s">
        <v>348</v>
      </c>
      <c r="H17" s="103">
        <v>5069031000112</v>
      </c>
      <c r="I17" s="104" t="s">
        <v>330</v>
      </c>
      <c r="J17" s="103">
        <v>5682511000147</v>
      </c>
      <c r="K17" s="104" t="s">
        <v>349</v>
      </c>
      <c r="L17" s="80">
        <v>2902226000103</v>
      </c>
      <c r="M17" s="78"/>
      <c r="N17" s="79"/>
    </row>
    <row r="18" spans="1:17" ht="30" customHeight="1" x14ac:dyDescent="0.25">
      <c r="A18" s="188"/>
      <c r="B18" s="190"/>
      <c r="C18" s="206"/>
      <c r="D18" s="192"/>
      <c r="E18" s="192"/>
      <c r="F18" s="194"/>
      <c r="G18" s="105">
        <v>145.80000000000001</v>
      </c>
      <c r="H18" s="101">
        <f>+G18*F17</f>
        <v>42719.4</v>
      </c>
      <c r="I18" s="105">
        <v>121.4671</v>
      </c>
      <c r="J18" s="101">
        <f>+I18*F17</f>
        <v>35589.8603</v>
      </c>
      <c r="K18" s="105">
        <v>154</v>
      </c>
      <c r="L18" s="81">
        <f>+K18*F17</f>
        <v>45122</v>
      </c>
      <c r="M18" s="62">
        <f>ROUND((G18+I18+K18)/3,2)</f>
        <v>140.41999999999999</v>
      </c>
      <c r="N18" s="63">
        <f>+M18*F17</f>
        <v>41143.06</v>
      </c>
      <c r="O18" s="117"/>
      <c r="P18" s="118"/>
      <c r="Q18" s="117"/>
    </row>
    <row r="19" spans="1:17" ht="30" customHeight="1" x14ac:dyDescent="0.25">
      <c r="A19" s="119"/>
      <c r="B19" s="119" t="s">
        <v>311</v>
      </c>
      <c r="C19" s="119"/>
      <c r="D19" s="120"/>
      <c r="E19" s="120"/>
      <c r="F19" s="121">
        <f>SUM(F5:F18)</f>
        <v>8799</v>
      </c>
      <c r="G19" s="122"/>
      <c r="H19" s="123">
        <f>+H6+H8+H10+H12+H14+H16+H18</f>
        <v>142809.4</v>
      </c>
      <c r="I19" s="124"/>
      <c r="J19" s="123">
        <f>+J6+J8+J10+J12+J14+J16+J18</f>
        <v>134944.64050000001</v>
      </c>
      <c r="K19" s="124"/>
      <c r="L19" s="123">
        <f>+L6+L8+L10+L12+L14+L16+L18</f>
        <v>138742.25</v>
      </c>
      <c r="M19" s="124"/>
      <c r="N19" s="125">
        <f>+N6+N8+N10+N12+N14+N16+N18</f>
        <v>138818.08000000002</v>
      </c>
      <c r="O19" s="117"/>
      <c r="P19" s="118"/>
      <c r="Q19" s="117"/>
    </row>
    <row r="20" spans="1:17" ht="30" customHeight="1" x14ac:dyDescent="0.25">
      <c r="A20" s="106"/>
      <c r="B20" s="106"/>
      <c r="C20" s="106"/>
      <c r="D20" s="126"/>
      <c r="E20" s="126"/>
      <c r="F20" s="127"/>
      <c r="G20" s="128"/>
      <c r="H20" s="129"/>
      <c r="I20" s="128"/>
      <c r="J20" s="129"/>
      <c r="K20" s="128"/>
      <c r="L20" s="129"/>
      <c r="M20" s="128"/>
      <c r="N20" s="130"/>
      <c r="O20" s="117"/>
    </row>
    <row r="21" spans="1:17" ht="20.100000000000001" customHeight="1" x14ac:dyDescent="0.25">
      <c r="A21" s="131" t="s">
        <v>309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1:17" ht="27.6" customHeight="1" x14ac:dyDescent="0.25">
      <c r="A22" s="200" t="s">
        <v>297</v>
      </c>
      <c r="B22" s="200" t="s">
        <v>298</v>
      </c>
      <c r="C22" s="200" t="s">
        <v>299</v>
      </c>
      <c r="D22" s="200" t="s">
        <v>350</v>
      </c>
      <c r="E22" s="200" t="s">
        <v>46</v>
      </c>
      <c r="F22" s="200" t="s">
        <v>310</v>
      </c>
      <c r="G22" s="197" t="s">
        <v>300</v>
      </c>
      <c r="H22" s="195" t="s">
        <v>291</v>
      </c>
      <c r="I22" s="197" t="s">
        <v>300</v>
      </c>
      <c r="J22" s="195" t="s">
        <v>291</v>
      </c>
      <c r="K22" s="197" t="s">
        <v>300</v>
      </c>
      <c r="L22" s="195" t="s">
        <v>291</v>
      </c>
      <c r="M22" s="108" t="s">
        <v>301</v>
      </c>
      <c r="N22" s="108"/>
    </row>
    <row r="23" spans="1:17" ht="16.149999999999999" customHeight="1" x14ac:dyDescent="0.25">
      <c r="A23" s="201"/>
      <c r="B23" s="201"/>
      <c r="C23" s="201"/>
      <c r="D23" s="201"/>
      <c r="E23" s="201"/>
      <c r="F23" s="201"/>
      <c r="G23" s="202"/>
      <c r="H23" s="196"/>
      <c r="I23" s="202"/>
      <c r="J23" s="196"/>
      <c r="K23" s="202"/>
      <c r="L23" s="196"/>
      <c r="M23" s="109" t="s">
        <v>300</v>
      </c>
      <c r="N23" s="110" t="s">
        <v>291</v>
      </c>
    </row>
    <row r="24" spans="1:17" ht="30" customHeight="1" x14ac:dyDescent="0.25">
      <c r="A24" s="187">
        <v>1</v>
      </c>
      <c r="B24" s="189" t="str">
        <f>+'Serv Gráficos'!B14</f>
        <v>Cartilha - Tamanho fechado: A5 - 148x210mm / Tamanho aberto: A4 - 297X210mm
128 páginas de miolo em papel couché fosco 120g; capas em papel couché fosco 250g
Impressão digital em 4x4 cores.  Acabamento dobra + cola + refile + lombada quadrada com 1cm.
Duas provas de Impressão</v>
      </c>
      <c r="C24" s="191">
        <f>+'Serv Gráficos'!C14</f>
        <v>478291</v>
      </c>
      <c r="D24" s="191">
        <v>77402</v>
      </c>
      <c r="E24" s="191" t="str">
        <f>+'Serv Gráficos'!D14</f>
        <v>Unidade</v>
      </c>
      <c r="F24" s="199">
        <f>+Quantidade_CC!L181</f>
        <v>1000</v>
      </c>
      <c r="G24" s="102" t="s">
        <v>332</v>
      </c>
      <c r="H24" s="103">
        <v>40098784000157</v>
      </c>
      <c r="I24" s="104" t="s">
        <v>330</v>
      </c>
      <c r="J24" s="103">
        <v>5682511000147</v>
      </c>
      <c r="K24" s="104" t="s">
        <v>331</v>
      </c>
      <c r="L24" s="80" t="s">
        <v>347</v>
      </c>
      <c r="M24" s="78"/>
      <c r="N24" s="79"/>
    </row>
    <row r="25" spans="1:17" ht="30" customHeight="1" x14ac:dyDescent="0.25">
      <c r="A25" s="188"/>
      <c r="B25" s="190"/>
      <c r="C25" s="192"/>
      <c r="D25" s="192"/>
      <c r="E25" s="192"/>
      <c r="F25" s="194"/>
      <c r="G25" s="105">
        <v>22.7</v>
      </c>
      <c r="H25" s="101">
        <f>+G25*F24</f>
        <v>22700</v>
      </c>
      <c r="I25" s="105">
        <v>10.317</v>
      </c>
      <c r="J25" s="101">
        <f>+I25*F24</f>
        <v>10317</v>
      </c>
      <c r="K25" s="105">
        <v>11.786199999999999</v>
      </c>
      <c r="L25" s="81">
        <f>+K25*F24</f>
        <v>11786.199999999999</v>
      </c>
      <c r="M25" s="62">
        <f>ROUND((G25+I25+K25)/3,2)</f>
        <v>14.93</v>
      </c>
      <c r="N25" s="63">
        <f>+M25*F24</f>
        <v>14930</v>
      </c>
      <c r="O25" s="117"/>
      <c r="P25" s="118"/>
      <c r="Q25" s="117"/>
    </row>
    <row r="26" spans="1:17" ht="30" customHeight="1" x14ac:dyDescent="0.25">
      <c r="A26" s="187">
        <v>2</v>
      </c>
      <c r="B26" s="189" t="str">
        <f>+'Serv Gráficos'!B15</f>
        <v>Cartão de visita 
Material: Papel reciclato 200g
Formato: quadrado 8,5 cm x 5,0 cm; impressão offset 4x4 cores. Uma prova de impressão</v>
      </c>
      <c r="C26" s="191">
        <f>+'Serv Gráficos'!C15</f>
        <v>18724</v>
      </c>
      <c r="D26" s="191">
        <v>229369</v>
      </c>
      <c r="E26" s="191" t="str">
        <f>+'Serv Gráficos'!D15</f>
        <v>Unidade</v>
      </c>
      <c r="F26" s="199">
        <f>+Quantidade_CC!M181</f>
        <v>5000</v>
      </c>
      <c r="G26" s="102" t="s">
        <v>343</v>
      </c>
      <c r="H26" s="103">
        <v>3930566000100</v>
      </c>
      <c r="I26" s="104" t="s">
        <v>341</v>
      </c>
      <c r="J26" s="103" t="s">
        <v>344</v>
      </c>
      <c r="K26" s="104" t="s">
        <v>342</v>
      </c>
      <c r="L26" s="103">
        <v>1217727000198</v>
      </c>
      <c r="M26" s="102"/>
      <c r="N26" s="79"/>
    </row>
    <row r="27" spans="1:17" ht="30" customHeight="1" x14ac:dyDescent="0.25">
      <c r="A27" s="188"/>
      <c r="B27" s="190"/>
      <c r="C27" s="192"/>
      <c r="D27" s="192"/>
      <c r="E27" s="192"/>
      <c r="F27" s="194"/>
      <c r="G27" s="105">
        <v>1.2</v>
      </c>
      <c r="H27" s="101">
        <f>+G27*F26</f>
        <v>6000</v>
      </c>
      <c r="I27" s="105">
        <v>0.69</v>
      </c>
      <c r="J27" s="101">
        <f>+I27*F26</f>
        <v>3449.9999999999995</v>
      </c>
      <c r="K27" s="105">
        <v>1.1499999999999999</v>
      </c>
      <c r="L27" s="81">
        <f>+K27*F26</f>
        <v>5750</v>
      </c>
      <c r="M27" s="116">
        <f>ROUND((G27+I27+K27)/3,2)</f>
        <v>1.01</v>
      </c>
      <c r="N27" s="63">
        <f>+M27*F26</f>
        <v>5050</v>
      </c>
      <c r="O27" s="117"/>
      <c r="P27" s="118"/>
      <c r="Q27" s="117"/>
    </row>
    <row r="28" spans="1:17" ht="30" customHeight="1" x14ac:dyDescent="0.25">
      <c r="A28" s="187">
        <v>3</v>
      </c>
      <c r="B28" s="189" t="str">
        <f>+'Serv Gráficos'!B16</f>
        <v>Cartaz
Papel Offset; Formato: 81cm X 54cm; Impressão digital: 4x0 cores; Gramatura : 180gr
Acabamento: 6 ponto de fita dupla face no verso
Um prova de impressão</v>
      </c>
      <c r="C28" s="191">
        <f>+'Serv Gráficos'!C16</f>
        <v>4367</v>
      </c>
      <c r="D28" s="191">
        <v>41890</v>
      </c>
      <c r="E28" s="191" t="str">
        <f>+'Serv Gráficos'!D16</f>
        <v>Unidade</v>
      </c>
      <c r="F28" s="199">
        <f>+Quantidade_CC!N181</f>
        <v>600</v>
      </c>
      <c r="G28" s="102" t="s">
        <v>348</v>
      </c>
      <c r="H28" s="103">
        <v>5069031000112</v>
      </c>
      <c r="I28" s="104" t="s">
        <v>330</v>
      </c>
      <c r="J28" s="103">
        <v>5682511000147</v>
      </c>
      <c r="K28" s="104" t="s">
        <v>331</v>
      </c>
      <c r="L28" s="103" t="s">
        <v>347</v>
      </c>
      <c r="M28" s="102"/>
      <c r="N28" s="79"/>
    </row>
    <row r="29" spans="1:17" ht="30" customHeight="1" x14ac:dyDescent="0.25">
      <c r="A29" s="188"/>
      <c r="B29" s="190"/>
      <c r="C29" s="192"/>
      <c r="D29" s="192"/>
      <c r="E29" s="192"/>
      <c r="F29" s="194"/>
      <c r="G29" s="105">
        <v>5.55</v>
      </c>
      <c r="H29" s="101">
        <f>+G29*F28</f>
        <v>3330</v>
      </c>
      <c r="I29" s="105">
        <v>5.4318999999999997</v>
      </c>
      <c r="J29" s="101">
        <f>+I29*F28</f>
        <v>3259.14</v>
      </c>
      <c r="K29" s="105">
        <v>3.5674000000000001</v>
      </c>
      <c r="L29" s="81">
        <f>+K29*F28</f>
        <v>2140.44</v>
      </c>
      <c r="M29" s="116">
        <f t="shared" si="0"/>
        <v>4.8499999999999996</v>
      </c>
      <c r="N29" s="63">
        <f>+M29*F28</f>
        <v>2910</v>
      </c>
      <c r="O29" s="117"/>
      <c r="P29" s="118"/>
      <c r="Q29" s="117"/>
    </row>
    <row r="30" spans="1:17" ht="30" customHeight="1" x14ac:dyDescent="0.25">
      <c r="A30" s="187">
        <v>4</v>
      </c>
      <c r="B30" s="189" t="str">
        <f>+'Serv Gráficos'!B17</f>
        <v>Cartaz
Papel OffSet; Formato: 81cm X 118cm;  Impressão digital: 4x0 cores; gramatura: 180gr
Acabamento: 6 pontos de fita dupla face no verso
Uma prova de impressão</v>
      </c>
      <c r="C30" s="191">
        <f>+'Serv Gráficos'!C17</f>
        <v>4367</v>
      </c>
      <c r="D30" s="191" t="s">
        <v>320</v>
      </c>
      <c r="E30" s="191" t="str">
        <f>+'Serv Gráficos'!D17</f>
        <v>Unidade</v>
      </c>
      <c r="F30" s="199">
        <f>+Quantidade_CC!O181</f>
        <v>100</v>
      </c>
      <c r="G30" s="102" t="s">
        <v>348</v>
      </c>
      <c r="H30" s="132">
        <v>5069031000112</v>
      </c>
      <c r="I30" s="104" t="s">
        <v>349</v>
      </c>
      <c r="J30" s="103">
        <v>2902226000103</v>
      </c>
      <c r="K30" s="104" t="s">
        <v>333</v>
      </c>
      <c r="L30" s="103">
        <v>17615848000128</v>
      </c>
      <c r="M30" s="102"/>
      <c r="N30" s="79"/>
    </row>
    <row r="31" spans="1:17" ht="30" customHeight="1" x14ac:dyDescent="0.25">
      <c r="A31" s="188"/>
      <c r="B31" s="190"/>
      <c r="C31" s="192"/>
      <c r="D31" s="192"/>
      <c r="E31" s="192"/>
      <c r="F31" s="194"/>
      <c r="G31" s="105">
        <v>34.1</v>
      </c>
      <c r="H31" s="101">
        <f>+G31*F30</f>
        <v>3410</v>
      </c>
      <c r="I31" s="105">
        <v>36.4</v>
      </c>
      <c r="J31" s="101">
        <f>+I31*F30</f>
        <v>3640</v>
      </c>
      <c r="K31" s="105">
        <v>37</v>
      </c>
      <c r="L31" s="81">
        <f>+K31*F30</f>
        <v>3700</v>
      </c>
      <c r="M31" s="116">
        <f t="shared" si="0"/>
        <v>35.83</v>
      </c>
      <c r="N31" s="63">
        <f>+M31*F30</f>
        <v>3583</v>
      </c>
      <c r="O31" s="117"/>
      <c r="P31" s="118"/>
      <c r="Q31" s="117"/>
    </row>
    <row r="32" spans="1:17" ht="30" customHeight="1" x14ac:dyDescent="0.25">
      <c r="A32" s="187">
        <v>5</v>
      </c>
      <c r="B32" s="189" t="str">
        <f>+'Serv Gráficos'!B18</f>
        <v>Folder-Papel OffSet
Formato Aberto: 680x480mm, impressão offset 4x4 cores, 
3 dobras verticais + 2 dobras horizontais; gramatura: 120g
Duas provas de impressão</v>
      </c>
      <c r="C32" s="191">
        <f>+'Serv Gráficos'!C18</f>
        <v>4367</v>
      </c>
      <c r="D32" s="191" t="s">
        <v>321</v>
      </c>
      <c r="E32" s="191" t="str">
        <f>+'Serv Gráficos'!D18</f>
        <v>Unidade</v>
      </c>
      <c r="F32" s="199">
        <f>+Quantidade_CC!P181</f>
        <v>5000</v>
      </c>
      <c r="G32" s="102" t="s">
        <v>348</v>
      </c>
      <c r="H32" s="103">
        <v>5069031000112</v>
      </c>
      <c r="I32" s="104" t="s">
        <v>330</v>
      </c>
      <c r="J32" s="103">
        <v>5682511000147</v>
      </c>
      <c r="K32" s="104" t="s">
        <v>332</v>
      </c>
      <c r="L32" s="103">
        <v>40098784000157</v>
      </c>
      <c r="M32" s="102"/>
      <c r="N32" s="79"/>
    </row>
    <row r="33" spans="1:17" ht="30" customHeight="1" x14ac:dyDescent="0.25">
      <c r="A33" s="188"/>
      <c r="B33" s="190"/>
      <c r="C33" s="192"/>
      <c r="D33" s="192"/>
      <c r="E33" s="192"/>
      <c r="F33" s="194"/>
      <c r="G33" s="105">
        <v>2.95</v>
      </c>
      <c r="H33" s="101">
        <f>+G33*F32</f>
        <v>14750</v>
      </c>
      <c r="I33" s="105">
        <v>1.5293000000000001</v>
      </c>
      <c r="J33" s="101">
        <f>+I33*F32</f>
        <v>7646.5000000000009</v>
      </c>
      <c r="K33" s="105">
        <v>1.72</v>
      </c>
      <c r="L33" s="81">
        <f>+K33*F32</f>
        <v>8600</v>
      </c>
      <c r="M33" s="116">
        <f t="shared" si="0"/>
        <v>2.0699999999999998</v>
      </c>
      <c r="N33" s="63">
        <f>+M33*F32</f>
        <v>10350</v>
      </c>
      <c r="O33" s="117"/>
      <c r="P33" s="118"/>
      <c r="Q33" s="117"/>
    </row>
    <row r="34" spans="1:17" ht="30" customHeight="1" x14ac:dyDescent="0.25">
      <c r="A34" s="187">
        <v>6</v>
      </c>
      <c r="B34" s="189" t="str">
        <f>+'Serv Gráficos'!B19</f>
        <v>Cartaz: impressão a laser em acetato em Vinil Transparente, com espessura: 50 mícrones (+/- 0,05 mm)
Formato: 81cm x 59cm.
Uma prova de impressão</v>
      </c>
      <c r="C34" s="191">
        <f>+'Serv Gráficos'!C19</f>
        <v>4367</v>
      </c>
      <c r="D34" s="191" t="s">
        <v>322</v>
      </c>
      <c r="E34" s="191" t="str">
        <f>+'Serv Gráficos'!D19</f>
        <v>Unidade</v>
      </c>
      <c r="F34" s="199">
        <f>+Quantidade_CC!Q181</f>
        <v>120</v>
      </c>
      <c r="G34" s="102" t="s">
        <v>348</v>
      </c>
      <c r="H34" s="103">
        <v>5069031000112</v>
      </c>
      <c r="I34" s="104" t="s">
        <v>349</v>
      </c>
      <c r="J34" s="103">
        <v>2902226000103</v>
      </c>
      <c r="K34" s="104" t="s">
        <v>332</v>
      </c>
      <c r="L34" s="103">
        <v>40098784000157</v>
      </c>
      <c r="M34" s="102"/>
      <c r="N34" s="79"/>
    </row>
    <row r="35" spans="1:17" ht="30" customHeight="1" x14ac:dyDescent="0.25">
      <c r="A35" s="188"/>
      <c r="B35" s="190"/>
      <c r="C35" s="192"/>
      <c r="D35" s="192"/>
      <c r="E35" s="192"/>
      <c r="F35" s="194"/>
      <c r="G35" s="105">
        <v>35</v>
      </c>
      <c r="H35" s="101">
        <f>+G35*F34</f>
        <v>4200</v>
      </c>
      <c r="I35" s="105">
        <v>38</v>
      </c>
      <c r="J35" s="101">
        <f>+I35*F34</f>
        <v>4560</v>
      </c>
      <c r="K35" s="105">
        <v>31.5</v>
      </c>
      <c r="L35" s="81">
        <f>+K35*F34</f>
        <v>3780</v>
      </c>
      <c r="M35" s="116">
        <f t="shared" si="0"/>
        <v>34.83</v>
      </c>
      <c r="N35" s="63">
        <f>+M35*F34</f>
        <v>4179.5999999999995</v>
      </c>
      <c r="O35" s="117"/>
      <c r="P35" s="118"/>
      <c r="Q35" s="117"/>
    </row>
    <row r="36" spans="1:17" ht="30" customHeight="1" x14ac:dyDescent="0.25">
      <c r="A36" s="187">
        <v>7</v>
      </c>
      <c r="B36" s="189" t="str">
        <f>+'Serv Gráficos'!B20</f>
        <v>Cartaz: Papel Vegetal
Tipo Mapa. Formato:  914mmx500mm; Impressão digital 4x0 cores; gramatura: 92g.
Uma prova de impressão</v>
      </c>
      <c r="C36" s="191">
        <f>+'Serv Gráficos'!C20</f>
        <v>4367</v>
      </c>
      <c r="D36" s="191" t="s">
        <v>323</v>
      </c>
      <c r="E36" s="191" t="str">
        <f>+'Serv Gráficos'!D20</f>
        <v>Unidade</v>
      </c>
      <c r="F36" s="199">
        <f>+Quantidade_CC!R181</f>
        <v>60</v>
      </c>
      <c r="G36" s="102" t="s">
        <v>348</v>
      </c>
      <c r="H36" s="103">
        <v>5069031000112</v>
      </c>
      <c r="I36" s="104" t="s">
        <v>349</v>
      </c>
      <c r="J36" s="103">
        <v>2902226000103</v>
      </c>
      <c r="K36" s="104" t="s">
        <v>334</v>
      </c>
      <c r="L36" s="103" t="s">
        <v>335</v>
      </c>
      <c r="M36" s="102"/>
      <c r="N36" s="79"/>
    </row>
    <row r="37" spans="1:17" ht="30" customHeight="1" x14ac:dyDescent="0.25">
      <c r="A37" s="188"/>
      <c r="B37" s="190"/>
      <c r="C37" s="192"/>
      <c r="D37" s="192"/>
      <c r="E37" s="192"/>
      <c r="F37" s="194"/>
      <c r="G37" s="105">
        <v>42</v>
      </c>
      <c r="H37" s="101">
        <f>+G37*F36</f>
        <v>2520</v>
      </c>
      <c r="I37" s="105">
        <v>46</v>
      </c>
      <c r="J37" s="101">
        <f>+I37*F36</f>
        <v>2760</v>
      </c>
      <c r="K37" s="133">
        <v>52.92</v>
      </c>
      <c r="L37" s="81">
        <f>+K37*F36</f>
        <v>3175.2000000000003</v>
      </c>
      <c r="M37" s="116">
        <f t="shared" si="0"/>
        <v>46.97</v>
      </c>
      <c r="N37" s="63">
        <f>+M37*F36</f>
        <v>2818.2</v>
      </c>
      <c r="O37" s="117"/>
      <c r="P37" s="118"/>
      <c r="Q37" s="117"/>
    </row>
    <row r="38" spans="1:17" ht="30" customHeight="1" x14ac:dyDescent="0.25">
      <c r="A38" s="187">
        <v>8</v>
      </c>
      <c r="B38" s="189" t="str">
        <f>+'Serv Gráficos'!B21</f>
        <v>Cartaz-Papel Offset
Tipo: Mapa. Formato: 841mm X 594mm; com duas dobras horizontais, 5 dobras verticais; Impressão offset 4x4; Gramatura : 120g.
Duas Provas de impressão</v>
      </c>
      <c r="C38" s="191">
        <f>+'Serv Gráficos'!C21</f>
        <v>4367</v>
      </c>
      <c r="D38" s="191">
        <v>125687</v>
      </c>
      <c r="E38" s="191" t="str">
        <f>+'Serv Gráficos'!D21</f>
        <v>Unidade</v>
      </c>
      <c r="F38" s="199">
        <f>+Quantidade_CC!S181</f>
        <v>1000</v>
      </c>
      <c r="G38" s="102" t="s">
        <v>336</v>
      </c>
      <c r="H38" s="103">
        <v>43438620000110</v>
      </c>
      <c r="I38" s="104" t="s">
        <v>337</v>
      </c>
      <c r="J38" s="103">
        <v>39874744000170</v>
      </c>
      <c r="K38" s="104" t="s">
        <v>338</v>
      </c>
      <c r="L38" s="103">
        <v>45596556000120</v>
      </c>
      <c r="M38" s="102"/>
      <c r="N38" s="79"/>
    </row>
    <row r="39" spans="1:17" ht="30" customHeight="1" x14ac:dyDescent="0.25">
      <c r="A39" s="188"/>
      <c r="B39" s="190"/>
      <c r="C39" s="192"/>
      <c r="D39" s="192"/>
      <c r="E39" s="192"/>
      <c r="F39" s="194"/>
      <c r="G39" s="105">
        <v>15</v>
      </c>
      <c r="H39" s="101">
        <f>+G39*F38</f>
        <v>15000</v>
      </c>
      <c r="I39" s="105">
        <v>13</v>
      </c>
      <c r="J39" s="101">
        <f>+I39*F38</f>
        <v>13000</v>
      </c>
      <c r="K39" s="133">
        <v>23</v>
      </c>
      <c r="L39" s="81">
        <f>+K39*F38</f>
        <v>23000</v>
      </c>
      <c r="M39" s="116">
        <f t="shared" si="0"/>
        <v>17</v>
      </c>
      <c r="N39" s="63">
        <f>+M39*F38</f>
        <v>17000</v>
      </c>
      <c r="O39" s="117"/>
      <c r="P39" s="118"/>
      <c r="Q39" s="117"/>
    </row>
    <row r="40" spans="1:17" ht="30" customHeight="1" x14ac:dyDescent="0.25">
      <c r="A40" s="187">
        <v>9</v>
      </c>
      <c r="B40" s="189" t="str">
        <f>+'Serv Gráficos'!B22</f>
        <v>Cartaz-Papel Offset
Tipo: Mapa. Formato: 841mm X 594mm; com duas dobras horizontais, 5 dobras verticais; Impressão offset 4x4; Gramatura : 120g.
Duas Provas de impressão</v>
      </c>
      <c r="C40" s="191">
        <f>+'Serv Gráficos'!C22</f>
        <v>4367</v>
      </c>
      <c r="D40" s="191">
        <v>229504</v>
      </c>
      <c r="E40" s="191" t="str">
        <f>+'Serv Gráficos'!D22</f>
        <v>Unidade</v>
      </c>
      <c r="F40" s="199">
        <f>+Quantidade_CC!T181</f>
        <v>500</v>
      </c>
      <c r="G40" s="102" t="s">
        <v>332</v>
      </c>
      <c r="H40" s="103">
        <v>40098784000157</v>
      </c>
      <c r="I40" s="102" t="s">
        <v>339</v>
      </c>
      <c r="J40" s="103">
        <v>140787100097</v>
      </c>
      <c r="K40" s="102" t="s">
        <v>340</v>
      </c>
      <c r="L40" s="103">
        <v>3438012000140</v>
      </c>
      <c r="M40" s="102"/>
      <c r="N40" s="79"/>
    </row>
    <row r="41" spans="1:17" ht="30" customHeight="1" x14ac:dyDescent="0.25">
      <c r="A41" s="188"/>
      <c r="B41" s="190"/>
      <c r="C41" s="192"/>
      <c r="D41" s="192"/>
      <c r="E41" s="192"/>
      <c r="F41" s="194"/>
      <c r="G41" s="105">
        <v>6.58</v>
      </c>
      <c r="H41" s="101">
        <f>+G41*F40</f>
        <v>3290</v>
      </c>
      <c r="I41" s="105">
        <v>5</v>
      </c>
      <c r="J41" s="101">
        <f>+I41*F40</f>
        <v>2500</v>
      </c>
      <c r="K41" s="105">
        <v>4.2300000000000004</v>
      </c>
      <c r="L41" s="81">
        <f>+K41*F40</f>
        <v>2115</v>
      </c>
      <c r="M41" s="116">
        <f t="shared" si="0"/>
        <v>5.27</v>
      </c>
      <c r="N41" s="63">
        <f>+M41*F40</f>
        <v>2635</v>
      </c>
      <c r="O41" s="117"/>
      <c r="P41" s="118"/>
      <c r="Q41" s="117"/>
    </row>
    <row r="42" spans="1:17" ht="30" customHeight="1" x14ac:dyDescent="0.25">
      <c r="A42" s="187">
        <v>10</v>
      </c>
      <c r="B42" s="189" t="str">
        <f>+'Serv Gráficos'!B23</f>
        <v>Cartaz-Papel Offset
Tipo: Mapa; Formato: 42cm X 59cm; Impressão digital: 4x0 cores; gramatura: 120gr.
Uma prova de impressão</v>
      </c>
      <c r="C42" s="191">
        <f>+'Serv Gráficos'!C23</f>
        <v>4367</v>
      </c>
      <c r="D42" s="191">
        <v>242527</v>
      </c>
      <c r="E42" s="191" t="str">
        <f>+'Serv Gráficos'!D23</f>
        <v>Unidade</v>
      </c>
      <c r="F42" s="199">
        <f>+Quantidade_CC!U181</f>
        <v>500</v>
      </c>
      <c r="G42" s="102" t="s">
        <v>349</v>
      </c>
      <c r="H42" s="103">
        <v>2902226000103</v>
      </c>
      <c r="I42" s="102" t="s">
        <v>332</v>
      </c>
      <c r="J42" s="103">
        <v>40098784000157</v>
      </c>
      <c r="K42" s="104" t="s">
        <v>331</v>
      </c>
      <c r="L42" s="103" t="s">
        <v>347</v>
      </c>
      <c r="M42" s="102"/>
      <c r="N42" s="79"/>
    </row>
    <row r="43" spans="1:17" ht="30" customHeight="1" x14ac:dyDescent="0.25">
      <c r="A43" s="188"/>
      <c r="B43" s="190"/>
      <c r="C43" s="192"/>
      <c r="D43" s="192"/>
      <c r="E43" s="192"/>
      <c r="F43" s="194"/>
      <c r="G43" s="105">
        <v>4.05</v>
      </c>
      <c r="H43" s="101">
        <f>+G43*F42</f>
        <v>2025</v>
      </c>
      <c r="I43" s="105">
        <v>4.2</v>
      </c>
      <c r="J43" s="101">
        <f>+I43*F42</f>
        <v>2100</v>
      </c>
      <c r="K43" s="105">
        <v>2.8548</v>
      </c>
      <c r="L43" s="81">
        <f>+K43*F42</f>
        <v>1427.4</v>
      </c>
      <c r="M43" s="116">
        <f t="shared" si="0"/>
        <v>3.7</v>
      </c>
      <c r="N43" s="63">
        <f>+M43*F42</f>
        <v>1850</v>
      </c>
      <c r="O43" s="117"/>
      <c r="P43" s="118"/>
      <c r="Q43" s="117"/>
    </row>
    <row r="44" spans="1:17" ht="30" customHeight="1" x14ac:dyDescent="0.25">
      <c r="A44" s="187">
        <v>11</v>
      </c>
      <c r="B44" s="189" t="str">
        <f>+'Serv Gráficos'!B24</f>
        <v>Folder -Papel Couche Fosco
Formato: 21cm  x 14,8cm; com duas dobras verticais, impressão digital 4x4 cores, gramatura: 220g.
Uma prova de impressão</v>
      </c>
      <c r="C44" s="191">
        <f>+'Serv Gráficos'!C24</f>
        <v>18724</v>
      </c>
      <c r="D44" s="191">
        <v>58726</v>
      </c>
      <c r="E44" s="191" t="str">
        <f>+'Serv Gráficos'!D24</f>
        <v>Unidade</v>
      </c>
      <c r="F44" s="199">
        <f>+Quantidade_CC!V181</f>
        <v>1600</v>
      </c>
      <c r="G44" s="102" t="s">
        <v>348</v>
      </c>
      <c r="H44" s="103">
        <v>5069031000112</v>
      </c>
      <c r="I44" s="104" t="s">
        <v>330</v>
      </c>
      <c r="J44" s="103">
        <v>5682511000147</v>
      </c>
      <c r="K44" s="104" t="s">
        <v>331</v>
      </c>
      <c r="L44" s="103" t="s">
        <v>347</v>
      </c>
      <c r="M44" s="102"/>
      <c r="N44" s="79"/>
    </row>
    <row r="45" spans="1:17" ht="30" customHeight="1" x14ac:dyDescent="0.25">
      <c r="A45" s="188"/>
      <c r="B45" s="190"/>
      <c r="C45" s="192"/>
      <c r="D45" s="192"/>
      <c r="E45" s="192"/>
      <c r="F45" s="194"/>
      <c r="G45" s="105">
        <v>0.76</v>
      </c>
      <c r="H45" s="101">
        <f>+G45*F44</f>
        <v>1216</v>
      </c>
      <c r="I45" s="105">
        <v>0.54330000000000001</v>
      </c>
      <c r="J45" s="101">
        <f>+I45*F44</f>
        <v>869.28</v>
      </c>
      <c r="K45" s="105">
        <v>0.62990000000000002</v>
      </c>
      <c r="L45" s="81">
        <f>+K45*F44</f>
        <v>1007.84</v>
      </c>
      <c r="M45" s="116">
        <f t="shared" si="0"/>
        <v>0.64</v>
      </c>
      <c r="N45" s="63">
        <f>+M45*F44</f>
        <v>1024</v>
      </c>
      <c r="O45" s="117"/>
      <c r="P45" s="118"/>
      <c r="Q45" s="117"/>
    </row>
    <row r="46" spans="1:17" ht="30" customHeight="1" x14ac:dyDescent="0.25">
      <c r="A46" s="187">
        <v>12</v>
      </c>
      <c r="B46" s="189" t="str">
        <f>+'Serv Gráficos'!B25</f>
        <v>Folder-Papel couché fosco
Formato: 42cm x 29,5cm, com duas dobras verticais; Impressão digital 4x4 cores, gramatura: 180g.
Uma prova de impressão</v>
      </c>
      <c r="C46" s="191">
        <f>+'Serv Gráficos'!C25</f>
        <v>18724</v>
      </c>
      <c r="D46" s="191">
        <v>229369</v>
      </c>
      <c r="E46" s="191" t="str">
        <f>+'Serv Gráficos'!D25</f>
        <v>Unidade</v>
      </c>
      <c r="F46" s="199">
        <f>+Quantidade_CC!W181</f>
        <v>1000</v>
      </c>
      <c r="G46" s="102" t="s">
        <v>348</v>
      </c>
      <c r="H46" s="103">
        <v>5069031000112</v>
      </c>
      <c r="I46" s="104" t="s">
        <v>330</v>
      </c>
      <c r="J46" s="103">
        <v>5682511000147</v>
      </c>
      <c r="K46" s="104" t="s">
        <v>349</v>
      </c>
      <c r="L46" s="80">
        <v>2902226000103</v>
      </c>
      <c r="M46" s="78"/>
      <c r="N46" s="79"/>
    </row>
    <row r="47" spans="1:17" ht="30" customHeight="1" x14ac:dyDescent="0.25">
      <c r="A47" s="188"/>
      <c r="B47" s="190"/>
      <c r="C47" s="192"/>
      <c r="D47" s="192"/>
      <c r="E47" s="192"/>
      <c r="F47" s="194"/>
      <c r="G47" s="105">
        <v>1.82</v>
      </c>
      <c r="H47" s="101">
        <f>+G47*F46</f>
        <v>1820</v>
      </c>
      <c r="I47" s="105">
        <v>1.4258</v>
      </c>
      <c r="J47" s="101">
        <f>+I47*F46</f>
        <v>1425.8</v>
      </c>
      <c r="K47" s="105">
        <v>2.06</v>
      </c>
      <c r="L47" s="81">
        <f>+K47*F46</f>
        <v>2060</v>
      </c>
      <c r="M47" s="62">
        <f t="shared" ref="M47" si="1">ROUND((G47+I47+K47)/3,2)</f>
        <v>1.77</v>
      </c>
      <c r="N47" s="63">
        <f>+M47*F46</f>
        <v>1770</v>
      </c>
      <c r="O47" s="117"/>
      <c r="P47" s="118"/>
      <c r="Q47" s="117"/>
    </row>
    <row r="48" spans="1:17" ht="30" customHeight="1" x14ac:dyDescent="0.25">
      <c r="A48" s="187">
        <v>13</v>
      </c>
      <c r="B48" s="189" t="str">
        <f>+'Serv Gráficos'!B26</f>
        <v xml:space="preserve">Folder Papel Couchê Fosco
Tipo: Folder; Formato: 297mm x  210mm; 
Impresso em 4x4 cores; 2 dobras verticais; gramatura: 210gr
Uma prova de impressão  </v>
      </c>
      <c r="C48" s="191">
        <f>+'Serv Gráficos'!C26</f>
        <v>18724</v>
      </c>
      <c r="D48" s="191">
        <v>60704</v>
      </c>
      <c r="E48" s="191" t="str">
        <f>+'Serv Gráficos'!D26</f>
        <v>Unidade</v>
      </c>
      <c r="F48" s="199">
        <f>+Quantidade_CC!X181</f>
        <v>400</v>
      </c>
      <c r="G48" s="102" t="s">
        <v>332</v>
      </c>
      <c r="H48" s="103">
        <v>40098784000157</v>
      </c>
      <c r="I48" s="104" t="s">
        <v>330</v>
      </c>
      <c r="J48" s="103">
        <v>5682511000147</v>
      </c>
      <c r="K48" s="104" t="s">
        <v>331</v>
      </c>
      <c r="L48" s="80" t="s">
        <v>347</v>
      </c>
      <c r="M48" s="78"/>
      <c r="N48" s="79"/>
    </row>
    <row r="49" spans="1:17" ht="30" customHeight="1" x14ac:dyDescent="0.25">
      <c r="A49" s="188"/>
      <c r="B49" s="190"/>
      <c r="C49" s="192"/>
      <c r="D49" s="192"/>
      <c r="E49" s="192"/>
      <c r="F49" s="194"/>
      <c r="G49" s="105">
        <v>3.2</v>
      </c>
      <c r="H49" s="101">
        <f>+G49*F48</f>
        <v>1280</v>
      </c>
      <c r="I49" s="105">
        <v>2.2111000000000001</v>
      </c>
      <c r="J49" s="101">
        <f>+I49*F48</f>
        <v>884.44</v>
      </c>
      <c r="K49" s="105">
        <v>4.1150000000000002</v>
      </c>
      <c r="L49" s="81">
        <f>+K49*F48</f>
        <v>1646</v>
      </c>
      <c r="M49" s="62">
        <f t="shared" ref="M49:M51" si="2">ROUND((G49+I49+K49)/3,2)</f>
        <v>3.18</v>
      </c>
      <c r="N49" s="63">
        <f>+M49*F48</f>
        <v>1272</v>
      </c>
      <c r="O49" s="117"/>
      <c r="P49" s="118"/>
      <c r="Q49" s="117"/>
    </row>
    <row r="50" spans="1:17" ht="30" customHeight="1" x14ac:dyDescent="0.25">
      <c r="A50" s="187">
        <v>14</v>
      </c>
      <c r="B50" s="189" t="str">
        <f>+'Serv Gráficos'!B27</f>
        <v>Folder -Papel Reciclado
Formato: 42cmx29,5cm, com duas  dobras verticais; impressão digital 4x4 cores, gramatura: 120g
Uma prova de impressão</v>
      </c>
      <c r="C50" s="191">
        <f>+'Serv Gráficos'!C27</f>
        <v>18724</v>
      </c>
      <c r="D50" s="191">
        <v>77399</v>
      </c>
      <c r="E50" s="191" t="str">
        <f>+'Serv Gráficos'!D27</f>
        <v>Unidade</v>
      </c>
      <c r="F50" s="199">
        <f>+Quantidade_CC!Y181</f>
        <v>500</v>
      </c>
      <c r="G50" s="102" t="s">
        <v>348</v>
      </c>
      <c r="H50" s="103">
        <v>5069031000112</v>
      </c>
      <c r="I50" s="104" t="s">
        <v>330</v>
      </c>
      <c r="J50" s="103">
        <v>5682511000147</v>
      </c>
      <c r="K50" s="104" t="s">
        <v>349</v>
      </c>
      <c r="L50" s="80">
        <v>2902226000103</v>
      </c>
      <c r="M50" s="78"/>
      <c r="N50" s="79"/>
    </row>
    <row r="51" spans="1:17" ht="30" customHeight="1" x14ac:dyDescent="0.25">
      <c r="A51" s="188"/>
      <c r="B51" s="190"/>
      <c r="C51" s="192"/>
      <c r="D51" s="192"/>
      <c r="E51" s="192"/>
      <c r="F51" s="194"/>
      <c r="G51" s="105">
        <v>2.98</v>
      </c>
      <c r="H51" s="101">
        <f>+G51*F50</f>
        <v>1490</v>
      </c>
      <c r="I51" s="105">
        <v>2.1625999999999999</v>
      </c>
      <c r="J51" s="101">
        <f>+I51*F50</f>
        <v>1081.3</v>
      </c>
      <c r="K51" s="105">
        <v>3.68</v>
      </c>
      <c r="L51" s="81">
        <f>+K51*F50</f>
        <v>1840</v>
      </c>
      <c r="M51" s="62">
        <f t="shared" si="2"/>
        <v>2.94</v>
      </c>
      <c r="N51" s="63">
        <f>+M51*F50</f>
        <v>1470</v>
      </c>
      <c r="O51" s="117"/>
      <c r="P51" s="118"/>
      <c r="Q51" s="117"/>
    </row>
    <row r="52" spans="1:17" ht="30" customHeight="1" x14ac:dyDescent="0.25">
      <c r="A52" s="119"/>
      <c r="B52" s="119" t="s">
        <v>381</v>
      </c>
      <c r="C52" s="119"/>
      <c r="D52" s="120"/>
      <c r="E52" s="120"/>
      <c r="F52" s="121">
        <f>SUM(F24:F51)</f>
        <v>17380</v>
      </c>
      <c r="G52" s="122"/>
      <c r="H52" s="123">
        <f>+H25+H27+H29+H31+H33+H35+H37+H39+H41+H43+H45+H47+H49+H51</f>
        <v>83031</v>
      </c>
      <c r="I52" s="124"/>
      <c r="J52" s="123">
        <f>+J25+J27+J29+J31+J33+J35+J37+J39+J41+J43+J45+J47+J49+J51</f>
        <v>57493.460000000006</v>
      </c>
      <c r="K52" s="124"/>
      <c r="L52" s="123">
        <f>+L25+L27+L29+L31+L33+L35+L37+L39+L41+L43+L45+L47+L49+L51</f>
        <v>72028.08</v>
      </c>
      <c r="M52" s="124"/>
      <c r="N52" s="125">
        <f>SUM(N25:N51)</f>
        <v>70841.799999999988</v>
      </c>
      <c r="O52" s="117"/>
      <c r="P52" s="118"/>
      <c r="Q52" s="117"/>
    </row>
    <row r="53" spans="1:17" ht="30" customHeight="1" x14ac:dyDescent="0.25">
      <c r="A53" s="106"/>
      <c r="B53" s="106"/>
      <c r="C53" s="106"/>
      <c r="D53" s="126"/>
      <c r="E53" s="126"/>
      <c r="F53" s="127"/>
      <c r="G53" s="128"/>
      <c r="H53" s="129"/>
      <c r="I53" s="128"/>
      <c r="J53" s="129"/>
      <c r="K53" s="128"/>
      <c r="L53" s="129"/>
      <c r="M53" s="128"/>
      <c r="N53" s="130"/>
      <c r="O53" s="117"/>
    </row>
    <row r="54" spans="1:17" ht="20.100000000000001" customHeight="1" x14ac:dyDescent="0.25">
      <c r="A54" s="131" t="s">
        <v>313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17" ht="27.6" customHeight="1" x14ac:dyDescent="0.25">
      <c r="A55" s="200" t="s">
        <v>297</v>
      </c>
      <c r="B55" s="200" t="s">
        <v>298</v>
      </c>
      <c r="C55" s="200" t="s">
        <v>299</v>
      </c>
      <c r="D55" s="200" t="s">
        <v>350</v>
      </c>
      <c r="E55" s="200" t="s">
        <v>46</v>
      </c>
      <c r="F55" s="200" t="s">
        <v>310</v>
      </c>
      <c r="G55" s="197" t="s">
        <v>300</v>
      </c>
      <c r="H55" s="195" t="s">
        <v>291</v>
      </c>
      <c r="I55" s="197" t="s">
        <v>300</v>
      </c>
      <c r="J55" s="195" t="s">
        <v>291</v>
      </c>
      <c r="K55" s="197" t="s">
        <v>300</v>
      </c>
      <c r="L55" s="195" t="s">
        <v>291</v>
      </c>
      <c r="M55" s="108" t="s">
        <v>301</v>
      </c>
      <c r="N55" s="108"/>
    </row>
    <row r="56" spans="1:17" ht="16.149999999999999" customHeight="1" x14ac:dyDescent="0.25">
      <c r="A56" s="201"/>
      <c r="B56" s="201"/>
      <c r="C56" s="201"/>
      <c r="D56" s="201"/>
      <c r="E56" s="201"/>
      <c r="F56" s="201"/>
      <c r="G56" s="202"/>
      <c r="H56" s="196"/>
      <c r="I56" s="202"/>
      <c r="J56" s="196"/>
      <c r="K56" s="202"/>
      <c r="L56" s="196"/>
      <c r="M56" s="109" t="s">
        <v>300</v>
      </c>
      <c r="N56" s="110" t="s">
        <v>291</v>
      </c>
    </row>
    <row r="57" spans="1:17" ht="30" customHeight="1" x14ac:dyDescent="0.25">
      <c r="A57" s="187">
        <v>1</v>
      </c>
      <c r="B57" s="189" t="str">
        <f>+'Serv Gráficos'!B31</f>
        <v>Livro Passaporte
84 páginas; Impressão: 4x4 cores - Miolo: Papel offset 90g 
Capas: Papel cartão 240g com lombada quadrada de 0,4cm e duas lâminas fold-out na quarta capa. 
Tamanho fechado: das capas: 10,5 cm comp. x 15cm alt.
Duas provas de impressão</v>
      </c>
      <c r="C57" s="191">
        <f>+'Serv Gráficos'!C31</f>
        <v>19275</v>
      </c>
      <c r="D57" s="191" t="s">
        <v>324</v>
      </c>
      <c r="E57" s="191" t="str">
        <f>+'Serv Gráficos'!D31</f>
        <v>Unidade</v>
      </c>
      <c r="F57" s="199">
        <f>+Quantidade_CC!Z181</f>
        <v>1000</v>
      </c>
      <c r="G57" s="102" t="s">
        <v>332</v>
      </c>
      <c r="H57" s="103">
        <v>40098784000157</v>
      </c>
      <c r="I57" s="104" t="s">
        <v>339</v>
      </c>
      <c r="J57" s="103">
        <v>140787100097</v>
      </c>
      <c r="K57" s="104" t="s">
        <v>331</v>
      </c>
      <c r="L57" s="80" t="s">
        <v>347</v>
      </c>
      <c r="M57" s="78"/>
      <c r="N57" s="79"/>
    </row>
    <row r="58" spans="1:17" ht="30" customHeight="1" x14ac:dyDescent="0.25">
      <c r="A58" s="188"/>
      <c r="B58" s="190"/>
      <c r="C58" s="192"/>
      <c r="D58" s="192"/>
      <c r="E58" s="192"/>
      <c r="F58" s="194"/>
      <c r="G58" s="105">
        <v>4.6100000000000003</v>
      </c>
      <c r="H58" s="101">
        <f>+G58*F57</f>
        <v>4610</v>
      </c>
      <c r="I58" s="105">
        <v>4.3</v>
      </c>
      <c r="J58" s="101">
        <f>+I58*F57</f>
        <v>4300</v>
      </c>
      <c r="K58" s="105">
        <v>1.99</v>
      </c>
      <c r="L58" s="81">
        <f>+K58*F57</f>
        <v>1990</v>
      </c>
      <c r="M58" s="62">
        <f t="shared" ref="M58" si="3">ROUND((G58+I58+K58)/3,2)</f>
        <v>3.63</v>
      </c>
      <c r="N58" s="63">
        <f>+M58*F57</f>
        <v>3630</v>
      </c>
      <c r="O58" s="117"/>
      <c r="P58" s="118"/>
      <c r="Q58" s="117"/>
    </row>
    <row r="59" spans="1:17" ht="30" customHeight="1" x14ac:dyDescent="0.25">
      <c r="A59" s="187">
        <v>2</v>
      </c>
      <c r="B59" s="189" t="str">
        <f>+'Serv Gráficos'!B32</f>
        <v>Revista
12 páginas; 15 x 10,5 cm fechado;
Refile; 2 Grampos; Vinco; Capas e Miolo em Couchê Fosco Digital 115g, impressão offset 4 x 4 cores.
Duas provas de impressão</v>
      </c>
      <c r="C59" s="191">
        <f>+'Serv Gráficos'!C32</f>
        <v>19275</v>
      </c>
      <c r="D59" s="191" t="s">
        <v>325</v>
      </c>
      <c r="E59" s="191" t="str">
        <f>+'Serv Gráficos'!D32</f>
        <v>Unidade</v>
      </c>
      <c r="F59" s="199">
        <f>+Quantidade_CC!AA181</f>
        <v>10000</v>
      </c>
      <c r="G59" s="102" t="s">
        <v>348</v>
      </c>
      <c r="H59" s="103">
        <v>5069031000112</v>
      </c>
      <c r="I59" s="104" t="s">
        <v>330</v>
      </c>
      <c r="J59" s="103">
        <v>5682511000147</v>
      </c>
      <c r="K59" s="104" t="s">
        <v>331</v>
      </c>
      <c r="L59" s="80" t="s">
        <v>347</v>
      </c>
      <c r="M59" s="78"/>
      <c r="N59" s="79"/>
    </row>
    <row r="60" spans="1:17" ht="30" customHeight="1" x14ac:dyDescent="0.25">
      <c r="A60" s="188"/>
      <c r="B60" s="190"/>
      <c r="C60" s="192"/>
      <c r="D60" s="192"/>
      <c r="E60" s="192"/>
      <c r="F60" s="194"/>
      <c r="G60" s="105">
        <v>3.18</v>
      </c>
      <c r="H60" s="101">
        <f>+G60*F59</f>
        <v>31800</v>
      </c>
      <c r="I60" s="105">
        <v>4.75</v>
      </c>
      <c r="J60" s="101">
        <f>+I60*F59</f>
        <v>47500</v>
      </c>
      <c r="K60" s="105">
        <v>1.6143000000000001</v>
      </c>
      <c r="L60" s="81">
        <f>+K60*F59</f>
        <v>16143</v>
      </c>
      <c r="M60" s="62">
        <f t="shared" ref="M60:M68" si="4">ROUND((G60+I60+K60)/3,2)</f>
        <v>3.18</v>
      </c>
      <c r="N60" s="63">
        <f>+M60*F59</f>
        <v>31800</v>
      </c>
      <c r="O60" s="117"/>
      <c r="P60" s="118"/>
      <c r="Q60" s="117"/>
    </row>
    <row r="61" spans="1:17" ht="30" customHeight="1" x14ac:dyDescent="0.25">
      <c r="A61" s="187">
        <v>3</v>
      </c>
      <c r="B61" s="189" t="str">
        <f>+'Serv Gráficos'!B33</f>
        <v>Revista
8 páginas; 
15 x 10,5 cm fechado; Refile; 2 Grampos; Vinco; Capas e Miolo em Couchê Fosco Digital 115g, impressão offset 4 x 4 cores.
Duas provas de impressão</v>
      </c>
      <c r="C61" s="191">
        <f>+'Serv Gráficos'!C33</f>
        <v>19275</v>
      </c>
      <c r="D61" s="191">
        <v>42897</v>
      </c>
      <c r="E61" s="191" t="str">
        <f>+'Serv Gráficos'!D33</f>
        <v>Unidade</v>
      </c>
      <c r="F61" s="199">
        <f>+Quantidade_CC!AB181</f>
        <v>10000</v>
      </c>
      <c r="G61" s="102" t="s">
        <v>332</v>
      </c>
      <c r="H61" s="103">
        <v>40098784000157</v>
      </c>
      <c r="I61" s="104" t="s">
        <v>349</v>
      </c>
      <c r="J61" s="103">
        <v>2902226000103</v>
      </c>
      <c r="K61" s="104" t="s">
        <v>348</v>
      </c>
      <c r="L61" s="80">
        <v>5069031000112</v>
      </c>
      <c r="M61" s="78"/>
      <c r="N61" s="79"/>
    </row>
    <row r="62" spans="1:17" ht="30" customHeight="1" x14ac:dyDescent="0.25">
      <c r="A62" s="188"/>
      <c r="B62" s="190"/>
      <c r="C62" s="192"/>
      <c r="D62" s="192"/>
      <c r="E62" s="192"/>
      <c r="F62" s="194"/>
      <c r="G62" s="105">
        <v>2.91</v>
      </c>
      <c r="H62" s="101">
        <f>F61*G62</f>
        <v>29100</v>
      </c>
      <c r="I62" s="105">
        <v>3.25</v>
      </c>
      <c r="J62" s="101">
        <f>+I62*F61</f>
        <v>32500</v>
      </c>
      <c r="K62" s="105">
        <v>2.9</v>
      </c>
      <c r="L62" s="81">
        <f>+K62*F61</f>
        <v>29000</v>
      </c>
      <c r="M62" s="62">
        <f t="shared" si="4"/>
        <v>3.02</v>
      </c>
      <c r="N62" s="63">
        <f>+M62*F61</f>
        <v>30200</v>
      </c>
      <c r="O62" s="117"/>
      <c r="P62" s="118"/>
      <c r="Q62" s="117"/>
    </row>
    <row r="63" spans="1:17" ht="30" customHeight="1" x14ac:dyDescent="0.25">
      <c r="A63" s="187">
        <v>4</v>
      </c>
      <c r="B63" s="189" t="str">
        <f>+'Serv Gráficos'!B34</f>
        <v>Revista
16 páginas;
15 x 10,5 cm fechado; Refile; 2 Grampos; Vinco; Miolo em Couchê Fosco Digital 115g, impressão em cores 4 x 4 cores.
Duas provas de impressão</v>
      </c>
      <c r="C63" s="191">
        <f>+'Serv Gráficos'!C34</f>
        <v>19275</v>
      </c>
      <c r="D63" s="191" t="s">
        <v>326</v>
      </c>
      <c r="E63" s="191" t="str">
        <f>+'Serv Gráficos'!D34</f>
        <v>Unidade</v>
      </c>
      <c r="F63" s="199">
        <f>+Quantidade_CC!AC181</f>
        <v>500</v>
      </c>
      <c r="G63" s="102" t="s">
        <v>332</v>
      </c>
      <c r="H63" s="103">
        <v>40098784000157</v>
      </c>
      <c r="I63" s="104" t="s">
        <v>349</v>
      </c>
      <c r="J63" s="103">
        <v>2902226000103</v>
      </c>
      <c r="K63" s="104" t="s">
        <v>348</v>
      </c>
      <c r="L63" s="80">
        <v>5069031000112</v>
      </c>
      <c r="M63" s="78"/>
      <c r="N63" s="79"/>
    </row>
    <row r="64" spans="1:17" ht="30" customHeight="1" x14ac:dyDescent="0.25">
      <c r="A64" s="188"/>
      <c r="B64" s="190"/>
      <c r="C64" s="192"/>
      <c r="D64" s="192"/>
      <c r="E64" s="192"/>
      <c r="F64" s="194"/>
      <c r="G64" s="105">
        <v>3.33</v>
      </c>
      <c r="H64" s="101">
        <f>F63*G64</f>
        <v>1665</v>
      </c>
      <c r="I64" s="105">
        <v>3.4</v>
      </c>
      <c r="J64" s="101">
        <f>F63*I64</f>
        <v>1700</v>
      </c>
      <c r="K64" s="105">
        <v>2.9</v>
      </c>
      <c r="L64" s="81">
        <f>F63*K64</f>
        <v>1450</v>
      </c>
      <c r="M64" s="62">
        <f t="shared" si="4"/>
        <v>3.21</v>
      </c>
      <c r="N64" s="63">
        <f>+M64*F63</f>
        <v>1605</v>
      </c>
      <c r="O64" s="117"/>
      <c r="P64" s="118"/>
      <c r="Q64" s="117"/>
    </row>
    <row r="65" spans="1:17" ht="30" customHeight="1" x14ac:dyDescent="0.25">
      <c r="A65" s="187">
        <v>5</v>
      </c>
      <c r="B65" s="189" t="str">
        <f>+'Serv Gráficos'!B35</f>
        <v>Revista
40 páginas; Formato aberto: 30 x 21 cm; Formato fechado: 15 x 21 cm (A5); impressão em cores 4x4; Papel capa: Couché fosco 230g/m2; Papel miolo: Couché fosco 115g/m2; Acabamento: refile; grampos, vinco e laminação fosca na capa;
Duas provas de impressão</v>
      </c>
      <c r="C65" s="191">
        <v>19275</v>
      </c>
      <c r="D65" s="191"/>
      <c r="E65" s="191" t="s">
        <v>295</v>
      </c>
      <c r="F65" s="199">
        <v>400</v>
      </c>
      <c r="G65" s="102" t="s">
        <v>348</v>
      </c>
      <c r="H65" s="103">
        <v>5069031000112</v>
      </c>
      <c r="I65" s="104" t="s">
        <v>330</v>
      </c>
      <c r="J65" s="103">
        <v>5682511000147</v>
      </c>
      <c r="K65" s="104" t="s">
        <v>331</v>
      </c>
      <c r="L65" s="80" t="s">
        <v>347</v>
      </c>
      <c r="M65" s="78"/>
      <c r="N65" s="79"/>
      <c r="O65" s="117"/>
      <c r="P65" s="118"/>
      <c r="Q65" s="117"/>
    </row>
    <row r="66" spans="1:17" ht="30" customHeight="1" x14ac:dyDescent="0.25">
      <c r="A66" s="188"/>
      <c r="B66" s="190"/>
      <c r="C66" s="192"/>
      <c r="D66" s="192"/>
      <c r="E66" s="192"/>
      <c r="F66" s="194"/>
      <c r="G66" s="105">
        <v>6.9</v>
      </c>
      <c r="H66" s="101">
        <f>F65*G66</f>
        <v>2760</v>
      </c>
      <c r="I66" s="105">
        <v>5.54</v>
      </c>
      <c r="J66" s="101">
        <f>F65*I66</f>
        <v>2216</v>
      </c>
      <c r="K66" s="105">
        <v>3.92</v>
      </c>
      <c r="L66" s="81">
        <f>F65*K66</f>
        <v>1568</v>
      </c>
      <c r="M66" s="62">
        <f t="shared" si="4"/>
        <v>5.45</v>
      </c>
      <c r="N66" s="63">
        <f t="shared" ref="N66:N68" si="5">+M66*F65</f>
        <v>2180</v>
      </c>
      <c r="O66" s="117"/>
      <c r="P66" s="118"/>
      <c r="Q66" s="117"/>
    </row>
    <row r="67" spans="1:17" ht="30" customHeight="1" x14ac:dyDescent="0.25">
      <c r="A67" s="187">
        <v>6</v>
      </c>
      <c r="B67" s="189" t="str">
        <f>+'Serv Gráficos'!B36</f>
        <v>Revista
40 páginas; Tamanho: formato fechado 22x22cm; grampeado; papel reciclado, impressão digital 4x4 cores; Gramatura: externa 300 e miolo 120g.
Duas provas de impressão</v>
      </c>
      <c r="C67" s="191">
        <v>19275</v>
      </c>
      <c r="D67" s="191"/>
      <c r="E67" s="191" t="s">
        <v>295</v>
      </c>
      <c r="F67" s="199">
        <v>500</v>
      </c>
      <c r="G67" s="102" t="s">
        <v>348</v>
      </c>
      <c r="H67" s="103">
        <v>5069031000112</v>
      </c>
      <c r="I67" s="104" t="s">
        <v>330</v>
      </c>
      <c r="J67" s="103">
        <v>5682511000147</v>
      </c>
      <c r="K67" s="104" t="s">
        <v>331</v>
      </c>
      <c r="L67" s="80" t="s">
        <v>347</v>
      </c>
      <c r="M67" s="78"/>
      <c r="N67" s="79"/>
      <c r="O67" s="117"/>
      <c r="P67" s="118"/>
      <c r="Q67" s="117"/>
    </row>
    <row r="68" spans="1:17" ht="30" customHeight="1" x14ac:dyDescent="0.25">
      <c r="A68" s="188"/>
      <c r="B68" s="190"/>
      <c r="C68" s="192"/>
      <c r="D68" s="192"/>
      <c r="E68" s="192"/>
      <c r="F68" s="194"/>
      <c r="G68" s="105">
        <v>16.55</v>
      </c>
      <c r="H68" s="101">
        <f>F67*G68</f>
        <v>8275</v>
      </c>
      <c r="I68" s="105">
        <v>13.25</v>
      </c>
      <c r="J68" s="101">
        <f>F67*I68</f>
        <v>6625</v>
      </c>
      <c r="K68" s="105">
        <v>7.16</v>
      </c>
      <c r="L68" s="81">
        <f>F67*K68</f>
        <v>3580</v>
      </c>
      <c r="M68" s="62">
        <f t="shared" si="4"/>
        <v>12.32</v>
      </c>
      <c r="N68" s="63">
        <f t="shared" si="5"/>
        <v>6160</v>
      </c>
      <c r="O68" s="117"/>
      <c r="P68" s="118"/>
      <c r="Q68" s="117"/>
    </row>
    <row r="69" spans="1:17" ht="30" customHeight="1" x14ac:dyDescent="0.25">
      <c r="A69" s="187">
        <v>7</v>
      </c>
      <c r="B69" s="189" t="str">
        <f>+'Serv Gráficos'!B37</f>
        <v>Revista A4 (fechada)
160 páginas de miolo em papel A4 couché fosco 120g, impressão digital 4x4 cores; capa em couche fosco 300g, impressão digital 4x4 cores, laminação fosca nas capas externas, lombada quadrada, cola - Embalagem individual shrink.
Duas provas de impressão</v>
      </c>
      <c r="C69" s="191">
        <f>+'Serv Gráficos'!C37</f>
        <v>19275</v>
      </c>
      <c r="D69" s="191">
        <v>68624</v>
      </c>
      <c r="E69" s="191" t="str">
        <f>+'Serv Gráficos'!D37</f>
        <v>Unidade</v>
      </c>
      <c r="F69" s="199">
        <f>+Quantidade_CC!AF181</f>
        <v>1440</v>
      </c>
      <c r="G69" s="145" t="s">
        <v>332</v>
      </c>
      <c r="H69" s="146">
        <v>40098784000157</v>
      </c>
      <c r="I69" s="147" t="s">
        <v>330</v>
      </c>
      <c r="J69" s="146">
        <v>5682511000147</v>
      </c>
      <c r="K69" s="147" t="s">
        <v>331</v>
      </c>
      <c r="L69" s="148" t="s">
        <v>347</v>
      </c>
      <c r="M69" s="149"/>
      <c r="N69" s="150"/>
    </row>
    <row r="70" spans="1:17" ht="30" customHeight="1" x14ac:dyDescent="0.25">
      <c r="A70" s="188"/>
      <c r="B70" s="190"/>
      <c r="C70" s="192"/>
      <c r="D70" s="192"/>
      <c r="E70" s="192"/>
      <c r="F70" s="194"/>
      <c r="G70" s="151">
        <v>51.57</v>
      </c>
      <c r="H70" s="101">
        <f>+G70*F69</f>
        <v>74260.800000000003</v>
      </c>
      <c r="I70" s="105">
        <v>42.111699999999999</v>
      </c>
      <c r="J70" s="101">
        <f>+I70*F69</f>
        <v>60640.847999999998</v>
      </c>
      <c r="K70" s="105">
        <v>22.075600000000001</v>
      </c>
      <c r="L70" s="81">
        <f>+K70*F69</f>
        <v>31788.864000000001</v>
      </c>
      <c r="M70" s="62">
        <f t="shared" ref="M70" si="6">ROUND((G70+I70+K70)/3,2)</f>
        <v>38.590000000000003</v>
      </c>
      <c r="N70" s="63">
        <f>+M70*F69</f>
        <v>55569.600000000006</v>
      </c>
      <c r="O70" s="117"/>
      <c r="P70" s="118"/>
      <c r="Q70" s="117"/>
    </row>
    <row r="71" spans="1:17" ht="30" customHeight="1" x14ac:dyDescent="0.25">
      <c r="A71" s="187">
        <v>8</v>
      </c>
      <c r="B71" s="189" t="str">
        <f>+'Serv Gráficos'!B38</f>
        <v>Livreto Passaporte
120 páginas; Impressão digital  4x4 cores - Miolo: Papel offset 90g 
Capas: Papel cartão 240g com lombada quadrada  e duas lâminas fold-out na quarta capa. Tamanho aberto: das capas: 150 x 421 mm com quatro dobras verticais.
Duas provas de impressão</v>
      </c>
      <c r="C71" s="191">
        <f>+'Serv Gráficos'!C38</f>
        <v>19275</v>
      </c>
      <c r="D71" s="191">
        <v>56669</v>
      </c>
      <c r="E71" s="191" t="str">
        <f>+'Serv Gráficos'!D38</f>
        <v>Unidade</v>
      </c>
      <c r="F71" s="199">
        <f>+Quantidade_CC!AG181</f>
        <v>1000</v>
      </c>
      <c r="G71" s="102" t="s">
        <v>348</v>
      </c>
      <c r="H71" s="103">
        <v>5069031000112</v>
      </c>
      <c r="I71" s="104" t="s">
        <v>330</v>
      </c>
      <c r="J71" s="103">
        <v>5682511000147</v>
      </c>
      <c r="K71" s="104" t="s">
        <v>331</v>
      </c>
      <c r="L71" s="80" t="s">
        <v>347</v>
      </c>
      <c r="M71" s="78"/>
      <c r="N71" s="79"/>
    </row>
    <row r="72" spans="1:17" ht="30" customHeight="1" x14ac:dyDescent="0.25">
      <c r="A72" s="188"/>
      <c r="B72" s="190"/>
      <c r="C72" s="192"/>
      <c r="D72" s="192"/>
      <c r="E72" s="192"/>
      <c r="F72" s="194"/>
      <c r="G72" s="105">
        <v>4.9000000000000004</v>
      </c>
      <c r="H72" s="101">
        <f>+G72*F71</f>
        <v>4900</v>
      </c>
      <c r="I72" s="105">
        <v>2.54</v>
      </c>
      <c r="J72" s="101">
        <f>+I72*F71</f>
        <v>2540</v>
      </c>
      <c r="K72" s="105">
        <v>1.61</v>
      </c>
      <c r="L72" s="81">
        <f>+K72*F71</f>
        <v>1610</v>
      </c>
      <c r="M72" s="62">
        <f>ROUND((G72+I72+K72)/3,2)</f>
        <v>3.02</v>
      </c>
      <c r="N72" s="63">
        <f>+M72*F71</f>
        <v>3020</v>
      </c>
      <c r="O72" s="117"/>
      <c r="P72" s="118"/>
      <c r="Q72" s="117"/>
    </row>
    <row r="73" spans="1:17" ht="30" customHeight="1" x14ac:dyDescent="0.25">
      <c r="A73" s="119"/>
      <c r="B73" s="119" t="s">
        <v>329</v>
      </c>
      <c r="C73" s="119"/>
      <c r="D73" s="120"/>
      <c r="E73" s="120"/>
      <c r="F73" s="121">
        <f>SUM(F57:F72)</f>
        <v>24840</v>
      </c>
      <c r="G73" s="122"/>
      <c r="H73" s="123">
        <f>+H58+H60+H62+H64+H66+H68+H70+H72</f>
        <v>157370.79999999999</v>
      </c>
      <c r="I73" s="124"/>
      <c r="J73" s="123">
        <f>+J58+J60+J62+J64+J66+J68+J70+J72</f>
        <v>158021.848</v>
      </c>
      <c r="K73" s="124"/>
      <c r="L73" s="123">
        <f>+L58+L60+L62+L64+L66+L68+L70+L72</f>
        <v>87129.864000000001</v>
      </c>
      <c r="M73" s="124"/>
      <c r="N73" s="125">
        <f>SUM(N58:N72)</f>
        <v>134164.6</v>
      </c>
      <c r="O73" s="117"/>
      <c r="P73" s="118"/>
      <c r="Q73" s="117"/>
    </row>
    <row r="74" spans="1:17" ht="30" customHeight="1" x14ac:dyDescent="0.25">
      <c r="A74" s="106"/>
      <c r="B74" s="106"/>
      <c r="C74" s="106"/>
      <c r="D74" s="126"/>
      <c r="E74" s="126"/>
      <c r="F74" s="127"/>
      <c r="G74" s="128"/>
      <c r="H74" s="129"/>
      <c r="I74" s="128"/>
      <c r="J74" s="129"/>
      <c r="K74" s="128"/>
      <c r="L74" s="129"/>
      <c r="M74" s="128"/>
      <c r="N74" s="130"/>
      <c r="O74" s="117"/>
    </row>
    <row r="75" spans="1:17" ht="20.100000000000001" customHeight="1" x14ac:dyDescent="0.25">
      <c r="A75" s="131" t="s">
        <v>359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</row>
    <row r="76" spans="1:17" ht="27.6" customHeight="1" x14ac:dyDescent="0.25">
      <c r="A76" s="200" t="s">
        <v>297</v>
      </c>
      <c r="B76" s="200" t="s">
        <v>298</v>
      </c>
      <c r="C76" s="200" t="s">
        <v>299</v>
      </c>
      <c r="D76" s="200" t="s">
        <v>350</v>
      </c>
      <c r="E76" s="200" t="s">
        <v>46</v>
      </c>
      <c r="F76" s="200" t="s">
        <v>310</v>
      </c>
      <c r="G76" s="197" t="s">
        <v>300</v>
      </c>
      <c r="H76" s="195" t="s">
        <v>291</v>
      </c>
      <c r="I76" s="197" t="s">
        <v>300</v>
      </c>
      <c r="J76" s="195" t="s">
        <v>291</v>
      </c>
      <c r="K76" s="197" t="s">
        <v>300</v>
      </c>
      <c r="L76" s="195" t="s">
        <v>291</v>
      </c>
      <c r="M76" s="108" t="s">
        <v>301</v>
      </c>
      <c r="N76" s="108"/>
    </row>
    <row r="77" spans="1:17" ht="16.149999999999999" customHeight="1" x14ac:dyDescent="0.25">
      <c r="A77" s="201"/>
      <c r="B77" s="201"/>
      <c r="C77" s="201"/>
      <c r="D77" s="201"/>
      <c r="E77" s="201"/>
      <c r="F77" s="201"/>
      <c r="G77" s="202"/>
      <c r="H77" s="203"/>
      <c r="I77" s="202"/>
      <c r="J77" s="196"/>
      <c r="K77" s="198"/>
      <c r="L77" s="196"/>
      <c r="M77" s="109" t="s">
        <v>300</v>
      </c>
      <c r="N77" s="110" t="s">
        <v>291</v>
      </c>
    </row>
    <row r="78" spans="1:17" ht="30" customHeight="1" x14ac:dyDescent="0.25">
      <c r="A78" s="187">
        <v>1</v>
      </c>
      <c r="B78" s="189" t="str">
        <f>+'Serv Gráficos'!B42</f>
        <v>Caneca Cerâmica
Porcelana com alta durabilidade, Capacidade mínima de 300ml, dimensões aproximadas: 9,8cm x 12,1cm x 8,2cm; impressas por meio de sik ou de decalque e forno com temperatura mínima de 750 graus, com estampa no fundo (parte externa), com alça na cor do corpo da caneca, reta; para uso: Alimentos Liquidos; Caracteristicas adicionais: Personalizada</v>
      </c>
      <c r="C78" s="191">
        <f>+'Serv Gráficos'!C42</f>
        <v>22039</v>
      </c>
      <c r="D78" s="191">
        <v>106550</v>
      </c>
      <c r="E78" s="191" t="str">
        <f>+'Serv Gráficos'!D42</f>
        <v>Unidade</v>
      </c>
      <c r="F78" s="199">
        <f>+Quantidade_CC!AH181</f>
        <v>5000</v>
      </c>
      <c r="G78" s="161" t="s">
        <v>387</v>
      </c>
      <c r="H78" s="156" t="s">
        <v>388</v>
      </c>
      <c r="I78" s="161" t="s">
        <v>389</v>
      </c>
      <c r="J78" s="157" t="s">
        <v>399</v>
      </c>
      <c r="K78" s="158" t="s">
        <v>390</v>
      </c>
      <c r="L78" s="132">
        <v>3072692900016</v>
      </c>
      <c r="M78" s="78"/>
      <c r="N78" s="79"/>
    </row>
    <row r="79" spans="1:17" ht="30" customHeight="1" x14ac:dyDescent="0.25">
      <c r="A79" s="188"/>
      <c r="B79" s="190"/>
      <c r="C79" s="192"/>
      <c r="D79" s="192"/>
      <c r="E79" s="192"/>
      <c r="F79" s="194"/>
      <c r="G79" s="159">
        <v>19.899999999999999</v>
      </c>
      <c r="H79" s="101">
        <f>+G79*F78</f>
        <v>99500</v>
      </c>
      <c r="I79" s="159">
        <v>30</v>
      </c>
      <c r="J79" s="101">
        <f>+I79*F78</f>
        <v>150000</v>
      </c>
      <c r="K79" s="159">
        <v>25</v>
      </c>
      <c r="L79" s="81">
        <f>+K79*F78</f>
        <v>125000</v>
      </c>
      <c r="M79" s="62">
        <f t="shared" ref="M79" si="7">ROUND((G79+I79+K79)/3,2)</f>
        <v>24.97</v>
      </c>
      <c r="N79" s="63">
        <f>+M79*F78</f>
        <v>124850</v>
      </c>
      <c r="O79" s="117"/>
      <c r="P79" s="118"/>
      <c r="Q79" s="117"/>
    </row>
    <row r="80" spans="1:17" ht="30" customHeight="1" x14ac:dyDescent="0.25">
      <c r="A80" s="187">
        <v>2</v>
      </c>
      <c r="B80" s="189" t="str">
        <f>+'Serv Gráficos'!B43</f>
        <v>Caneca Térmica Inox
Capacidade para 450ml, com gravação a laser de logotipo, com tampa</v>
      </c>
      <c r="C80" s="191">
        <f>+'Serv Gráficos'!C43</f>
        <v>19275</v>
      </c>
      <c r="D80" s="191">
        <v>106550</v>
      </c>
      <c r="E80" s="191" t="str">
        <f>+'Serv Gráficos'!D43</f>
        <v>Unidade</v>
      </c>
      <c r="F80" s="193">
        <f>+Quantidade_CC!AI181</f>
        <v>5000</v>
      </c>
      <c r="G80" s="162" t="s">
        <v>391</v>
      </c>
      <c r="H80" s="132">
        <v>2887899000212</v>
      </c>
      <c r="I80" s="160" t="s">
        <v>393</v>
      </c>
      <c r="J80" s="155" t="s">
        <v>392</v>
      </c>
      <c r="K80" s="163" t="s">
        <v>395</v>
      </c>
      <c r="L80" s="155" t="s">
        <v>394</v>
      </c>
      <c r="M80" s="78"/>
      <c r="N80" s="79"/>
    </row>
    <row r="81" spans="1:17" ht="30" customHeight="1" x14ac:dyDescent="0.25">
      <c r="A81" s="188"/>
      <c r="B81" s="190"/>
      <c r="C81" s="192"/>
      <c r="D81" s="192"/>
      <c r="E81" s="192"/>
      <c r="F81" s="194"/>
      <c r="G81" s="159">
        <v>19.899999999999999</v>
      </c>
      <c r="H81" s="101">
        <f>+G81*F80</f>
        <v>99500</v>
      </c>
      <c r="I81" s="159">
        <v>24.9</v>
      </c>
      <c r="J81" s="101">
        <f>+I81*F80</f>
        <v>124500</v>
      </c>
      <c r="K81" s="159">
        <v>19.899999999999999</v>
      </c>
      <c r="L81" s="81">
        <f>+K81*F80</f>
        <v>99500</v>
      </c>
      <c r="M81" s="62">
        <f t="shared" ref="M81" si="8">ROUND((G81+I81+K81)/3,2)</f>
        <v>21.57</v>
      </c>
      <c r="N81" s="63">
        <f>+M81*F80</f>
        <v>107850</v>
      </c>
      <c r="O81" s="117"/>
      <c r="P81" s="118"/>
      <c r="Q81" s="117"/>
    </row>
    <row r="82" spans="1:17" ht="30" customHeight="1" x14ac:dyDescent="0.25">
      <c r="A82" s="187">
        <v>3</v>
      </c>
      <c r="B82" s="189" t="str">
        <f>+'Serv Gráficos'!B44</f>
        <v>Caneca Fibra de Coco ou madeira quadrada
Capacidade 180-200ml, com alça, Personalizada em 1 lado, com impressão 4x0. Cor: verde escuro</v>
      </c>
      <c r="C82" s="191">
        <f>+'Serv Gráficos'!C44</f>
        <v>19275</v>
      </c>
      <c r="D82" s="191">
        <v>106550</v>
      </c>
      <c r="E82" s="191" t="str">
        <f>+'Serv Gráficos'!D44</f>
        <v>Unidade</v>
      </c>
      <c r="F82" s="193">
        <f>+Quantidade_CC!AJ181</f>
        <v>5000</v>
      </c>
      <c r="G82" s="162" t="s">
        <v>396</v>
      </c>
      <c r="H82" s="132">
        <v>46202155000101</v>
      </c>
      <c r="I82" s="164" t="s">
        <v>397</v>
      </c>
      <c r="J82" s="132">
        <v>51428664000197</v>
      </c>
      <c r="K82" s="165" t="s">
        <v>398</v>
      </c>
      <c r="L82" s="132">
        <v>28039879000102</v>
      </c>
      <c r="M82" s="78"/>
      <c r="N82" s="79"/>
    </row>
    <row r="83" spans="1:17" ht="30" customHeight="1" x14ac:dyDescent="0.25">
      <c r="A83" s="188"/>
      <c r="B83" s="190"/>
      <c r="C83" s="192"/>
      <c r="D83" s="192"/>
      <c r="E83" s="192"/>
      <c r="F83" s="194"/>
      <c r="G83" s="105">
        <v>5.49</v>
      </c>
      <c r="H83" s="101">
        <f>F82*G83</f>
        <v>27450</v>
      </c>
      <c r="I83" s="105">
        <v>9.9</v>
      </c>
      <c r="J83" s="101">
        <f>+I83*F82</f>
        <v>49500</v>
      </c>
      <c r="K83" s="105">
        <v>7.2</v>
      </c>
      <c r="L83" s="81">
        <f>+K83*F82</f>
        <v>36000</v>
      </c>
      <c r="M83" s="62">
        <f t="shared" ref="M83" si="9">ROUND((G83+I83+K83)/3,2)</f>
        <v>7.53</v>
      </c>
      <c r="N83" s="63">
        <f>+M83*F82</f>
        <v>37650</v>
      </c>
      <c r="O83" s="117"/>
      <c r="P83" s="118"/>
      <c r="Q83" s="117"/>
    </row>
    <row r="84" spans="1:17" ht="30" customHeight="1" x14ac:dyDescent="0.25">
      <c r="A84" s="119"/>
      <c r="B84" s="119" t="s">
        <v>382</v>
      </c>
      <c r="C84" s="119"/>
      <c r="D84" s="120"/>
      <c r="E84" s="120"/>
      <c r="F84" s="121">
        <f>SUM(F78:F83)</f>
        <v>15000</v>
      </c>
      <c r="G84" s="122"/>
      <c r="H84" s="123">
        <f>+H79+H81+H83</f>
        <v>226450</v>
      </c>
      <c r="I84" s="124"/>
      <c r="J84" s="123">
        <f>+J79+J81+J83</f>
        <v>324000</v>
      </c>
      <c r="K84" s="124"/>
      <c r="L84" s="123">
        <f>+L79+L81+L83</f>
        <v>260500</v>
      </c>
      <c r="M84" s="124"/>
      <c r="N84" s="125">
        <f>SUM(N79:N83)</f>
        <v>270350</v>
      </c>
      <c r="O84" s="117"/>
      <c r="P84" s="118"/>
      <c r="Q84" s="117"/>
    </row>
    <row r="85" spans="1:17" ht="30" customHeight="1" x14ac:dyDescent="0.25">
      <c r="A85" s="119"/>
      <c r="B85" s="119" t="s">
        <v>383</v>
      </c>
      <c r="C85" s="119"/>
      <c r="D85" s="120"/>
      <c r="E85" s="120"/>
      <c r="F85" s="121">
        <f>+F19+F52+F73+F84</f>
        <v>66019</v>
      </c>
      <c r="G85" s="122"/>
      <c r="H85" s="123">
        <f>+H19+H52+H73+H84</f>
        <v>609661.19999999995</v>
      </c>
      <c r="I85" s="124"/>
      <c r="J85" s="123">
        <f>+J19+J52+J73+J84</f>
        <v>674459.94849999994</v>
      </c>
      <c r="K85" s="124"/>
      <c r="L85" s="123">
        <f>+L19+L52+L73+L84</f>
        <v>558400.19400000002</v>
      </c>
      <c r="M85" s="124"/>
      <c r="N85" s="123">
        <f>+N19+N52+N73+N84</f>
        <v>614174.48</v>
      </c>
      <c r="O85" s="117"/>
      <c r="P85" s="117"/>
    </row>
    <row r="86" spans="1:17" ht="20.100000000000001" customHeight="1" x14ac:dyDescent="0.25">
      <c r="G86" s="134"/>
      <c r="H86" s="134"/>
      <c r="I86" s="134"/>
      <c r="J86" s="134"/>
      <c r="K86" s="134"/>
      <c r="L86" s="134"/>
      <c r="M86" s="135" t="s">
        <v>302</v>
      </c>
      <c r="N86" s="136">
        <v>0</v>
      </c>
    </row>
    <row r="87" spans="1:17" ht="20.100000000000001" customHeight="1" x14ac:dyDescent="0.25">
      <c r="G87" s="134"/>
      <c r="H87" s="137"/>
      <c r="I87" s="134"/>
      <c r="J87" s="134"/>
      <c r="K87" s="137"/>
      <c r="L87" s="134"/>
      <c r="M87" s="135" t="s">
        <v>286</v>
      </c>
      <c r="N87" s="138">
        <v>0</v>
      </c>
    </row>
    <row r="88" spans="1:17" ht="20.100000000000001" customHeight="1" x14ac:dyDescent="0.25">
      <c r="G88" s="134"/>
      <c r="H88" s="139"/>
      <c r="I88" s="134"/>
      <c r="J88" s="134"/>
      <c r="K88" s="137"/>
      <c r="L88" s="134"/>
      <c r="M88" s="135" t="s">
        <v>49</v>
      </c>
      <c r="N88" s="138">
        <v>0</v>
      </c>
    </row>
    <row r="89" spans="1:17" ht="20.100000000000001" customHeight="1" x14ac:dyDescent="0.25">
      <c r="H89" s="117"/>
      <c r="M89" s="135" t="s">
        <v>48</v>
      </c>
      <c r="N89" s="138">
        <v>0</v>
      </c>
    </row>
    <row r="90" spans="1:17" ht="30" customHeight="1" x14ac:dyDescent="0.25">
      <c r="M90" s="140" t="s">
        <v>47</v>
      </c>
      <c r="N90" s="141">
        <v>0</v>
      </c>
    </row>
    <row r="91" spans="1:17" ht="30" customHeight="1" x14ac:dyDescent="0.25"/>
    <row r="92" spans="1:17" ht="30" customHeight="1" x14ac:dyDescent="0.25"/>
    <row r="93" spans="1:17" ht="30" customHeight="1" x14ac:dyDescent="0.25"/>
    <row r="94" spans="1:17" ht="30" customHeight="1" x14ac:dyDescent="0.25"/>
    <row r="95" spans="1:17" ht="30" customHeight="1" x14ac:dyDescent="0.25"/>
    <row r="96" spans="1:17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8:10" ht="30" customHeight="1" x14ac:dyDescent="0.25"/>
    <row r="274" spans="8:10" ht="30" customHeight="1" x14ac:dyDescent="0.25"/>
    <row r="275" spans="8:10" ht="30" customHeight="1" x14ac:dyDescent="0.25"/>
    <row r="276" spans="8:10" ht="30" customHeight="1" x14ac:dyDescent="0.25"/>
    <row r="277" spans="8:10" ht="30" customHeight="1" x14ac:dyDescent="0.25"/>
    <row r="278" spans="8:10" ht="30" customHeight="1" x14ac:dyDescent="0.25"/>
    <row r="279" spans="8:10" ht="30" customHeight="1" x14ac:dyDescent="0.25"/>
    <row r="280" spans="8:10" ht="30" customHeight="1" x14ac:dyDescent="0.25"/>
    <row r="281" spans="8:10" ht="30" customHeight="1" x14ac:dyDescent="0.25"/>
    <row r="282" spans="8:10" ht="30" customHeight="1" x14ac:dyDescent="0.25"/>
    <row r="283" spans="8:10" ht="30" customHeight="1" x14ac:dyDescent="0.25"/>
    <row r="284" spans="8:10" ht="30" customHeight="1" x14ac:dyDescent="0.25"/>
    <row r="285" spans="8:10" ht="30" customHeight="1" x14ac:dyDescent="0.25"/>
    <row r="286" spans="8:10" ht="30" customHeight="1" x14ac:dyDescent="0.25">
      <c r="H286" s="142"/>
      <c r="I286" s="142"/>
      <c r="J286" s="143"/>
    </row>
    <row r="287" spans="8:10" ht="30" customHeight="1" x14ac:dyDescent="0.25"/>
    <row r="288" spans="8:10" ht="30" customHeight="1" x14ac:dyDescent="0.25">
      <c r="H288" s="142"/>
      <c r="I288" s="142"/>
      <c r="J288" s="143"/>
    </row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spans="1:14" ht="30" customHeight="1" x14ac:dyDescent="0.25"/>
    <row r="546" spans="1:14" ht="30" customHeight="1" x14ac:dyDescent="0.25"/>
    <row r="547" spans="1:14" ht="30" customHeight="1" x14ac:dyDescent="0.25"/>
    <row r="548" spans="1:14" ht="15" customHeight="1" x14ac:dyDescent="0.25"/>
    <row r="549" spans="1:14" ht="15" customHeight="1" x14ac:dyDescent="0.25"/>
    <row r="550" spans="1:14" ht="15" customHeight="1" x14ac:dyDescent="0.25"/>
    <row r="551" spans="1:14" ht="15" customHeight="1" x14ac:dyDescent="0.25"/>
    <row r="552" spans="1:14" ht="15" customHeight="1" x14ac:dyDescent="0.25"/>
    <row r="553" spans="1:14" s="144" customFormat="1" ht="15" customHeight="1" x14ac:dyDescent="0.25">
      <c r="A553" s="134"/>
      <c r="B553" s="134"/>
      <c r="C553" s="134"/>
      <c r="D553" s="134"/>
      <c r="E553" s="134"/>
      <c r="F553" s="134"/>
      <c r="G553" s="106"/>
      <c r="H553" s="106"/>
      <c r="I553" s="106"/>
      <c r="J553" s="106"/>
      <c r="K553" s="106"/>
      <c r="L553" s="106"/>
      <c r="M553" s="106"/>
      <c r="N553" s="106"/>
    </row>
    <row r="554" spans="1:14" s="144" customFormat="1" ht="15" customHeight="1" x14ac:dyDescent="0.25">
      <c r="A554" s="134"/>
      <c r="B554" s="134"/>
      <c r="C554" s="134"/>
      <c r="D554" s="134"/>
      <c r="E554" s="134"/>
      <c r="F554" s="134"/>
      <c r="G554" s="106"/>
      <c r="H554" s="106"/>
      <c r="I554" s="106"/>
      <c r="J554" s="106"/>
      <c r="K554" s="106"/>
      <c r="L554" s="106"/>
      <c r="M554" s="106"/>
      <c r="N554" s="106"/>
    </row>
    <row r="555" spans="1:14" s="144" customFormat="1" ht="15" customHeight="1" x14ac:dyDescent="0.25">
      <c r="A555" s="134"/>
      <c r="B555" s="134"/>
      <c r="C555" s="134"/>
      <c r="D555" s="134"/>
      <c r="E555" s="134"/>
      <c r="F555" s="134"/>
      <c r="G555" s="106"/>
      <c r="H555" s="106"/>
      <c r="I555" s="106"/>
      <c r="J555" s="106"/>
      <c r="K555" s="106"/>
      <c r="L555" s="106"/>
      <c r="M555" s="106"/>
      <c r="N555" s="106"/>
    </row>
    <row r="556" spans="1:14" s="144" customFormat="1" ht="15" customHeight="1" x14ac:dyDescent="0.25">
      <c r="A556" s="134"/>
      <c r="B556" s="134"/>
      <c r="C556" s="134"/>
      <c r="D556" s="134"/>
      <c r="E556" s="134"/>
      <c r="F556" s="134"/>
      <c r="G556" s="106"/>
      <c r="H556" s="106"/>
      <c r="I556" s="106"/>
      <c r="J556" s="106"/>
      <c r="K556" s="106"/>
      <c r="L556" s="106"/>
      <c r="M556" s="106"/>
      <c r="N556" s="106"/>
    </row>
    <row r="557" spans="1:14" s="144" customFormat="1" ht="15" customHeight="1" x14ac:dyDescent="0.25">
      <c r="A557" s="134"/>
      <c r="B557" s="134"/>
      <c r="C557" s="134"/>
      <c r="D557" s="134"/>
      <c r="E557" s="134"/>
      <c r="F557" s="134"/>
      <c r="G557" s="106"/>
      <c r="H557" s="106"/>
      <c r="I557" s="106"/>
      <c r="J557" s="106"/>
      <c r="K557" s="106"/>
      <c r="L557" s="106"/>
      <c r="M557" s="106"/>
      <c r="N557" s="106"/>
    </row>
    <row r="558" spans="1:14" s="144" customFormat="1" ht="30" customHeight="1" x14ac:dyDescent="0.25">
      <c r="A558" s="134"/>
      <c r="B558" s="134"/>
      <c r="C558" s="134"/>
      <c r="D558" s="134"/>
      <c r="E558" s="134"/>
      <c r="F558" s="134"/>
      <c r="G558" s="106"/>
      <c r="H558" s="106"/>
      <c r="I558" s="106"/>
      <c r="J558" s="106"/>
      <c r="K558" s="106"/>
      <c r="L558" s="106"/>
      <c r="M558" s="106"/>
      <c r="N558" s="106"/>
    </row>
    <row r="559" spans="1:14" s="144" customFormat="1" ht="30" customHeight="1" x14ac:dyDescent="0.25">
      <c r="A559" s="134"/>
      <c r="B559" s="134"/>
      <c r="C559" s="134"/>
      <c r="D559" s="134"/>
      <c r="E559" s="134"/>
      <c r="F559" s="134"/>
      <c r="G559" s="106"/>
      <c r="H559" s="106"/>
      <c r="I559" s="106"/>
      <c r="J559" s="106"/>
      <c r="K559" s="106"/>
      <c r="L559" s="106"/>
      <c r="M559" s="106"/>
      <c r="N559" s="106"/>
    </row>
    <row r="560" spans="1:14" s="144" customFormat="1" ht="30" customHeight="1" x14ac:dyDescent="0.25">
      <c r="A560" s="134"/>
      <c r="B560" s="134"/>
      <c r="C560" s="134"/>
      <c r="D560" s="134"/>
      <c r="E560" s="134"/>
      <c r="F560" s="134"/>
      <c r="G560" s="106"/>
      <c r="H560" s="106"/>
      <c r="I560" s="106"/>
      <c r="J560" s="106"/>
      <c r="K560" s="106"/>
      <c r="L560" s="106"/>
      <c r="M560" s="106"/>
      <c r="N560" s="106"/>
    </row>
    <row r="561" spans="1:14" s="144" customFormat="1" ht="30" customHeight="1" x14ac:dyDescent="0.25">
      <c r="A561" s="134"/>
      <c r="B561" s="134"/>
      <c r="C561" s="134"/>
      <c r="D561" s="134"/>
      <c r="E561" s="134"/>
      <c r="F561" s="134"/>
      <c r="G561" s="106"/>
      <c r="H561" s="106"/>
      <c r="I561" s="106"/>
      <c r="J561" s="106"/>
      <c r="K561" s="106"/>
      <c r="L561" s="106"/>
      <c r="M561" s="106"/>
      <c r="N561" s="106"/>
    </row>
    <row r="562" spans="1:14" s="144" customFormat="1" ht="30" customHeight="1" x14ac:dyDescent="0.25">
      <c r="A562" s="134"/>
      <c r="B562" s="134"/>
      <c r="C562" s="134"/>
      <c r="D562" s="134"/>
      <c r="E562" s="134"/>
      <c r="F562" s="134"/>
      <c r="G562" s="106"/>
      <c r="H562" s="106"/>
      <c r="I562" s="106"/>
      <c r="J562" s="106"/>
      <c r="K562" s="106"/>
      <c r="L562" s="106"/>
      <c r="M562" s="106"/>
      <c r="N562" s="106"/>
    </row>
    <row r="563" spans="1:14" s="144" customFormat="1" ht="30" customHeight="1" x14ac:dyDescent="0.25">
      <c r="A563" s="134"/>
      <c r="B563" s="134"/>
      <c r="C563" s="134"/>
      <c r="D563" s="134"/>
      <c r="E563" s="134"/>
      <c r="F563" s="134"/>
      <c r="G563" s="106"/>
      <c r="H563" s="106"/>
      <c r="I563" s="106"/>
      <c r="J563" s="106"/>
      <c r="K563" s="106"/>
      <c r="L563" s="106"/>
      <c r="M563" s="106"/>
      <c r="N563" s="106"/>
    </row>
    <row r="564" spans="1:14" s="144" customFormat="1" ht="30" customHeight="1" x14ac:dyDescent="0.25">
      <c r="A564" s="134"/>
      <c r="B564" s="134"/>
      <c r="C564" s="134"/>
      <c r="D564" s="134"/>
      <c r="E564" s="134"/>
      <c r="F564" s="134"/>
      <c r="G564" s="106"/>
      <c r="H564" s="106"/>
      <c r="I564" s="106"/>
      <c r="J564" s="106"/>
      <c r="K564" s="106"/>
      <c r="L564" s="106"/>
      <c r="M564" s="106"/>
      <c r="N564" s="106"/>
    </row>
    <row r="565" spans="1:14" s="144" customFormat="1" ht="30" customHeight="1" x14ac:dyDescent="0.25">
      <c r="A565" s="134"/>
      <c r="B565" s="134"/>
      <c r="C565" s="134"/>
      <c r="D565" s="134"/>
      <c r="E565" s="134"/>
      <c r="F565" s="134"/>
      <c r="G565" s="106"/>
      <c r="H565" s="106"/>
      <c r="I565" s="106"/>
      <c r="J565" s="106"/>
      <c r="K565" s="106"/>
      <c r="L565" s="106"/>
      <c r="M565" s="106"/>
      <c r="N565" s="106"/>
    </row>
    <row r="566" spans="1:14" s="144" customFormat="1" ht="30" customHeight="1" x14ac:dyDescent="0.25">
      <c r="A566" s="134"/>
      <c r="B566" s="134"/>
      <c r="C566" s="134"/>
      <c r="D566" s="134"/>
      <c r="E566" s="134"/>
      <c r="F566" s="134"/>
      <c r="G566" s="106"/>
      <c r="H566" s="106"/>
      <c r="I566" s="106"/>
      <c r="J566" s="106"/>
      <c r="K566" s="106"/>
      <c r="L566" s="106"/>
      <c r="M566" s="106"/>
      <c r="N566" s="106"/>
    </row>
    <row r="567" spans="1:14" s="144" customFormat="1" ht="30" customHeight="1" x14ac:dyDescent="0.25">
      <c r="A567" s="134"/>
      <c r="B567" s="134"/>
      <c r="C567" s="134"/>
      <c r="D567" s="134"/>
      <c r="E567" s="134"/>
      <c r="F567" s="134"/>
      <c r="G567" s="106"/>
      <c r="H567" s="106"/>
      <c r="I567" s="106"/>
      <c r="J567" s="106"/>
      <c r="K567" s="106"/>
      <c r="L567" s="106"/>
      <c r="M567" s="106"/>
      <c r="N567" s="106"/>
    </row>
    <row r="568" spans="1:14" s="144" customFormat="1" ht="30" customHeight="1" x14ac:dyDescent="0.25">
      <c r="A568" s="134"/>
      <c r="B568" s="134"/>
      <c r="C568" s="134"/>
      <c r="D568" s="134"/>
      <c r="E568" s="134"/>
      <c r="F568" s="134"/>
      <c r="G568" s="106"/>
      <c r="H568" s="106"/>
      <c r="I568" s="106"/>
      <c r="J568" s="106"/>
      <c r="K568" s="106"/>
      <c r="L568" s="106"/>
      <c r="M568" s="106"/>
      <c r="N568" s="106"/>
    </row>
    <row r="569" spans="1:14" s="144" customFormat="1" ht="30" customHeight="1" x14ac:dyDescent="0.25">
      <c r="A569" s="134"/>
      <c r="B569" s="134"/>
      <c r="C569" s="134"/>
      <c r="D569" s="134"/>
      <c r="E569" s="134"/>
      <c r="F569" s="134"/>
      <c r="G569" s="106"/>
      <c r="H569" s="106"/>
      <c r="I569" s="106"/>
      <c r="J569" s="106"/>
      <c r="K569" s="106"/>
      <c r="L569" s="106"/>
      <c r="M569" s="106"/>
      <c r="N569" s="106"/>
    </row>
    <row r="570" spans="1:14" s="144" customFormat="1" ht="30" customHeight="1" x14ac:dyDescent="0.25">
      <c r="A570" s="134"/>
      <c r="B570" s="134"/>
      <c r="C570" s="134"/>
      <c r="D570" s="134"/>
      <c r="E570" s="134"/>
      <c r="F570" s="134"/>
      <c r="G570" s="106"/>
      <c r="H570" s="106"/>
      <c r="I570" s="106"/>
      <c r="J570" s="106"/>
      <c r="K570" s="106"/>
      <c r="L570" s="106"/>
      <c r="M570" s="106"/>
      <c r="N570" s="106"/>
    </row>
    <row r="571" spans="1:14" s="144" customFormat="1" ht="30" customHeight="1" x14ac:dyDescent="0.25">
      <c r="A571" s="134"/>
      <c r="B571" s="134"/>
      <c r="C571" s="134"/>
      <c r="D571" s="134"/>
      <c r="E571" s="134"/>
      <c r="F571" s="134"/>
      <c r="G571" s="106"/>
      <c r="H571" s="106"/>
      <c r="I571" s="106"/>
      <c r="J571" s="106"/>
      <c r="K571" s="106"/>
      <c r="L571" s="106"/>
      <c r="M571" s="106"/>
      <c r="N571" s="106"/>
    </row>
    <row r="572" spans="1:14" s="144" customFormat="1" ht="30" customHeight="1" x14ac:dyDescent="0.25">
      <c r="A572" s="134"/>
      <c r="B572" s="134"/>
      <c r="C572" s="134"/>
      <c r="D572" s="134"/>
      <c r="E572" s="134"/>
      <c r="F572" s="134"/>
      <c r="G572" s="106"/>
      <c r="H572" s="106"/>
      <c r="I572" s="106"/>
      <c r="J572" s="106"/>
      <c r="K572" s="106"/>
      <c r="L572" s="106"/>
      <c r="M572" s="106"/>
      <c r="N572" s="106"/>
    </row>
    <row r="573" spans="1:14" s="144" customFormat="1" ht="30" customHeight="1" x14ac:dyDescent="0.25">
      <c r="A573" s="134"/>
      <c r="B573" s="134"/>
      <c r="C573" s="134"/>
      <c r="D573" s="134"/>
      <c r="E573" s="134"/>
      <c r="F573" s="134"/>
      <c r="G573" s="106"/>
      <c r="H573" s="106"/>
      <c r="I573" s="106"/>
      <c r="J573" s="106"/>
      <c r="K573" s="106"/>
      <c r="L573" s="106"/>
      <c r="M573" s="106"/>
      <c r="N573" s="106"/>
    </row>
    <row r="574" spans="1:14" s="144" customFormat="1" ht="30" customHeight="1" x14ac:dyDescent="0.25">
      <c r="A574" s="134"/>
      <c r="B574" s="134"/>
      <c r="C574" s="134"/>
      <c r="D574" s="134"/>
      <c r="E574" s="134"/>
      <c r="F574" s="134"/>
      <c r="G574" s="106"/>
      <c r="H574" s="106"/>
      <c r="I574" s="106"/>
      <c r="J574" s="106"/>
      <c r="K574" s="106"/>
      <c r="L574" s="106"/>
      <c r="M574" s="106"/>
      <c r="N574" s="106"/>
    </row>
    <row r="575" spans="1:14" s="144" customFormat="1" ht="30" customHeight="1" x14ac:dyDescent="0.25">
      <c r="A575" s="134"/>
      <c r="B575" s="134"/>
      <c r="C575" s="134"/>
      <c r="D575" s="134"/>
      <c r="E575" s="134"/>
      <c r="F575" s="134"/>
      <c r="G575" s="106"/>
      <c r="H575" s="106"/>
      <c r="I575" s="106"/>
      <c r="J575" s="106"/>
      <c r="K575" s="106"/>
      <c r="L575" s="106"/>
      <c r="M575" s="106"/>
      <c r="N575" s="106"/>
    </row>
    <row r="576" spans="1:14" s="144" customFormat="1" ht="30" customHeight="1" x14ac:dyDescent="0.25">
      <c r="A576" s="134"/>
      <c r="B576" s="134"/>
      <c r="C576" s="134"/>
      <c r="D576" s="134"/>
      <c r="E576" s="134"/>
      <c r="F576" s="134"/>
      <c r="G576" s="106"/>
      <c r="H576" s="106"/>
      <c r="I576" s="106"/>
      <c r="J576" s="106"/>
      <c r="K576" s="106"/>
      <c r="L576" s="106"/>
      <c r="M576" s="106"/>
      <c r="N576" s="106"/>
    </row>
    <row r="577" spans="1:14" s="144" customFormat="1" ht="30" customHeight="1" x14ac:dyDescent="0.25">
      <c r="A577" s="134"/>
      <c r="B577" s="134"/>
      <c r="C577" s="134"/>
      <c r="D577" s="134"/>
      <c r="E577" s="134"/>
      <c r="F577" s="134"/>
      <c r="G577" s="106"/>
      <c r="H577" s="106"/>
      <c r="I577" s="106"/>
      <c r="J577" s="106"/>
      <c r="K577" s="106"/>
      <c r="L577" s="106"/>
      <c r="M577" s="106"/>
      <c r="N577" s="106"/>
    </row>
    <row r="578" spans="1:14" s="144" customFormat="1" ht="30" customHeight="1" x14ac:dyDescent="0.25">
      <c r="A578" s="134"/>
      <c r="B578" s="134"/>
      <c r="C578" s="134"/>
      <c r="D578" s="134"/>
      <c r="E578" s="134"/>
      <c r="F578" s="134"/>
      <c r="G578" s="106"/>
      <c r="H578" s="106"/>
      <c r="I578" s="106"/>
      <c r="J578" s="106"/>
      <c r="K578" s="106"/>
      <c r="L578" s="106"/>
      <c r="M578" s="106"/>
      <c r="N578" s="106"/>
    </row>
    <row r="579" spans="1:14" s="144" customFormat="1" ht="30" customHeight="1" x14ac:dyDescent="0.25">
      <c r="A579" s="134"/>
      <c r="B579" s="134"/>
      <c r="C579" s="134"/>
      <c r="D579" s="134"/>
      <c r="E579" s="134"/>
      <c r="F579" s="134"/>
      <c r="G579" s="106"/>
      <c r="H579" s="106"/>
      <c r="I579" s="106"/>
      <c r="J579" s="106"/>
      <c r="K579" s="106"/>
      <c r="L579" s="106"/>
      <c r="M579" s="106"/>
      <c r="N579" s="106"/>
    </row>
    <row r="580" spans="1:14" s="144" customFormat="1" ht="30" customHeight="1" x14ac:dyDescent="0.25">
      <c r="A580" s="134"/>
      <c r="B580" s="134"/>
      <c r="C580" s="134"/>
      <c r="D580" s="134"/>
      <c r="E580" s="134"/>
      <c r="F580" s="134"/>
      <c r="G580" s="106"/>
      <c r="H580" s="106"/>
      <c r="I580" s="106"/>
      <c r="J580" s="106"/>
      <c r="K580" s="106"/>
      <c r="L580" s="106"/>
      <c r="M580" s="106"/>
      <c r="N580" s="106"/>
    </row>
    <row r="581" spans="1:14" s="144" customFormat="1" ht="30" customHeight="1" x14ac:dyDescent="0.25">
      <c r="A581" s="134"/>
      <c r="B581" s="134"/>
      <c r="C581" s="134"/>
      <c r="D581" s="134"/>
      <c r="E581" s="134"/>
      <c r="F581" s="134"/>
      <c r="G581" s="106"/>
      <c r="H581" s="106"/>
      <c r="I581" s="106"/>
      <c r="J581" s="106"/>
      <c r="K581" s="106"/>
      <c r="L581" s="106"/>
      <c r="M581" s="106"/>
      <c r="N581" s="106"/>
    </row>
    <row r="582" spans="1:14" s="144" customFormat="1" ht="30" customHeight="1" x14ac:dyDescent="0.25">
      <c r="A582" s="134"/>
      <c r="B582" s="134"/>
      <c r="C582" s="134"/>
      <c r="D582" s="134"/>
      <c r="E582" s="134"/>
      <c r="F582" s="134"/>
      <c r="G582" s="106"/>
      <c r="H582" s="106"/>
      <c r="I582" s="106"/>
      <c r="J582" s="106"/>
      <c r="K582" s="106"/>
      <c r="L582" s="106"/>
      <c r="M582" s="106"/>
      <c r="N582" s="106"/>
    </row>
    <row r="583" spans="1:14" s="144" customFormat="1" ht="30" customHeight="1" x14ac:dyDescent="0.25">
      <c r="A583" s="134"/>
      <c r="B583" s="134"/>
      <c r="C583" s="134"/>
      <c r="D583" s="134"/>
      <c r="E583" s="134"/>
      <c r="F583" s="134"/>
      <c r="G583" s="106"/>
      <c r="H583" s="106"/>
      <c r="I583" s="106"/>
      <c r="J583" s="106"/>
      <c r="K583" s="106"/>
      <c r="L583" s="106"/>
      <c r="M583" s="106"/>
      <c r="N583" s="106"/>
    </row>
    <row r="584" spans="1:14" s="144" customFormat="1" ht="30" customHeight="1" x14ac:dyDescent="0.25">
      <c r="A584" s="134"/>
      <c r="B584" s="134"/>
      <c r="C584" s="134"/>
      <c r="D584" s="134"/>
      <c r="E584" s="134"/>
      <c r="F584" s="134"/>
      <c r="G584" s="106"/>
      <c r="H584" s="106"/>
      <c r="I584" s="106"/>
      <c r="J584" s="106"/>
      <c r="K584" s="106"/>
      <c r="L584" s="106"/>
      <c r="M584" s="106"/>
      <c r="N584" s="106"/>
    </row>
    <row r="585" spans="1:14" ht="30" customHeight="1" x14ac:dyDescent="0.25"/>
    <row r="586" spans="1:14" ht="30" customHeight="1" x14ac:dyDescent="0.25"/>
    <row r="587" spans="1:14" ht="30" customHeight="1" x14ac:dyDescent="0.25"/>
    <row r="588" spans="1:14" ht="30" customHeight="1" x14ac:dyDescent="0.25"/>
    <row r="589" spans="1:14" ht="30" customHeight="1" x14ac:dyDescent="0.25"/>
    <row r="590" spans="1:14" ht="30" customHeight="1" x14ac:dyDescent="0.25"/>
    <row r="591" spans="1:14" ht="30" customHeight="1" x14ac:dyDescent="0.25"/>
    <row r="592" spans="1:14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</sheetData>
  <sheetProtection autoFilter="0"/>
  <autoFilter ref="B4:J544" xr:uid="{00000000-0009-0000-0000-000003000000}"/>
  <mergeCells count="241">
    <mergeCell ref="K55:K56"/>
    <mergeCell ref="L55:L56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D55:D56"/>
    <mergeCell ref="F3:F4"/>
    <mergeCell ref="A1:N1"/>
    <mergeCell ref="A3:A4"/>
    <mergeCell ref="B3:B4"/>
    <mergeCell ref="C3:C4"/>
    <mergeCell ref="E3:E4"/>
    <mergeCell ref="G3:G4"/>
    <mergeCell ref="H3:H4"/>
    <mergeCell ref="I3:I4"/>
    <mergeCell ref="J3:J4"/>
    <mergeCell ref="K3:K4"/>
    <mergeCell ref="L3:L4"/>
    <mergeCell ref="D3:D4"/>
    <mergeCell ref="L22:L23"/>
    <mergeCell ref="A5:A6"/>
    <mergeCell ref="B5:B6"/>
    <mergeCell ref="C5:C6"/>
    <mergeCell ref="E5:E6"/>
    <mergeCell ref="F5:F6"/>
    <mergeCell ref="A7:A8"/>
    <mergeCell ref="B7:B8"/>
    <mergeCell ref="C7:C8"/>
    <mergeCell ref="E7:E8"/>
    <mergeCell ref="F7:F8"/>
    <mergeCell ref="G22:G23"/>
    <mergeCell ref="H22:H23"/>
    <mergeCell ref="I22:I23"/>
    <mergeCell ref="J22:J23"/>
    <mergeCell ref="K22:K23"/>
    <mergeCell ref="A22:A23"/>
    <mergeCell ref="B22:B23"/>
    <mergeCell ref="C22:C23"/>
    <mergeCell ref="A11:A12"/>
    <mergeCell ref="B11:B12"/>
    <mergeCell ref="C11:C12"/>
    <mergeCell ref="E11:E12"/>
    <mergeCell ref="F11:F12"/>
    <mergeCell ref="A9:A10"/>
    <mergeCell ref="B9:B10"/>
    <mergeCell ref="C9:C10"/>
    <mergeCell ref="E9:E10"/>
    <mergeCell ref="F9:F10"/>
    <mergeCell ref="A15:A16"/>
    <mergeCell ref="B15:B16"/>
    <mergeCell ref="C15:C16"/>
    <mergeCell ref="E15:E16"/>
    <mergeCell ref="F15:F16"/>
    <mergeCell ref="A13:A14"/>
    <mergeCell ref="B13:B14"/>
    <mergeCell ref="C13:C14"/>
    <mergeCell ref="E13:E14"/>
    <mergeCell ref="F13:F14"/>
    <mergeCell ref="A24:A25"/>
    <mergeCell ref="B24:B25"/>
    <mergeCell ref="C24:C25"/>
    <mergeCell ref="E24:E25"/>
    <mergeCell ref="F24:F25"/>
    <mergeCell ref="A17:A18"/>
    <mergeCell ref="B17:B18"/>
    <mergeCell ref="C17:C18"/>
    <mergeCell ref="E17:E18"/>
    <mergeCell ref="F17:F18"/>
    <mergeCell ref="E22:E23"/>
    <mergeCell ref="F22:F23"/>
    <mergeCell ref="A26:A27"/>
    <mergeCell ref="B26:B27"/>
    <mergeCell ref="C26:C27"/>
    <mergeCell ref="E26:E27"/>
    <mergeCell ref="F26:F27"/>
    <mergeCell ref="A30:A31"/>
    <mergeCell ref="B30:B31"/>
    <mergeCell ref="C30:C31"/>
    <mergeCell ref="E30:E31"/>
    <mergeCell ref="F30:F31"/>
    <mergeCell ref="A28:A29"/>
    <mergeCell ref="B28:B29"/>
    <mergeCell ref="C28:C29"/>
    <mergeCell ref="E28:E29"/>
    <mergeCell ref="F28:F29"/>
    <mergeCell ref="D26:D27"/>
    <mergeCell ref="D28:D29"/>
    <mergeCell ref="D30:D31"/>
    <mergeCell ref="A34:A35"/>
    <mergeCell ref="B34:B35"/>
    <mergeCell ref="C34:C35"/>
    <mergeCell ref="E34:E35"/>
    <mergeCell ref="F34:F35"/>
    <mergeCell ref="A32:A33"/>
    <mergeCell ref="B32:B33"/>
    <mergeCell ref="C32:C33"/>
    <mergeCell ref="E32:E33"/>
    <mergeCell ref="F32:F33"/>
    <mergeCell ref="D32:D33"/>
    <mergeCell ref="D34:D35"/>
    <mergeCell ref="A38:A39"/>
    <mergeCell ref="B38:B39"/>
    <mergeCell ref="C38:C39"/>
    <mergeCell ref="E38:E39"/>
    <mergeCell ref="F38:F39"/>
    <mergeCell ref="A36:A37"/>
    <mergeCell ref="B36:B37"/>
    <mergeCell ref="C36:C37"/>
    <mergeCell ref="E36:E37"/>
    <mergeCell ref="F36:F37"/>
    <mergeCell ref="D36:D37"/>
    <mergeCell ref="D38:D39"/>
    <mergeCell ref="A42:A43"/>
    <mergeCell ref="B42:B43"/>
    <mergeCell ref="C42:C43"/>
    <mergeCell ref="E42:E43"/>
    <mergeCell ref="F42:F43"/>
    <mergeCell ref="A40:A41"/>
    <mergeCell ref="B40:B41"/>
    <mergeCell ref="C40:C41"/>
    <mergeCell ref="E40:E41"/>
    <mergeCell ref="F40:F41"/>
    <mergeCell ref="D40:D41"/>
    <mergeCell ref="D42:D43"/>
    <mergeCell ref="A46:A47"/>
    <mergeCell ref="B46:B47"/>
    <mergeCell ref="C46:C47"/>
    <mergeCell ref="E46:E47"/>
    <mergeCell ref="F46:F47"/>
    <mergeCell ref="A44:A45"/>
    <mergeCell ref="B44:B45"/>
    <mergeCell ref="C44:C45"/>
    <mergeCell ref="E44:E45"/>
    <mergeCell ref="F44:F45"/>
    <mergeCell ref="D44:D45"/>
    <mergeCell ref="D46:D47"/>
    <mergeCell ref="A50:A51"/>
    <mergeCell ref="B50:B51"/>
    <mergeCell ref="C50:C51"/>
    <mergeCell ref="E50:E51"/>
    <mergeCell ref="F50:F51"/>
    <mergeCell ref="A48:A49"/>
    <mergeCell ref="B48:B49"/>
    <mergeCell ref="C48:C49"/>
    <mergeCell ref="E48:E49"/>
    <mergeCell ref="F48:F49"/>
    <mergeCell ref="D48:D49"/>
    <mergeCell ref="D50:D51"/>
    <mergeCell ref="A59:A60"/>
    <mergeCell ref="B59:B60"/>
    <mergeCell ref="C59:C60"/>
    <mergeCell ref="E59:E60"/>
    <mergeCell ref="F59:F60"/>
    <mergeCell ref="A57:A58"/>
    <mergeCell ref="B57:B58"/>
    <mergeCell ref="C57:C58"/>
    <mergeCell ref="E57:E58"/>
    <mergeCell ref="F57:F58"/>
    <mergeCell ref="D57:D58"/>
    <mergeCell ref="D59:D60"/>
    <mergeCell ref="A63:A64"/>
    <mergeCell ref="B63:B64"/>
    <mergeCell ref="C63:C64"/>
    <mergeCell ref="E63:E64"/>
    <mergeCell ref="F63:F64"/>
    <mergeCell ref="A61:A62"/>
    <mergeCell ref="B61:B62"/>
    <mergeCell ref="C61:C62"/>
    <mergeCell ref="E61:E62"/>
    <mergeCell ref="F61:F62"/>
    <mergeCell ref="D61:D62"/>
    <mergeCell ref="D63:D64"/>
    <mergeCell ref="A67:A68"/>
    <mergeCell ref="B67:B68"/>
    <mergeCell ref="C67:C68"/>
    <mergeCell ref="E67:E68"/>
    <mergeCell ref="F67:F68"/>
    <mergeCell ref="A65:A66"/>
    <mergeCell ref="B65:B66"/>
    <mergeCell ref="C65:C66"/>
    <mergeCell ref="E65:E66"/>
    <mergeCell ref="F65:F66"/>
    <mergeCell ref="D65:D66"/>
    <mergeCell ref="D67:D68"/>
    <mergeCell ref="A71:A72"/>
    <mergeCell ref="B71:B72"/>
    <mergeCell ref="C71:C72"/>
    <mergeCell ref="E71:E72"/>
    <mergeCell ref="F71:F72"/>
    <mergeCell ref="A69:A70"/>
    <mergeCell ref="B69:B70"/>
    <mergeCell ref="C69:C70"/>
    <mergeCell ref="E69:E70"/>
    <mergeCell ref="F69:F70"/>
    <mergeCell ref="D69:D70"/>
    <mergeCell ref="D71:D72"/>
    <mergeCell ref="D5:D6"/>
    <mergeCell ref="D7:D8"/>
    <mergeCell ref="D9:D10"/>
    <mergeCell ref="D11:D12"/>
    <mergeCell ref="D13:D14"/>
    <mergeCell ref="D15:D16"/>
    <mergeCell ref="D17:D18"/>
    <mergeCell ref="D22:D23"/>
    <mergeCell ref="D24:D25"/>
    <mergeCell ref="J76:J77"/>
    <mergeCell ref="K76:K77"/>
    <mergeCell ref="L76:L77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A80:A81"/>
    <mergeCell ref="B80:B81"/>
    <mergeCell ref="C80:C81"/>
    <mergeCell ref="D80:D81"/>
    <mergeCell ref="E80:E81"/>
    <mergeCell ref="F80:F81"/>
    <mergeCell ref="A82:A83"/>
    <mergeCell ref="B82:B83"/>
    <mergeCell ref="C82:C83"/>
    <mergeCell ref="D82:D83"/>
    <mergeCell ref="E82:E83"/>
    <mergeCell ref="F82:F83"/>
  </mergeCells>
  <hyperlinks>
    <hyperlink ref="L9" r:id="rId1" display="https://cnpj.biz/07046094000189" xr:uid="{B758C63D-D4E2-4C6E-B070-099631C4EAD7}"/>
  </hyperlinks>
  <printOptions horizontalCentered="1"/>
  <pageMargins left="0" right="0" top="0.39370078740157483" bottom="0.39370078740157483" header="0.31496062992125984" footer="0.31496062992125984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Lista</vt:lpstr>
      <vt:lpstr>Serv Gráficos</vt:lpstr>
      <vt:lpstr>Quantidade_CC</vt:lpstr>
      <vt:lpstr>Média</vt:lpstr>
      <vt:lpstr>Lista!Area_de_impressao</vt:lpstr>
      <vt:lpstr>Média!Area_de_impressao</vt:lpstr>
      <vt:lpstr>Quantidade_CC!Area_de_impressao</vt:lpstr>
      <vt:lpstr>Lista!Titulos_de_impressao</vt:lpstr>
      <vt:lpstr>Média!Titulos_de_impressao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Eliana Aparecida Silva</cp:lastModifiedBy>
  <cp:lastPrinted>2024-06-03T17:58:48Z</cp:lastPrinted>
  <dcterms:created xsi:type="dcterms:W3CDTF">2013-04-11T13:57:35Z</dcterms:created>
  <dcterms:modified xsi:type="dcterms:W3CDTF">2024-09-27T11:46:55Z</dcterms:modified>
</cp:coreProperties>
</file>