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citacoes\LICITAÇÕES 2023\TOMADA DE PREÇOS\262.000025182023-10 - Recuperação estrutural da edificação Casarão - FEENA\EDITAL\"/>
    </mc:Choice>
  </mc:AlternateContent>
  <xr:revisionPtr revIDLastSave="0" documentId="8_{24AF80B0-A935-45A8-A046-662BD51C5F8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</workbook>
</file>

<file path=xl/calcChain.xml><?xml version="1.0" encoding="utf-8"?>
<calcChain xmlns="http://schemas.openxmlformats.org/spreadsheetml/2006/main">
  <c r="J84" i="1" l="1"/>
  <c r="J83" i="1"/>
  <c r="J58" i="1"/>
  <c r="J57" i="1"/>
  <c r="I108" i="1"/>
  <c r="J108" i="1" s="1"/>
  <c r="I107" i="1"/>
  <c r="J107" i="1" s="1"/>
  <c r="I106" i="1"/>
  <c r="J106" i="1" s="1"/>
  <c r="I105" i="1"/>
  <c r="J105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8" i="1"/>
  <c r="J88" i="1" s="1"/>
  <c r="I87" i="1"/>
  <c r="J87" i="1" s="1"/>
  <c r="I86" i="1"/>
  <c r="J86" i="1" s="1"/>
  <c r="I85" i="1"/>
  <c r="J85" i="1" s="1"/>
  <c r="I84" i="1"/>
  <c r="I83" i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59" i="1"/>
  <c r="J59" i="1" s="1"/>
  <c r="I58" i="1"/>
  <c r="I57" i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7" i="1"/>
  <c r="J47" i="1" s="1"/>
  <c r="I46" i="1"/>
  <c r="J46" i="1" s="1"/>
  <c r="I45" i="1"/>
  <c r="J45" i="1" s="1"/>
  <c r="I44" i="1"/>
  <c r="J44" i="1" s="1"/>
  <c r="I43" i="1"/>
  <c r="J43" i="1" s="1"/>
  <c r="I41" i="1"/>
  <c r="J41" i="1" s="1"/>
  <c r="I40" i="1"/>
  <c r="J40" i="1" s="1"/>
  <c r="I39" i="1"/>
  <c r="J39" i="1" s="1"/>
  <c r="I38" i="1"/>
  <c r="J38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8" i="1"/>
  <c r="J28" i="1" s="1"/>
  <c r="I27" i="1"/>
  <c r="J27" i="1" s="1"/>
  <c r="I26" i="1"/>
  <c r="J26" i="1" s="1"/>
  <c r="I25" i="1"/>
  <c r="J25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J16" i="1" l="1"/>
  <c r="J24" i="1"/>
  <c r="J60" i="1"/>
  <c r="J37" i="1"/>
  <c r="J48" i="1"/>
  <c r="J42" i="1"/>
  <c r="J75" i="1"/>
  <c r="J104" i="1"/>
  <c r="J89" i="1"/>
  <c r="J29" i="1"/>
  <c r="J15" i="1" s="1"/>
  <c r="J5" i="1"/>
  <c r="J36" i="1" l="1"/>
  <c r="H14" i="1"/>
  <c r="H13" i="1"/>
  <c r="H12" i="1"/>
  <c r="H11" i="1"/>
  <c r="H10" i="1"/>
  <c r="H9" i="1"/>
  <c r="H8" i="1"/>
  <c r="H7" i="1"/>
  <c r="H6" i="1"/>
  <c r="H23" i="1"/>
  <c r="H22" i="1"/>
  <c r="H21" i="1"/>
  <c r="H20" i="1"/>
  <c r="H19" i="1"/>
  <c r="H18" i="1"/>
  <c r="H17" i="1"/>
  <c r="H28" i="1"/>
  <c r="H27" i="1"/>
  <c r="H26" i="1"/>
  <c r="H25" i="1"/>
  <c r="H24" i="1" s="1"/>
  <c r="H35" i="1"/>
  <c r="H34" i="1"/>
  <c r="H33" i="1"/>
  <c r="H32" i="1"/>
  <c r="H31" i="1"/>
  <c r="H30" i="1"/>
  <c r="H41" i="1"/>
  <c r="H40" i="1"/>
  <c r="H39" i="1"/>
  <c r="H38" i="1"/>
  <c r="H47" i="1"/>
  <c r="H46" i="1"/>
  <c r="H45" i="1"/>
  <c r="H44" i="1"/>
  <c r="H42" i="1" s="1"/>
  <c r="H43" i="1"/>
  <c r="H59" i="1"/>
  <c r="H58" i="1"/>
  <c r="H57" i="1"/>
  <c r="H56" i="1"/>
  <c r="H55" i="1"/>
  <c r="H54" i="1"/>
  <c r="H53" i="1"/>
  <c r="H52" i="1"/>
  <c r="H51" i="1"/>
  <c r="H50" i="1"/>
  <c r="H49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107" i="1"/>
  <c r="H106" i="1"/>
  <c r="H105" i="1"/>
  <c r="H108" i="1"/>
  <c r="H89" i="1" l="1"/>
  <c r="H60" i="1"/>
  <c r="H16" i="1"/>
  <c r="H29" i="1"/>
  <c r="H15" i="1" s="1"/>
  <c r="H5" i="1"/>
  <c r="H37" i="1"/>
  <c r="H75" i="1"/>
  <c r="H48" i="1"/>
  <c r="H104" i="1"/>
  <c r="H36" i="1" l="1"/>
  <c r="K110" i="1"/>
  <c r="K111" i="1" l="1"/>
  <c r="K112" i="1" s="1"/>
  <c r="K113" i="1" l="1"/>
  <c r="I114" i="1"/>
</calcChain>
</file>

<file path=xl/sharedStrings.xml><?xml version="1.0" encoding="utf-8"?>
<sst xmlns="http://schemas.openxmlformats.org/spreadsheetml/2006/main" count="507" uniqueCount="310">
  <si>
    <t>Obra</t>
  </si>
  <si>
    <t>Bancos</t>
  </si>
  <si>
    <t>B.D.I.</t>
  </si>
  <si>
    <t>Encargos Sociais</t>
  </si>
  <si>
    <t>25,0%</t>
  </si>
  <si>
    <t>Não Desonerado: 
Horista: 117,37%
Mensalista: 73,31%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</si>
  <si>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</si>
  <si>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</si>
  <si>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</si>
  <si>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</si>
  <si>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</si>
  <si>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</si>
  <si>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</si>
  <si>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</si>
  <si>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</si>
  <si>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</si>
  <si>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</si>
  <si>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</si>
  <si>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</si>
  <si>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</si>
  <si>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02.08.020 </t>
  </si>
  <si>
    <t>CPOS</t>
  </si>
  <si>
    <t>Placa de identificação para obra</t>
  </si>
  <si>
    <t>m²</t>
  </si>
  <si>
    <t xml:space="preserve"> 1.2 </t>
  </si>
  <si>
    <t xml:space="preserve"> 98459 </t>
  </si>
  <si>
    <t>SINAPI</t>
  </si>
  <si>
    <t>TAPUME COM TELHA METÁLICA. AF_05/2018</t>
  </si>
  <si>
    <t xml:space="preserve"> 1.3 </t>
  </si>
  <si>
    <t xml:space="preserve"> 03.95.11 </t>
  </si>
  <si>
    <t>EMBASA</t>
  </si>
  <si>
    <t>MONTAGEM DE LINHA DE VIDA HORIZONTAL EM CABO DE AÇO INOX DIÂM. 8 MM, PERFIL 7X19, INCLUSIVE ACESSÓRIOS DE FIXAÇÃO</t>
  </si>
  <si>
    <t>M</t>
  </si>
  <si>
    <t xml:space="preserve"> 1.4 </t>
  </si>
  <si>
    <t xml:space="preserve"> 02.05.202 </t>
  </si>
  <si>
    <t>Andaime torre metálico (1,5 x 1,5 m) com piso metálico</t>
  </si>
  <si>
    <t>MXMES</t>
  </si>
  <si>
    <t xml:space="preserve"> 1.5 </t>
  </si>
  <si>
    <t xml:space="preserve"> 7194 </t>
  </si>
  <si>
    <t>ORSE</t>
  </si>
  <si>
    <t>Controle tecnológico de concreto "com" moldagem de corpos de prova, distancia 61 a 100 km</t>
  </si>
  <si>
    <t>dia</t>
  </si>
  <si>
    <t xml:space="preserve"> 1.6 </t>
  </si>
  <si>
    <t xml:space="preserve"> 8711 </t>
  </si>
  <si>
    <t>Restauro - Levantamento e acompanhamento fotográfico com relatórios de obras e fachadas</t>
  </si>
  <si>
    <t>mês</t>
  </si>
  <si>
    <t xml:space="preserve"> 1.7 </t>
  </si>
  <si>
    <t xml:space="preserve"> 01.27.011 </t>
  </si>
  <si>
    <t>Projeto e implementação de gerenciamento integrado de resíduos sólidos e gestão de perdas</t>
  </si>
  <si>
    <t>UN</t>
  </si>
  <si>
    <t xml:space="preserve"> 1.8 </t>
  </si>
  <si>
    <t xml:space="preserve"> 48.02.206 </t>
  </si>
  <si>
    <t>Reservatório em polietileno com tampa de encaixar - capacidade de 5.000 litros</t>
  </si>
  <si>
    <t xml:space="preserve"> 1.9 </t>
  </si>
  <si>
    <t xml:space="preserve"> 16.18.020 </t>
  </si>
  <si>
    <t>FDE</t>
  </si>
  <si>
    <t>SERVIÇO DE HIGIENIZAÇÃO EXTRA PARA SANITÁRIO QUÍMICO, INCLUSO COLETA DE EFLUENTES</t>
  </si>
  <si>
    <t xml:space="preserve"> 2 </t>
  </si>
  <si>
    <t>FUNDAÇÕES</t>
  </si>
  <si>
    <t xml:space="preserve"> 2.1 </t>
  </si>
  <si>
    <t>Sapatas de S1 a S12</t>
  </si>
  <si>
    <t xml:space="preserve"> 2.1.1 </t>
  </si>
  <si>
    <t xml:space="preserve"> 97623 </t>
  </si>
  <si>
    <t>DEMOLIÇÃO DE ALVENARIA DE TIJOLO MACIÇO, DE FORMA MANUAL, COM REAPROVEITAMENTO. AF_12/2017</t>
  </si>
  <si>
    <t>m³</t>
  </si>
  <si>
    <t xml:space="preserve"> 2.1.2 </t>
  </si>
  <si>
    <t xml:space="preserve"> 96523 </t>
  </si>
  <si>
    <t>ESCAVAÇÃO MANUAL PARA BLOCO DE COROAMENTO OU SAPATA (INCLUINDO ESCAVAÇÃO PARA COLOCAÇÃO DE FÔRMAS). AF_06/2017</t>
  </si>
  <si>
    <t xml:space="preserve"> 2.1.3 </t>
  </si>
  <si>
    <t xml:space="preserve"> 96529 </t>
  </si>
  <si>
    <t>FABRICAÇÃO, MONTAGEM E DESMONTAGEM DE FÔRMA PARA SAPATA, EM MADEIRA SERRADA, E=25 MM, 1 UTILIZAÇÃO. AF_06/2017</t>
  </si>
  <si>
    <t xml:space="preserve"> 2.1.4 </t>
  </si>
  <si>
    <t xml:space="preserve"> 97083 </t>
  </si>
  <si>
    <t>COMPACTAÇÃO MECÂNICA DE SOLO PARA EXECUÇÃO DE RADIER, PISO DE CONCRETO OU LAJE SOBRE SOLO, COM COMPACTADOR DE SOLOS A PERCUSSÃO. AF_09/2021</t>
  </si>
  <si>
    <t xml:space="preserve"> 2.1.5 </t>
  </si>
  <si>
    <t xml:space="preserve"> 140 </t>
  </si>
  <si>
    <t>Aço CA - 50 Ø 6,3 a 12,5mm, inclusive corte, dobragem, montagem e colocacao de ferragens nas formas, para superestruturas e fundações - R1</t>
  </si>
  <si>
    <t>kg</t>
  </si>
  <si>
    <t xml:space="preserve"> 2.1.6 </t>
  </si>
  <si>
    <t xml:space="preserve"> 96558 </t>
  </si>
  <si>
    <t>CONCRETAGEM DE SAPATAS, FCK 30 MPA, COM USO DE BOMBA  LANÇAMENTO, ADENSAMENTO E ACABAMENTO. AF_11/2016</t>
  </si>
  <si>
    <t xml:space="preserve"> 2.1.7 </t>
  </si>
  <si>
    <t xml:space="preserve"> 02.06.003 </t>
  </si>
  <si>
    <t>ALVENARIA EMBASAMENTO TIJOLO BARRO MACIÇO E = 1 TIJOLO</t>
  </si>
  <si>
    <t xml:space="preserve"> 2.2 </t>
  </si>
  <si>
    <t>Vigas V1 a V11</t>
  </si>
  <si>
    <t xml:space="preserve"> 2.2.1 </t>
  </si>
  <si>
    <t xml:space="preserve"> 2.2.2 </t>
  </si>
  <si>
    <t xml:space="preserve"> 2.2.3 </t>
  </si>
  <si>
    <t xml:space="preserve"> 2.2.4 </t>
  </si>
  <si>
    <t xml:space="preserve"> 2.3 </t>
  </si>
  <si>
    <t>Estacas de reação "MEGA"</t>
  </si>
  <si>
    <t xml:space="preserve"> 2.3.1 </t>
  </si>
  <si>
    <t xml:space="preserve"> 2.3.2 </t>
  </si>
  <si>
    <t xml:space="preserve"> 16.31.024 </t>
  </si>
  <si>
    <t>ESTACA REACAO PARA 20T CRAVADA ALEM 5,00M DE PROFUNDIDADE</t>
  </si>
  <si>
    <t xml:space="preserve"> 2.3.3 </t>
  </si>
  <si>
    <t xml:space="preserve"> 2.3.4 </t>
  </si>
  <si>
    <t xml:space="preserve"> 96526 </t>
  </si>
  <si>
    <t>ESCAVAÇÃO MANUAL DE VALA PARA VIGA BALDRAME (SEM ESCAVAÇÃO PARA COLOCAÇÃO DE FÔRMAS). AF_06/2017</t>
  </si>
  <si>
    <t xml:space="preserve"> 2.3.5 </t>
  </si>
  <si>
    <t xml:space="preserve"> 02.02.097 </t>
  </si>
  <si>
    <t>TAXA DE MOBILIZACAO DE EQUIPAMENTO - ESTACAS PRE-MOLDADAS</t>
  </si>
  <si>
    <t xml:space="preserve"> 2.3.6 </t>
  </si>
  <si>
    <t xml:space="preserve"> 96995 </t>
  </si>
  <si>
    <t>REATERRO MANUAL APILOADO COM SOQUETE. AF_10/2017</t>
  </si>
  <si>
    <t xml:space="preserve"> 3 </t>
  </si>
  <si>
    <t>SUPERESTRUTURA</t>
  </si>
  <si>
    <t xml:space="preserve"> 3.1 </t>
  </si>
  <si>
    <t>Cintamento de pilares</t>
  </si>
  <si>
    <t xml:space="preserve"> 3.1.1 </t>
  </si>
  <si>
    <t xml:space="preserve"> 92269 </t>
  </si>
  <si>
    <t>FABRICAÇÃO DE FÔRMA PARA PILARES E ESTRUTURAS SIMILARES, EM MADEIRA SERRADA, E=25 MM. AF_09/2020</t>
  </si>
  <si>
    <t xml:space="preserve"> 3.1.2 </t>
  </si>
  <si>
    <t xml:space="preserve"> 3.1.3 </t>
  </si>
  <si>
    <t xml:space="preserve"> 94972 </t>
  </si>
  <si>
    <t>CONCRETO FCK = 30MPA, TRAÇO 1:2,1:2,5 (EM MASSA SECA DE CIMENTO/ AREIA MÉDIA/ BRITA 1) - PREPARO MECÂNICO COM BETONEIRA 600 L. AF_05/2021</t>
  </si>
  <si>
    <t xml:space="preserve"> 3.1.4 </t>
  </si>
  <si>
    <t xml:space="preserve"> 103670 </t>
  </si>
  <si>
    <t>LANÇAMENTO COM USO DE BALDES, ADENSAMENTO E ACABAMENTO DE CONCRETO EM ESTRUTURAS. AF_02/2022</t>
  </si>
  <si>
    <t xml:space="preserve"> 3.2 </t>
  </si>
  <si>
    <t>Fechamento de trincas</t>
  </si>
  <si>
    <t xml:space="preserve"> 3.2.1 </t>
  </si>
  <si>
    <t xml:space="preserve"> 90443 </t>
  </si>
  <si>
    <t>RASGO EM ALVENARIA PARA RAMAIS/ DISTRIBUIÇÃO COM DIAMETROS MENORES OU IGUAIS A 40 MM. AF_05/2015</t>
  </si>
  <si>
    <t xml:space="preserve"> 3.2.2 </t>
  </si>
  <si>
    <t xml:space="preserve"> ED-50237 </t>
  </si>
  <si>
    <t>SETOP</t>
  </si>
  <si>
    <t>ENTELAMENTO PREVENTIVO DE SUPERFÍCIE SUJEITA A TRINCA, INCLUSIVE TELA DE POLIÉSTER ADESIVA SEM REFORÇO, LARGURA DE 25CM, EXCLUSIVE REVESTIMENTO DE ACABAMENTO</t>
  </si>
  <si>
    <t>m</t>
  </si>
  <si>
    <t xml:space="preserve"> 3.2.3 </t>
  </si>
  <si>
    <t xml:space="preserve"> 3.2.4 </t>
  </si>
  <si>
    <t xml:space="preserve"> 87377 </t>
  </si>
  <si>
    <t>ARGAMASSA TRAÇO 1:3 (EM VOLUME DE CIMENTO E AREIA GROSSA ÚMIDA) PARA CHAPISCO CONVENCIONAL, PREPARO MANUAL. AF_08/2019</t>
  </si>
  <si>
    <t xml:space="preserve"> 3.2.5 </t>
  </si>
  <si>
    <t xml:space="preserve"> 104222 </t>
  </si>
  <si>
    <t>EMBOÇO OU MASSA ÚNICA EM ARGAMASSA TRAÇO 1:2:8, PREPARO MANUAL, APLICADA MANUALMENTE EM PANOS DE FACHADA COM PRESENÇA DE VÃOS, ESPESSURA DE 35 MM, ACESSO POR ANDAIME. AF_08/2022</t>
  </si>
  <si>
    <t xml:space="preserve"> 3.3 </t>
  </si>
  <si>
    <t>Pilares de Madeira</t>
  </si>
  <si>
    <t xml:space="preserve"> 3.3.1 </t>
  </si>
  <si>
    <t xml:space="preserve"> 16.13.007 </t>
  </si>
  <si>
    <t>ESCORAMENTO PONTALETADO</t>
  </si>
  <si>
    <t xml:space="preserve"> 3.3.2 </t>
  </si>
  <si>
    <t xml:space="preserve"> 4484 </t>
  </si>
  <si>
    <t>Remoção, lavagem e reassentamento de telhas de barro tipo colonial</t>
  </si>
  <si>
    <t xml:space="preserve"> 3.3.3 </t>
  </si>
  <si>
    <t xml:space="preserve"> 4802 </t>
  </si>
  <si>
    <t>Remoção de pilar em madeira  - 0,20 x 0, 20  x 7,0 m</t>
  </si>
  <si>
    <t>un</t>
  </si>
  <si>
    <t xml:space="preserve"> 3.3.4 </t>
  </si>
  <si>
    <t xml:space="preserve"> 134 </t>
  </si>
  <si>
    <t>Pilar e vigas de madeira, seção 10x18cm a 20x20cm, em massaranduba, angelin ou madeira de lei</t>
  </si>
  <si>
    <t xml:space="preserve"> 3.3.5 </t>
  </si>
  <si>
    <t xml:space="preserve"> 16.49.001 </t>
  </si>
  <si>
    <t>APARELHO DE APOIO DE NEOPRENE FRETADO</t>
  </si>
  <si>
    <t>D3</t>
  </si>
  <si>
    <t xml:space="preserve"> 3.3.6 </t>
  </si>
  <si>
    <t xml:space="preserve"> 89995 </t>
  </si>
  <si>
    <t>GRAUTEAMENTO DE CINTA SUPERIOR OU DE VERGA EM ALVENARIA ESTRUTURAL. AF_09/2021</t>
  </si>
  <si>
    <t xml:space="preserve"> 3.3.7 </t>
  </si>
  <si>
    <t xml:space="preserve"> 1201007106 </t>
  </si>
  <si>
    <t>AGESUL</t>
  </si>
  <si>
    <t>CONJUNTO PINO DE ACO COM FURO E FINCA PINO CURTO PARA CONCRETO - FORNECIMENTO E INSTALACAO</t>
  </si>
  <si>
    <t xml:space="preserve"> 3.3.8 </t>
  </si>
  <si>
    <t xml:space="preserve"> 3076 </t>
  </si>
  <si>
    <t>Entalhador de Restauro h</t>
  </si>
  <si>
    <t>h</t>
  </si>
  <si>
    <t xml:space="preserve"> 3.3.9 </t>
  </si>
  <si>
    <t xml:space="preserve"> 3075 </t>
  </si>
  <si>
    <t>Auxiliar de Marcenaria p/Restauro h</t>
  </si>
  <si>
    <t xml:space="preserve"> 3.3.10 </t>
  </si>
  <si>
    <t xml:space="preserve"> 04.09.100 </t>
  </si>
  <si>
    <t>Retirada de guarda-corpo ou gradil em geral</t>
  </si>
  <si>
    <t xml:space="preserve"> 3.3.11 </t>
  </si>
  <si>
    <t xml:space="preserve"> 3815706 </t>
  </si>
  <si>
    <t>SICRO3</t>
  </si>
  <si>
    <t>Recomposição de guarda-corpo com agregados comerciais - instalação</t>
  </si>
  <si>
    <t xml:space="preserve"> 4 </t>
  </si>
  <si>
    <t>COBERTURA</t>
  </si>
  <si>
    <t xml:space="preserve"> 4.1 </t>
  </si>
  <si>
    <t xml:space="preserve"> 01.17.051 </t>
  </si>
  <si>
    <t>Projeto executivo de estrutura em formato A1</t>
  </si>
  <si>
    <t xml:space="preserve"> 4.2 </t>
  </si>
  <si>
    <t xml:space="preserve"> 12835 </t>
  </si>
  <si>
    <t>Remoção de madeiramento (ripa e ripão) em telhado com telha cerâmica</t>
  </si>
  <si>
    <t xml:space="preserve"> 4.3 </t>
  </si>
  <si>
    <t xml:space="preserve"> 4.4 </t>
  </si>
  <si>
    <t xml:space="preserve"> 97661 </t>
  </si>
  <si>
    <t>REMOÇÃO DE CABOS ELÉTRICOS, DE FORMA MANUAL, SEM REAPROVEITAMENTO. AF_12/2017</t>
  </si>
  <si>
    <t xml:space="preserve"> 4.5 </t>
  </si>
  <si>
    <t xml:space="preserve"> 30 </t>
  </si>
  <si>
    <t>Demolição de madeiramento em coberturas com telhas cerâmicas</t>
  </si>
  <si>
    <t xml:space="preserve"> 4.6 </t>
  </si>
  <si>
    <t xml:space="preserve"> 12649 </t>
  </si>
  <si>
    <t>Execução de ripamento p/ telhas cerâmicas (02 ripas por telha) c/ fornecimento de ripa 5 x 1,5cm em massaranduba</t>
  </si>
  <si>
    <t xml:space="preserve"> 4.7 </t>
  </si>
  <si>
    <t xml:space="preserve"> 01.08.42U </t>
  </si>
  <si>
    <t>COMPESA</t>
  </si>
  <si>
    <t>CANTEIRO ITINERANTE COMPOSTO DE TOLDO, CONJUNTO DE MESA E CADEIRAS E BANHEIRO QUÍMICO COM LIMPEZA DIÁRIA INCLUSO COLETA E DESTINAÇÃO FINAL DE EFLUENTES</t>
  </si>
  <si>
    <t>MÊS</t>
  </si>
  <si>
    <t xml:space="preserve"> 4.8 </t>
  </si>
  <si>
    <t xml:space="preserve"> 4.9 </t>
  </si>
  <si>
    <t xml:space="preserve"> 13098 </t>
  </si>
  <si>
    <t>Lona plástica Pe Azul 197G/m² larg. 6 x 8 m - fechamento lateral sobre cobertura - Obra Palácio Olímpio Campos</t>
  </si>
  <si>
    <t xml:space="preserve"> 4.10 </t>
  </si>
  <si>
    <t xml:space="preserve"> 10820 </t>
  </si>
  <si>
    <t>Telhamento com telha cerâmica tipo colonial, redonda, com encaixes, 1ª qualid, cor vermelha, União ou similar</t>
  </si>
  <si>
    <t xml:space="preserve"> 4.11 </t>
  </si>
  <si>
    <t xml:space="preserve"> 73480 </t>
  </si>
  <si>
    <t>CUSTO HORARIO PRODUTIVO - GUINDASTE MUNK 640/18 - 8T S/CAMINHAO MERCE-DES BENZ 1418/51 - 184 HP</t>
  </si>
  <si>
    <t>H</t>
  </si>
  <si>
    <t xml:space="preserve"> 4.12 </t>
  </si>
  <si>
    <t xml:space="preserve"> 94224 </t>
  </si>
  <si>
    <t>EMBOÇAMENTO COM ARGAMASSA TRAÇO 1:2:9 (CIMENTO, CAL E AREIA). AF_07/2019</t>
  </si>
  <si>
    <t xml:space="preserve"> 4.13 </t>
  </si>
  <si>
    <t xml:space="preserve"> 2324 </t>
  </si>
  <si>
    <t>Imunização de madeira contra cupim, com aplicação de 01 demão de Pentox ou similar</t>
  </si>
  <si>
    <t xml:space="preserve"> 4.14 </t>
  </si>
  <si>
    <t xml:space="preserve"> 08.12.017 </t>
  </si>
  <si>
    <t>CALHA OU AGUA FURTADA EM CHAPA GALV. N 24 - CORTE 1,00M</t>
  </si>
  <si>
    <t xml:space="preserve"> 5 </t>
  </si>
  <si>
    <t>PISOS INTERNOS</t>
  </si>
  <si>
    <t xml:space="preserve"> 5.1 </t>
  </si>
  <si>
    <t xml:space="preserve"> 5.2 </t>
  </si>
  <si>
    <t xml:space="preserve"> 13.50.002 </t>
  </si>
  <si>
    <t>DEMOLIÇÃO PISO GRANILITE, LADRILHO HIDRÁULICO, CERÂMICO, CACOS, INCLUSIV BASE</t>
  </si>
  <si>
    <t xml:space="preserve"> 5.3 </t>
  </si>
  <si>
    <t xml:space="preserve"> 97643 </t>
  </si>
  <si>
    <t>REMOÇÃO DE PISO DE MADEIRA (ASSOALHO E BARROTE), DE FORMA MANUAL, SEM REAPROVEITAMENTO. AF_12/2017</t>
  </si>
  <si>
    <t xml:space="preserve"> 5.4 </t>
  </si>
  <si>
    <t xml:space="preserve"> 5.5 </t>
  </si>
  <si>
    <t xml:space="preserve"> 3748 </t>
  </si>
  <si>
    <t>Piso em assoalho de madeira lei Cumaru/Ipê Champagne - Extra, réguas macho e fêmea 20cm x 2cm, sobre ripão 3,5cm x 5,5cm</t>
  </si>
  <si>
    <t xml:space="preserve"> 5.6 </t>
  </si>
  <si>
    <t xml:space="preserve"> 87644 </t>
  </si>
  <si>
    <t>CONTRAPISO EM ARGAMASSA PRONTA, PREPARO MANUAL, APLICADO EM ÁREAS SECAS SOBRE LAJE, ADERIDO, ACABAMENTO NÃO REFORÇADO, ESPESSURA 4CM. AF_07/2021</t>
  </si>
  <si>
    <t xml:space="preserve"> 5.7 </t>
  </si>
  <si>
    <t xml:space="preserve"> 1701000118 </t>
  </si>
  <si>
    <t>SINAPI - 101727 - PISO VINILICO SEMI-FLEXIVEL EM PLACAS, PADRAO LISO, ESPESSURA 3,2 MM, FIXADO COM COLA. AF_09/2020</t>
  </si>
  <si>
    <t xml:space="preserve"> 5.8 </t>
  </si>
  <si>
    <t xml:space="preserve"> 5.9 </t>
  </si>
  <si>
    <t xml:space="preserve"> 5.10 </t>
  </si>
  <si>
    <t xml:space="preserve"> 5.11 </t>
  </si>
  <si>
    <t xml:space="preserve"> 97663 </t>
  </si>
  <si>
    <t>REMOÇÃO DE LOUÇAS, DE FORMA MANUAL, SEM REAPROVEITAMENTO. AF_12/2017</t>
  </si>
  <si>
    <t xml:space="preserve"> 5.12 </t>
  </si>
  <si>
    <t xml:space="preserve"> 9602 </t>
  </si>
  <si>
    <t>Remoção de pia</t>
  </si>
  <si>
    <t xml:space="preserve"> 5.13 </t>
  </si>
  <si>
    <t xml:space="preserve"> 6395 </t>
  </si>
  <si>
    <t>Remoção de redes coletoras de esgoto em PVC JE, ponta e bolsa, DN 100mm</t>
  </si>
  <si>
    <t xml:space="preserve"> 6 </t>
  </si>
  <si>
    <t>ÁREA EXTERNA</t>
  </si>
  <si>
    <t xml:space="preserve"> 6.1 </t>
  </si>
  <si>
    <t xml:space="preserve"> 01.17.071 </t>
  </si>
  <si>
    <t>Projeto executivo de instalações hidráulicas em formato A1</t>
  </si>
  <si>
    <t xml:space="preserve"> 6.2 </t>
  </si>
  <si>
    <t xml:space="preserve"> 93358 </t>
  </si>
  <si>
    <t>ESCAVAÇÃO MANUAL DE VALA COM PROFUNDIDADE MENOR OU IGUAL A 1,30 M. AF_02/2021</t>
  </si>
  <si>
    <t xml:space="preserve"> 6.3 </t>
  </si>
  <si>
    <t xml:space="preserve"> 98525 </t>
  </si>
  <si>
    <t>LIMPEZA MECANIZADA DE CAMADA VEGETAL, VEGETAÇÃO E PEQUENAS ÁRVORES (DIÂMETRO DE TRONCO MENOR QUE 0,20 M), COM TRATOR DE ESTEIRAS.AF_05/2018</t>
  </si>
  <si>
    <t xml:space="preserve"> 6.4 </t>
  </si>
  <si>
    <t xml:space="preserve"> 01.02.001 </t>
  </si>
  <si>
    <t>CORTE E ATERRO DENTRO DA OBRA COM TRANSPORTE INTERNO</t>
  </si>
  <si>
    <t xml:space="preserve"> 6.5 </t>
  </si>
  <si>
    <t xml:space="preserve"> 01.01.040 </t>
  </si>
  <si>
    <t>REMOÇÃO DE RAIZES (DESTOCA) REMANESCENTE DE TRONCO DE ARVORE 60CM</t>
  </si>
  <si>
    <t xml:space="preserve"> 6.6 </t>
  </si>
  <si>
    <t xml:space="preserve"> 6.7 </t>
  </si>
  <si>
    <t xml:space="preserve"> 16.08.026 </t>
  </si>
  <si>
    <t>CI-02 CAIXA DE INSPEÇÃO 80X80CM PARA ESGOTO</t>
  </si>
  <si>
    <t xml:space="preserve"> 6.8 </t>
  </si>
  <si>
    <t xml:space="preserve"> 6.9 </t>
  </si>
  <si>
    <t xml:space="preserve"> 6.10 </t>
  </si>
  <si>
    <t xml:space="preserve"> 94971 </t>
  </si>
  <si>
    <t>CONCRETO FCK = 25MPA, TRAÇO 1:2,3:2,7 (EM MASSA SECA DE CIMENTO/ AREIA MÉDIA/ BRITA 1) - PREPARO MECÂNICO COM BETONEIRA 600 L. AF_05/2021</t>
  </si>
  <si>
    <t xml:space="preserve"> 6.11 </t>
  </si>
  <si>
    <t xml:space="preserve"> 6.12 </t>
  </si>
  <si>
    <t xml:space="preserve"> 09.80.007 </t>
  </si>
  <si>
    <t>CANTONEIRA DE FERRO 1 1/2" X 1 1/2" X 1/8"</t>
  </si>
  <si>
    <t xml:space="preserve"> 6.13 </t>
  </si>
  <si>
    <t xml:space="preserve"> 16.05.077 </t>
  </si>
  <si>
    <t>GRELHA FERRO PERF. 1,00X0,50 M</t>
  </si>
  <si>
    <t xml:space="preserve"> 6.14 </t>
  </si>
  <si>
    <t xml:space="preserve"> 103946 </t>
  </si>
  <si>
    <t>PLANTIO DE GRAMA ESMERALDA OU SÃO CARLOS OU CURITIBANA, EM PLACAS. AF_05/2022</t>
  </si>
  <si>
    <t xml:space="preserve"> 7 </t>
  </si>
  <si>
    <t>LIMPEZA E DESMOBILIZAÇÃO</t>
  </si>
  <si>
    <t xml:space="preserve"> 7.1 </t>
  </si>
  <si>
    <t xml:space="preserve"> 02.01.200 </t>
  </si>
  <si>
    <t>Desmobilização de construção provisória</t>
  </si>
  <si>
    <t xml:space="preserve"> 7.2 </t>
  </si>
  <si>
    <t xml:space="preserve"> 55.01.020 </t>
  </si>
  <si>
    <t>Limpeza final da obra</t>
  </si>
  <si>
    <t xml:space="preserve"> 7.3 </t>
  </si>
  <si>
    <t xml:space="preserve"> 05.07.060 </t>
  </si>
  <si>
    <t>Remoção de entulho de obra com caçamba metálica - material rejeitado e misturado por vegetação, isopor, manta asfáltica e lã de vidro</t>
  </si>
  <si>
    <t xml:space="preserve"> 7.4 </t>
  </si>
  <si>
    <t xml:space="preserve"> 3167 </t>
  </si>
  <si>
    <t>Placa de inauguração de obra em alumínio 0,60 x 0,80 m</t>
  </si>
  <si>
    <t>Total do BDI</t>
  </si>
  <si>
    <t>Total Geral</t>
  </si>
  <si>
    <t>Total Custos sem BDI</t>
  </si>
  <si>
    <t>Administração Local da Obra</t>
  </si>
  <si>
    <t>Taxa</t>
  </si>
  <si>
    <t>RECUPERAÇÃO ESTRUTURAL DE SEDE ADMINISTRATIVA DA FEENA</t>
  </si>
  <si>
    <t>Total Custos + ADM da Obra</t>
  </si>
  <si>
    <t>Valor Total sem BDI</t>
  </si>
  <si>
    <t xml:space="preserve">SINAPI - 07/2023 - São Paulo
SICRO3 - 07/2023 - São Paulo
ORSE - 06/2023 - Sergipe
SEINFRA - 027 - Ceará
SETOP - 05/2023 - Minas Gerais
SIURB - 07/2023 - São Paulo
SIURB INFRA - 07/2023 - São Paulo
SUDECAP - 06/2023 - Minas Gerais
CPOS - 06/2023 - São Paulo
FDE - 07/2023 - São Paulo
AGESUL - 06/2023 - Mato Grosso do Sul
AGETOP CIVIL - 06/2023 - Goiás
EMBASA - 07/2023 - Bahia
COMPESA - 07/2023 - Pernambuco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</si>
</sst>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%"/>
    <numFmt numFmtId="165" formatCode="&quot;R$&quot;\ #,##0.00"/>
  </numFmts>
  <fonts count="2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1" fillId="11" borderId="8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4" fontId="15" fillId="15" borderId="12" xfId="0" applyNumberFormat="1" applyFont="1" applyFill="1" applyBorder="1" applyAlignment="1">
      <alignment horizontal="right" vertical="top" wrapText="1"/>
    </xf>
    <xf numFmtId="0" fontId="16" fillId="16" borderId="13" xfId="0" applyFont="1" applyFill="1" applyBorder="1" applyAlignment="1">
      <alignment horizontal="left" vertical="top" wrapText="1"/>
    </xf>
    <xf numFmtId="0" fontId="17" fillId="17" borderId="14" xfId="0" applyFont="1" applyFill="1" applyBorder="1" applyAlignment="1">
      <alignment horizontal="center" vertical="top" wrapText="1"/>
    </xf>
    <xf numFmtId="0" fontId="18" fillId="18" borderId="15" xfId="0" applyFont="1" applyFill="1" applyBorder="1" applyAlignment="1">
      <alignment horizontal="right" vertical="top" wrapText="1"/>
    </xf>
    <xf numFmtId="4" fontId="19" fillId="19" borderId="16" xfId="0" applyNumberFormat="1" applyFont="1" applyFill="1" applyBorder="1" applyAlignment="1">
      <alignment horizontal="right" vertical="top" wrapText="1"/>
    </xf>
    <xf numFmtId="164" fontId="20" fillId="20" borderId="17" xfId="0" applyNumberFormat="1" applyFont="1" applyFill="1" applyBorder="1" applyAlignment="1">
      <alignment horizontal="right" vertical="top" wrapText="1"/>
    </xf>
    <xf numFmtId="0" fontId="21" fillId="21" borderId="0" xfId="0" applyFont="1" applyFill="1" applyAlignment="1">
      <alignment horizontal="left" vertical="top" wrapText="1"/>
    </xf>
    <xf numFmtId="0" fontId="22" fillId="22" borderId="0" xfId="0" applyFont="1" applyFill="1" applyAlignment="1">
      <alignment horizontal="center" vertical="top" wrapText="1"/>
    </xf>
    <xf numFmtId="0" fontId="23" fillId="23" borderId="0" xfId="0" applyFont="1" applyFill="1" applyAlignment="1">
      <alignment horizontal="right" vertical="top" wrapText="1"/>
    </xf>
    <xf numFmtId="0" fontId="24" fillId="24" borderId="0" xfId="0" applyFont="1" applyFill="1" applyAlignment="1">
      <alignment horizontal="left" vertical="top" wrapText="1"/>
    </xf>
    <xf numFmtId="0" fontId="25" fillId="25" borderId="0" xfId="0" applyFont="1" applyFill="1" applyAlignment="1">
      <alignment horizontal="center" vertical="top" wrapText="1"/>
    </xf>
    <xf numFmtId="10" fontId="10" fillId="26" borderId="0" xfId="0" applyNumberFormat="1" applyFont="1" applyFill="1" applyAlignment="1">
      <alignment horizontal="right" vertical="center" wrapText="1"/>
    </xf>
    <xf numFmtId="4" fontId="10" fillId="26" borderId="0" xfId="0" applyNumberFormat="1" applyFont="1" applyFill="1" applyAlignment="1">
      <alignment horizontal="right" vertical="center" wrapText="1"/>
    </xf>
    <xf numFmtId="0" fontId="10" fillId="26" borderId="0" xfId="0" applyFont="1" applyFill="1" applyAlignment="1">
      <alignment horizontal="right" vertical="center" wrapText="1"/>
    </xf>
    <xf numFmtId="0" fontId="10" fillId="21" borderId="0" xfId="0" applyFont="1" applyFill="1" applyAlignment="1">
      <alignment horizontal="left" vertical="top" wrapText="1"/>
    </xf>
    <xf numFmtId="165" fontId="0" fillId="0" borderId="0" xfId="0" applyNumberFormat="1"/>
    <xf numFmtId="0" fontId="10" fillId="26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right" vertical="top" wrapText="1"/>
    </xf>
    <xf numFmtId="4" fontId="14" fillId="14" borderId="17" xfId="0" applyNumberFormat="1" applyFont="1" applyFill="1" applyBorder="1" applyAlignment="1">
      <alignment horizontal="right" vertical="top" wrapText="1"/>
    </xf>
    <xf numFmtId="10" fontId="0" fillId="0" borderId="0" xfId="0" applyNumberFormat="1"/>
    <xf numFmtId="4" fontId="0" fillId="0" borderId="0" xfId="0" applyNumberFormat="1"/>
    <xf numFmtId="0" fontId="10" fillId="26" borderId="0" xfId="0" applyFont="1" applyFill="1" applyAlignment="1">
      <alignment horizontal="left" vertical="center" wrapText="1"/>
    </xf>
    <xf numFmtId="0" fontId="23" fillId="23" borderId="0" xfId="0" applyFont="1" applyFill="1" applyAlignment="1">
      <alignment horizontal="right" vertical="top" wrapText="1"/>
    </xf>
    <xf numFmtId="0" fontId="10" fillId="26" borderId="0" xfId="0" applyFont="1" applyFill="1" applyAlignment="1">
      <alignment horizontal="right" vertical="center" wrapText="1"/>
    </xf>
    <xf numFmtId="0" fontId="25" fillId="25" borderId="0" xfId="0" applyFont="1" applyFill="1" applyAlignment="1">
      <alignment horizontal="center" vertical="top" wrapText="1"/>
    </xf>
    <xf numFmtId="0" fontId="0" fillId="0" borderId="0" xfId="0"/>
    <xf numFmtId="4" fontId="10" fillId="26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10" fillId="21" borderId="0" xfId="0" applyFont="1" applyFill="1" applyAlignment="1">
      <alignment horizontal="left" vertical="top" wrapText="1"/>
    </xf>
    <xf numFmtId="0" fontId="21" fillId="21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tabSelected="1" showOutlineSymbols="0" showWhiteSpace="0" zoomScaleNormal="100" workbookViewId="0">
      <selection activeCell="G6" sqref="G6:G10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7" width="13" bestFit="1" customWidth="1"/>
    <col min="8" max="8" width="13" customWidth="1"/>
    <col min="9" max="10" width="13" hidden="1" customWidth="1"/>
    <col min="11" max="11" width="13" bestFit="1" customWidth="1"/>
    <col min="12" max="12" width="11.375" bestFit="1" customWidth="1"/>
    <col min="13" max="13" width="14.375" bestFit="1" customWidth="1"/>
  </cols>
  <sheetData>
    <row r="1" spans="1:12" ht="15" x14ac:dyDescent="0.2">
      <c r="A1" s="1"/>
      <c r="B1" s="1"/>
      <c r="C1" s="1"/>
      <c r="D1" s="1" t="s">
        <v>0</v>
      </c>
      <c r="E1" s="41" t="s">
        <v>1</v>
      </c>
      <c r="F1" s="41"/>
      <c r="G1" s="41" t="s">
        <v>2</v>
      </c>
      <c r="H1" s="41"/>
      <c r="I1" s="41"/>
      <c r="J1" s="41" t="s">
        <v>3</v>
      </c>
      <c r="K1" s="41"/>
    </row>
    <row r="2" spans="1:12" ht="80.099999999999994" customHeight="1" x14ac:dyDescent="0.2">
      <c r="A2" s="19"/>
      <c r="B2" s="19"/>
      <c r="C2" s="19"/>
      <c r="D2" s="27" t="s">
        <v>306</v>
      </c>
      <c r="E2" s="42" t="s">
        <v>309</v>
      </c>
      <c r="F2" s="43"/>
      <c r="G2" s="43" t="s">
        <v>4</v>
      </c>
      <c r="H2" s="43"/>
      <c r="I2" s="43"/>
      <c r="J2" s="43" t="s">
        <v>5</v>
      </c>
      <c r="K2" s="43"/>
    </row>
    <row r="3" spans="1:12" ht="15" x14ac:dyDescent="0.25">
      <c r="A3" s="40" t="s">
        <v>6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30" customHeight="1" x14ac:dyDescent="0.2">
      <c r="A4" s="2" t="s">
        <v>7</v>
      </c>
      <c r="B4" s="4" t="s">
        <v>8</v>
      </c>
      <c r="C4" s="2" t="s">
        <v>9</v>
      </c>
      <c r="D4" s="2" t="s">
        <v>10</v>
      </c>
      <c r="E4" s="3" t="s">
        <v>11</v>
      </c>
      <c r="F4" s="4" t="s">
        <v>12</v>
      </c>
      <c r="G4" s="4" t="s">
        <v>13</v>
      </c>
      <c r="H4" s="30" t="s">
        <v>308</v>
      </c>
      <c r="I4" s="30" t="s">
        <v>14</v>
      </c>
      <c r="J4" s="4" t="s">
        <v>15</v>
      </c>
      <c r="K4" s="4" t="s">
        <v>16</v>
      </c>
    </row>
    <row r="5" spans="1:12" ht="24" customHeight="1" x14ac:dyDescent="0.2">
      <c r="A5" s="5" t="s">
        <v>17</v>
      </c>
      <c r="B5" s="5"/>
      <c r="C5" s="5"/>
      <c r="D5" s="5" t="s">
        <v>18</v>
      </c>
      <c r="E5" s="5"/>
      <c r="F5" s="6"/>
      <c r="G5" s="5"/>
      <c r="H5" s="7">
        <f>SUM(H6:H14)</f>
        <v>0</v>
      </c>
      <c r="I5" s="5"/>
      <c r="J5" s="7">
        <f>SUM(J6:J14)</f>
        <v>0</v>
      </c>
      <c r="K5" s="8">
        <v>6.6242053358573916E-2</v>
      </c>
      <c r="L5" s="32"/>
    </row>
    <row r="6" spans="1:12" ht="24" customHeight="1" x14ac:dyDescent="0.2">
      <c r="A6" s="9" t="s">
        <v>19</v>
      </c>
      <c r="B6" s="11" t="s">
        <v>20</v>
      </c>
      <c r="C6" s="9" t="s">
        <v>21</v>
      </c>
      <c r="D6" s="9" t="s">
        <v>22</v>
      </c>
      <c r="E6" s="10" t="s">
        <v>23</v>
      </c>
      <c r="F6" s="11">
        <v>6</v>
      </c>
      <c r="G6" s="12"/>
      <c r="H6" s="31">
        <f t="shared" ref="H6:H14" si="0">ROUND(F6*G6,2)</f>
        <v>0</v>
      </c>
      <c r="I6" s="12">
        <f>ROUND(G6*1.25,2)</f>
        <v>0</v>
      </c>
      <c r="J6" s="12">
        <f>ROUND(F6*I6,2)</f>
        <v>0</v>
      </c>
      <c r="K6" s="13">
        <v>3.6399659948959779E-3</v>
      </c>
    </row>
    <row r="7" spans="1:12" ht="24" customHeight="1" x14ac:dyDescent="0.2">
      <c r="A7" s="9" t="s">
        <v>24</v>
      </c>
      <c r="B7" s="11" t="s">
        <v>25</v>
      </c>
      <c r="C7" s="9" t="s">
        <v>26</v>
      </c>
      <c r="D7" s="9" t="s">
        <v>27</v>
      </c>
      <c r="E7" s="10" t="s">
        <v>23</v>
      </c>
      <c r="F7" s="11">
        <v>220</v>
      </c>
      <c r="G7" s="12"/>
      <c r="H7" s="31">
        <f t="shared" si="0"/>
        <v>0</v>
      </c>
      <c r="I7" s="12">
        <f t="shared" ref="I7:I14" si="1">ROUND(G7*1.25,2)</f>
        <v>0</v>
      </c>
      <c r="J7" s="12">
        <f t="shared" ref="J7:J14" si="2">ROUND(F7*I7,2)</f>
        <v>0</v>
      </c>
      <c r="K7" s="13">
        <v>1.9751205650062123E-2</v>
      </c>
    </row>
    <row r="8" spans="1:12" ht="39" customHeight="1" x14ac:dyDescent="0.2">
      <c r="A8" s="9" t="s">
        <v>28</v>
      </c>
      <c r="B8" s="11" t="s">
        <v>29</v>
      </c>
      <c r="C8" s="9" t="s">
        <v>30</v>
      </c>
      <c r="D8" s="9" t="s">
        <v>31</v>
      </c>
      <c r="E8" s="10" t="s">
        <v>32</v>
      </c>
      <c r="F8" s="11">
        <v>200</v>
      </c>
      <c r="G8" s="12"/>
      <c r="H8" s="31">
        <f t="shared" si="0"/>
        <v>0</v>
      </c>
      <c r="I8" s="12">
        <f t="shared" si="1"/>
        <v>0</v>
      </c>
      <c r="J8" s="12">
        <f t="shared" si="2"/>
        <v>0</v>
      </c>
      <c r="K8" s="13">
        <v>5.7348197838581923E-3</v>
      </c>
    </row>
    <row r="9" spans="1:12" ht="26.1" customHeight="1" x14ac:dyDescent="0.2">
      <c r="A9" s="9" t="s">
        <v>33</v>
      </c>
      <c r="B9" s="11" t="s">
        <v>34</v>
      </c>
      <c r="C9" s="9" t="s">
        <v>21</v>
      </c>
      <c r="D9" s="9" t="s">
        <v>35</v>
      </c>
      <c r="E9" s="10" t="s">
        <v>36</v>
      </c>
      <c r="F9" s="11">
        <v>500</v>
      </c>
      <c r="G9" s="12"/>
      <c r="H9" s="31">
        <f t="shared" si="0"/>
        <v>0</v>
      </c>
      <c r="I9" s="12">
        <f t="shared" si="1"/>
        <v>0</v>
      </c>
      <c r="J9" s="12">
        <f t="shared" si="2"/>
        <v>0</v>
      </c>
      <c r="K9" s="13">
        <v>9.3083626058269916E-3</v>
      </c>
    </row>
    <row r="10" spans="1:12" ht="26.1" customHeight="1" x14ac:dyDescent="0.2">
      <c r="A10" s="9" t="s">
        <v>37</v>
      </c>
      <c r="B10" s="11" t="s">
        <v>38</v>
      </c>
      <c r="C10" s="9" t="s">
        <v>39</v>
      </c>
      <c r="D10" s="9" t="s">
        <v>40</v>
      </c>
      <c r="E10" s="10" t="s">
        <v>41</v>
      </c>
      <c r="F10" s="11">
        <v>8</v>
      </c>
      <c r="G10" s="12"/>
      <c r="H10" s="31">
        <f t="shared" si="0"/>
        <v>0</v>
      </c>
      <c r="I10" s="12">
        <f t="shared" si="1"/>
        <v>0</v>
      </c>
      <c r="J10" s="12">
        <f t="shared" si="2"/>
        <v>0</v>
      </c>
      <c r="K10" s="13">
        <v>7.5127333244211867E-3</v>
      </c>
    </row>
    <row r="11" spans="1:12" ht="26.1" customHeight="1" x14ac:dyDescent="0.2">
      <c r="A11" s="9" t="s">
        <v>42</v>
      </c>
      <c r="B11" s="11" t="s">
        <v>43</v>
      </c>
      <c r="C11" s="9" t="s">
        <v>39</v>
      </c>
      <c r="D11" s="9" t="s">
        <v>44</v>
      </c>
      <c r="E11" s="10" t="s">
        <v>45</v>
      </c>
      <c r="F11" s="11">
        <v>12</v>
      </c>
      <c r="G11" s="12"/>
      <c r="H11" s="31">
        <f t="shared" si="0"/>
        <v>0</v>
      </c>
      <c r="I11" s="12">
        <f t="shared" si="1"/>
        <v>0</v>
      </c>
      <c r="J11" s="12">
        <f t="shared" si="2"/>
        <v>0</v>
      </c>
      <c r="K11" s="13">
        <v>7.054447082447071E-3</v>
      </c>
    </row>
    <row r="12" spans="1:12" ht="26.1" customHeight="1" x14ac:dyDescent="0.2">
      <c r="A12" s="9" t="s">
        <v>46</v>
      </c>
      <c r="B12" s="11" t="s">
        <v>47</v>
      </c>
      <c r="C12" s="9" t="s">
        <v>21</v>
      </c>
      <c r="D12" s="9" t="s">
        <v>48</v>
      </c>
      <c r="E12" s="10" t="s">
        <v>49</v>
      </c>
      <c r="F12" s="11">
        <v>1</v>
      </c>
      <c r="G12" s="12"/>
      <c r="H12" s="31">
        <f t="shared" si="0"/>
        <v>0</v>
      </c>
      <c r="I12" s="12">
        <f t="shared" si="1"/>
        <v>0</v>
      </c>
      <c r="J12" s="12">
        <f t="shared" si="2"/>
        <v>0</v>
      </c>
      <c r="K12" s="13">
        <v>6.1317848125841245E-3</v>
      </c>
    </row>
    <row r="13" spans="1:12" ht="26.1" customHeight="1" x14ac:dyDescent="0.2">
      <c r="A13" s="9" t="s">
        <v>50</v>
      </c>
      <c r="B13" s="11" t="s">
        <v>51</v>
      </c>
      <c r="C13" s="9" t="s">
        <v>21</v>
      </c>
      <c r="D13" s="9" t="s">
        <v>52</v>
      </c>
      <c r="E13" s="10" t="s">
        <v>49</v>
      </c>
      <c r="F13" s="11">
        <v>1</v>
      </c>
      <c r="G13" s="12"/>
      <c r="H13" s="31">
        <f t="shared" si="0"/>
        <v>0</v>
      </c>
      <c r="I13" s="12">
        <f t="shared" si="1"/>
        <v>0</v>
      </c>
      <c r="J13" s="12">
        <f t="shared" si="2"/>
        <v>0</v>
      </c>
      <c r="K13" s="13">
        <v>2.2950025816458738E-3</v>
      </c>
    </row>
    <row r="14" spans="1:12" ht="26.1" customHeight="1" x14ac:dyDescent="0.2">
      <c r="A14" s="9" t="s">
        <v>53</v>
      </c>
      <c r="B14" s="11" t="s">
        <v>54</v>
      </c>
      <c r="C14" s="9" t="s">
        <v>55</v>
      </c>
      <c r="D14" s="9" t="s">
        <v>56</v>
      </c>
      <c r="E14" s="10" t="s">
        <v>49</v>
      </c>
      <c r="F14" s="11">
        <v>48</v>
      </c>
      <c r="G14" s="12"/>
      <c r="H14" s="31">
        <f t="shared" si="0"/>
        <v>0</v>
      </c>
      <c r="I14" s="12">
        <f t="shared" si="1"/>
        <v>0</v>
      </c>
      <c r="J14" s="12">
        <f t="shared" si="2"/>
        <v>0</v>
      </c>
      <c r="K14" s="13">
        <v>4.8137315228323823E-3</v>
      </c>
    </row>
    <row r="15" spans="1:12" ht="24" customHeight="1" x14ac:dyDescent="0.2">
      <c r="A15" s="5" t="s">
        <v>57</v>
      </c>
      <c r="B15" s="5"/>
      <c r="C15" s="5"/>
      <c r="D15" s="5" t="s">
        <v>58</v>
      </c>
      <c r="E15" s="5"/>
      <c r="F15" s="6"/>
      <c r="G15" s="5"/>
      <c r="H15" s="7">
        <f>SUM(H16,H24,H29)</f>
        <v>0</v>
      </c>
      <c r="I15" s="5"/>
      <c r="J15" s="7">
        <f>SUM(J16,J24,J29)</f>
        <v>0</v>
      </c>
      <c r="K15" s="8">
        <v>0.17087134361139394</v>
      </c>
    </row>
    <row r="16" spans="1:12" ht="24" customHeight="1" x14ac:dyDescent="0.2">
      <c r="A16" s="5" t="s">
        <v>59</v>
      </c>
      <c r="B16" s="5"/>
      <c r="C16" s="5"/>
      <c r="D16" s="5" t="s">
        <v>60</v>
      </c>
      <c r="E16" s="5"/>
      <c r="F16" s="6"/>
      <c r="G16" s="5"/>
      <c r="H16" s="7">
        <f>SUM(H17:H23)</f>
        <v>0</v>
      </c>
      <c r="I16" s="5"/>
      <c r="J16" s="7">
        <f>SUM(J17:J23)</f>
        <v>0</v>
      </c>
      <c r="K16" s="8">
        <v>2.8981513700417162E-2</v>
      </c>
    </row>
    <row r="17" spans="1:11" ht="26.1" customHeight="1" x14ac:dyDescent="0.2">
      <c r="A17" s="9" t="s">
        <v>61</v>
      </c>
      <c r="B17" s="11" t="s">
        <v>62</v>
      </c>
      <c r="C17" s="9" t="s">
        <v>26</v>
      </c>
      <c r="D17" s="9" t="s">
        <v>63</v>
      </c>
      <c r="E17" s="10" t="s">
        <v>64</v>
      </c>
      <c r="F17" s="11">
        <v>2.64</v>
      </c>
      <c r="G17" s="12"/>
      <c r="H17" s="31">
        <f t="shared" ref="H17:H23" si="3">ROUND(F17*G17,2)</f>
        <v>0</v>
      </c>
      <c r="I17" s="12">
        <f t="shared" ref="I17:I23" si="4">ROUND(G17*1.25,2)</f>
        <v>0</v>
      </c>
      <c r="J17" s="12">
        <f t="shared" ref="J17:J23" si="5">ROUND(F17*I17,2)</f>
        <v>0</v>
      </c>
      <c r="K17" s="13">
        <v>3.7298039061797375E-4</v>
      </c>
    </row>
    <row r="18" spans="1:11" ht="39" customHeight="1" x14ac:dyDescent="0.2">
      <c r="A18" s="9" t="s">
        <v>65</v>
      </c>
      <c r="B18" s="11" t="s">
        <v>66</v>
      </c>
      <c r="C18" s="9" t="s">
        <v>26</v>
      </c>
      <c r="D18" s="9" t="s">
        <v>67</v>
      </c>
      <c r="E18" s="10" t="s">
        <v>64</v>
      </c>
      <c r="F18" s="11">
        <v>14.85</v>
      </c>
      <c r="G18" s="12"/>
      <c r="H18" s="31">
        <f t="shared" si="3"/>
        <v>0</v>
      </c>
      <c r="I18" s="12">
        <f t="shared" si="4"/>
        <v>0</v>
      </c>
      <c r="J18" s="12">
        <f t="shared" si="5"/>
        <v>0</v>
      </c>
      <c r="K18" s="13">
        <v>1.1743408553044614E-3</v>
      </c>
    </row>
    <row r="19" spans="1:11" ht="39" customHeight="1" x14ac:dyDescent="0.2">
      <c r="A19" s="9" t="s">
        <v>68</v>
      </c>
      <c r="B19" s="11" t="s">
        <v>69</v>
      </c>
      <c r="C19" s="9" t="s">
        <v>26</v>
      </c>
      <c r="D19" s="9" t="s">
        <v>70</v>
      </c>
      <c r="E19" s="10" t="s">
        <v>23</v>
      </c>
      <c r="F19" s="11">
        <v>46.2</v>
      </c>
      <c r="G19" s="12"/>
      <c r="H19" s="31">
        <f t="shared" si="3"/>
        <v>0</v>
      </c>
      <c r="I19" s="12">
        <f t="shared" si="4"/>
        <v>0</v>
      </c>
      <c r="J19" s="12">
        <f t="shared" si="5"/>
        <v>0</v>
      </c>
      <c r="K19" s="13">
        <v>1.212279353134473E-2</v>
      </c>
    </row>
    <row r="20" spans="1:11" ht="39" customHeight="1" x14ac:dyDescent="0.2">
      <c r="A20" s="9" t="s">
        <v>71</v>
      </c>
      <c r="B20" s="11" t="s">
        <v>72</v>
      </c>
      <c r="C20" s="9" t="s">
        <v>26</v>
      </c>
      <c r="D20" s="9" t="s">
        <v>73</v>
      </c>
      <c r="E20" s="10" t="s">
        <v>23</v>
      </c>
      <c r="F20" s="11">
        <v>26.4</v>
      </c>
      <c r="G20" s="12"/>
      <c r="H20" s="31">
        <f t="shared" si="3"/>
        <v>0</v>
      </c>
      <c r="I20" s="12">
        <f t="shared" si="4"/>
        <v>0</v>
      </c>
      <c r="J20" s="12">
        <f t="shared" si="5"/>
        <v>0</v>
      </c>
      <c r="K20" s="13">
        <v>6.9207540283906688E-5</v>
      </c>
    </row>
    <row r="21" spans="1:11" ht="39" customHeight="1" x14ac:dyDescent="0.2">
      <c r="A21" s="9" t="s">
        <v>74</v>
      </c>
      <c r="B21" s="11" t="s">
        <v>75</v>
      </c>
      <c r="C21" s="9" t="s">
        <v>39</v>
      </c>
      <c r="D21" s="9" t="s">
        <v>76</v>
      </c>
      <c r="E21" s="10" t="s">
        <v>77</v>
      </c>
      <c r="F21" s="11">
        <v>573</v>
      </c>
      <c r="G21" s="12"/>
      <c r="H21" s="31">
        <f t="shared" si="3"/>
        <v>0</v>
      </c>
      <c r="I21" s="12">
        <f t="shared" si="4"/>
        <v>0</v>
      </c>
      <c r="J21" s="12">
        <f t="shared" si="5"/>
        <v>0</v>
      </c>
      <c r="K21" s="13">
        <v>5.6944545986106496E-3</v>
      </c>
    </row>
    <row r="22" spans="1:11" ht="39" customHeight="1" x14ac:dyDescent="0.2">
      <c r="A22" s="9" t="s">
        <v>78</v>
      </c>
      <c r="B22" s="11" t="s">
        <v>79</v>
      </c>
      <c r="C22" s="9" t="s">
        <v>26</v>
      </c>
      <c r="D22" s="9" t="s">
        <v>80</v>
      </c>
      <c r="E22" s="10" t="s">
        <v>64</v>
      </c>
      <c r="F22" s="11">
        <v>14.3</v>
      </c>
      <c r="G22" s="12"/>
      <c r="H22" s="31">
        <f t="shared" si="3"/>
        <v>0</v>
      </c>
      <c r="I22" s="12">
        <f t="shared" si="4"/>
        <v>0</v>
      </c>
      <c r="J22" s="12">
        <f t="shared" si="5"/>
        <v>0</v>
      </c>
      <c r="K22" s="13">
        <v>5.8448647120407822E-3</v>
      </c>
    </row>
    <row r="23" spans="1:11" ht="26.1" customHeight="1" x14ac:dyDescent="0.2">
      <c r="A23" s="9" t="s">
        <v>81</v>
      </c>
      <c r="B23" s="11" t="s">
        <v>82</v>
      </c>
      <c r="C23" s="9" t="s">
        <v>55</v>
      </c>
      <c r="D23" s="9" t="s">
        <v>83</v>
      </c>
      <c r="E23" s="10" t="s">
        <v>23</v>
      </c>
      <c r="F23" s="11">
        <v>26.4</v>
      </c>
      <c r="G23" s="12"/>
      <c r="H23" s="31">
        <f t="shared" si="3"/>
        <v>0</v>
      </c>
      <c r="I23" s="12">
        <f t="shared" si="4"/>
        <v>0</v>
      </c>
      <c r="J23" s="12">
        <f t="shared" si="5"/>
        <v>0</v>
      </c>
      <c r="K23" s="13">
        <v>3.7028720722146568E-3</v>
      </c>
    </row>
    <row r="24" spans="1:11" ht="24" customHeight="1" x14ac:dyDescent="0.2">
      <c r="A24" s="5" t="s">
        <v>84</v>
      </c>
      <c r="B24" s="5"/>
      <c r="C24" s="5"/>
      <c r="D24" s="5" t="s">
        <v>85</v>
      </c>
      <c r="E24" s="5"/>
      <c r="F24" s="6"/>
      <c r="G24" s="5"/>
      <c r="H24" s="7">
        <f>SUM(H25:H28)</f>
        <v>0</v>
      </c>
      <c r="I24" s="5"/>
      <c r="J24" s="7">
        <f>SUM(J25:J28)</f>
        <v>0</v>
      </c>
      <c r="K24" s="8">
        <v>7.9015732109774858E-3</v>
      </c>
    </row>
    <row r="25" spans="1:11" ht="26.1" customHeight="1" x14ac:dyDescent="0.2">
      <c r="A25" s="9" t="s">
        <v>86</v>
      </c>
      <c r="B25" s="11" t="s">
        <v>62</v>
      </c>
      <c r="C25" s="9" t="s">
        <v>26</v>
      </c>
      <c r="D25" s="9" t="s">
        <v>63</v>
      </c>
      <c r="E25" s="10" t="s">
        <v>64</v>
      </c>
      <c r="F25" s="11">
        <v>2.944</v>
      </c>
      <c r="G25" s="12"/>
      <c r="H25" s="31">
        <f t="shared" ref="H25:H28" si="6">ROUND(F25*G25,2)</f>
        <v>0</v>
      </c>
      <c r="I25" s="12">
        <f t="shared" ref="I25:I28" si="7">ROUND(G25*1.25,2)</f>
        <v>0</v>
      </c>
      <c r="J25" s="12">
        <f t="shared" ref="J25:J28" si="8">ROUND(F25*I25,2)</f>
        <v>0</v>
      </c>
      <c r="K25" s="13">
        <v>4.1592912140509273E-4</v>
      </c>
    </row>
    <row r="26" spans="1:11" ht="39" customHeight="1" x14ac:dyDescent="0.2">
      <c r="A26" s="9" t="s">
        <v>87</v>
      </c>
      <c r="B26" s="11" t="s">
        <v>69</v>
      </c>
      <c r="C26" s="9" t="s">
        <v>26</v>
      </c>
      <c r="D26" s="9" t="s">
        <v>70</v>
      </c>
      <c r="E26" s="10" t="s">
        <v>23</v>
      </c>
      <c r="F26" s="11">
        <v>14.5</v>
      </c>
      <c r="G26" s="12"/>
      <c r="H26" s="31">
        <f t="shared" si="6"/>
        <v>0</v>
      </c>
      <c r="I26" s="12">
        <f t="shared" si="7"/>
        <v>0</v>
      </c>
      <c r="J26" s="12">
        <f t="shared" si="8"/>
        <v>0</v>
      </c>
      <c r="K26" s="13">
        <v>3.8047701477608937E-3</v>
      </c>
    </row>
    <row r="27" spans="1:11" ht="39" customHeight="1" x14ac:dyDescent="0.2">
      <c r="A27" s="9" t="s">
        <v>88</v>
      </c>
      <c r="B27" s="11" t="s">
        <v>75</v>
      </c>
      <c r="C27" s="9" t="s">
        <v>39</v>
      </c>
      <c r="D27" s="9" t="s">
        <v>76</v>
      </c>
      <c r="E27" s="10" t="s">
        <v>77</v>
      </c>
      <c r="F27" s="11">
        <v>247</v>
      </c>
      <c r="G27" s="12"/>
      <c r="H27" s="31">
        <f t="shared" si="6"/>
        <v>0</v>
      </c>
      <c r="I27" s="12">
        <f t="shared" si="7"/>
        <v>0</v>
      </c>
      <c r="J27" s="12">
        <f t="shared" si="8"/>
        <v>0</v>
      </c>
      <c r="K27" s="13">
        <v>2.4546776367483951E-3</v>
      </c>
    </row>
    <row r="28" spans="1:11" ht="39" customHeight="1" x14ac:dyDescent="0.2">
      <c r="A28" s="9" t="s">
        <v>89</v>
      </c>
      <c r="B28" s="11" t="s">
        <v>79</v>
      </c>
      <c r="C28" s="9" t="s">
        <v>26</v>
      </c>
      <c r="D28" s="9" t="s">
        <v>80</v>
      </c>
      <c r="E28" s="10" t="s">
        <v>64</v>
      </c>
      <c r="F28" s="11">
        <v>3</v>
      </c>
      <c r="G28" s="12"/>
      <c r="H28" s="31">
        <f t="shared" si="6"/>
        <v>0</v>
      </c>
      <c r="I28" s="12">
        <f t="shared" si="7"/>
        <v>0</v>
      </c>
      <c r="J28" s="12">
        <f t="shared" si="8"/>
        <v>0</v>
      </c>
      <c r="K28" s="13">
        <v>1.2261963050631034E-3</v>
      </c>
    </row>
    <row r="29" spans="1:11" ht="24" customHeight="1" x14ac:dyDescent="0.2">
      <c r="A29" s="5" t="s">
        <v>90</v>
      </c>
      <c r="B29" s="5"/>
      <c r="C29" s="5"/>
      <c r="D29" s="5" t="s">
        <v>91</v>
      </c>
      <c r="E29" s="5"/>
      <c r="F29" s="6"/>
      <c r="G29" s="5"/>
      <c r="H29" s="7">
        <f>SUM(H30:H35)</f>
        <v>0</v>
      </c>
      <c r="I29" s="5"/>
      <c r="J29" s="7">
        <f>SUM(J30:J35)</f>
        <v>0</v>
      </c>
      <c r="K29" s="8">
        <v>0.13398825669999928</v>
      </c>
    </row>
    <row r="30" spans="1:11" ht="26.1" customHeight="1" x14ac:dyDescent="0.2">
      <c r="A30" s="9" t="s">
        <v>92</v>
      </c>
      <c r="B30" s="11" t="s">
        <v>62</v>
      </c>
      <c r="C30" s="9" t="s">
        <v>26</v>
      </c>
      <c r="D30" s="9" t="s">
        <v>63</v>
      </c>
      <c r="E30" s="10" t="s">
        <v>64</v>
      </c>
      <c r="F30" s="11">
        <v>2.4</v>
      </c>
      <c r="G30" s="12"/>
      <c r="H30" s="31">
        <f t="shared" ref="H30:H35" si="9">ROUND(F30*G30,2)</f>
        <v>0</v>
      </c>
      <c r="I30" s="12">
        <f t="shared" ref="I30:I35" si="10">ROUND(G30*1.25,2)</f>
        <v>0</v>
      </c>
      <c r="J30" s="12">
        <f t="shared" ref="J30:J35" si="11">ROUND(F30*I30,2)</f>
        <v>0</v>
      </c>
      <c r="K30" s="13">
        <v>3.390740692193725E-4</v>
      </c>
    </row>
    <row r="31" spans="1:11" ht="26.1" customHeight="1" x14ac:dyDescent="0.2">
      <c r="A31" s="9" t="s">
        <v>93</v>
      </c>
      <c r="B31" s="11" t="s">
        <v>94</v>
      </c>
      <c r="C31" s="9" t="s">
        <v>55</v>
      </c>
      <c r="D31" s="9" t="s">
        <v>95</v>
      </c>
      <c r="E31" s="10" t="s">
        <v>32</v>
      </c>
      <c r="F31" s="11">
        <v>200</v>
      </c>
      <c r="G31" s="12"/>
      <c r="H31" s="31">
        <f t="shared" si="9"/>
        <v>0</v>
      </c>
      <c r="I31" s="12">
        <f t="shared" si="10"/>
        <v>0</v>
      </c>
      <c r="J31" s="12">
        <f t="shared" si="11"/>
        <v>0</v>
      </c>
      <c r="K31" s="13">
        <v>0.11533685444537818</v>
      </c>
    </row>
    <row r="32" spans="1:11" ht="26.1" customHeight="1" x14ac:dyDescent="0.2">
      <c r="A32" s="9" t="s">
        <v>96</v>
      </c>
      <c r="B32" s="11" t="s">
        <v>82</v>
      </c>
      <c r="C32" s="9" t="s">
        <v>55</v>
      </c>
      <c r="D32" s="9" t="s">
        <v>83</v>
      </c>
      <c r="E32" s="10" t="s">
        <v>23</v>
      </c>
      <c r="F32" s="11">
        <v>16</v>
      </c>
      <c r="G32" s="12"/>
      <c r="H32" s="31">
        <f t="shared" si="9"/>
        <v>0</v>
      </c>
      <c r="I32" s="12">
        <f t="shared" si="10"/>
        <v>0</v>
      </c>
      <c r="J32" s="12">
        <f t="shared" si="11"/>
        <v>0</v>
      </c>
      <c r="K32" s="13">
        <v>2.244167523823031E-3</v>
      </c>
    </row>
    <row r="33" spans="1:11" ht="26.1" customHeight="1" x14ac:dyDescent="0.2">
      <c r="A33" s="9" t="s">
        <v>97</v>
      </c>
      <c r="B33" s="11" t="s">
        <v>98</v>
      </c>
      <c r="C33" s="9" t="s">
        <v>26</v>
      </c>
      <c r="D33" s="9" t="s">
        <v>99</v>
      </c>
      <c r="E33" s="10" t="s">
        <v>64</v>
      </c>
      <c r="F33" s="11">
        <v>45</v>
      </c>
      <c r="G33" s="12"/>
      <c r="H33" s="31">
        <f t="shared" si="9"/>
        <v>0</v>
      </c>
      <c r="I33" s="12">
        <f t="shared" si="10"/>
        <v>0</v>
      </c>
      <c r="J33" s="12">
        <f t="shared" si="11"/>
        <v>0</v>
      </c>
      <c r="K33" s="13">
        <v>1.113160760089953E-2</v>
      </c>
    </row>
    <row r="34" spans="1:11" ht="26.1" customHeight="1" x14ac:dyDescent="0.2">
      <c r="A34" s="9" t="s">
        <v>100</v>
      </c>
      <c r="B34" s="11" t="s">
        <v>101</v>
      </c>
      <c r="C34" s="9" t="s">
        <v>55</v>
      </c>
      <c r="D34" s="9" t="s">
        <v>102</v>
      </c>
      <c r="E34" s="10" t="s">
        <v>49</v>
      </c>
      <c r="F34" s="11">
        <v>1</v>
      </c>
      <c r="G34" s="12"/>
      <c r="H34" s="31">
        <f t="shared" si="9"/>
        <v>0</v>
      </c>
      <c r="I34" s="12">
        <f t="shared" si="10"/>
        <v>0</v>
      </c>
      <c r="J34" s="12">
        <f t="shared" si="11"/>
        <v>0</v>
      </c>
      <c r="K34" s="13">
        <v>3.8671768843450329E-3</v>
      </c>
    </row>
    <row r="35" spans="1:11" ht="24" customHeight="1" x14ac:dyDescent="0.2">
      <c r="A35" s="9" t="s">
        <v>103</v>
      </c>
      <c r="B35" s="11" t="s">
        <v>104</v>
      </c>
      <c r="C35" s="9" t="s">
        <v>26</v>
      </c>
      <c r="D35" s="9" t="s">
        <v>105</v>
      </c>
      <c r="E35" s="10" t="s">
        <v>64</v>
      </c>
      <c r="F35" s="11">
        <v>25</v>
      </c>
      <c r="G35" s="12"/>
      <c r="H35" s="31">
        <f t="shared" si="9"/>
        <v>0</v>
      </c>
      <c r="I35" s="12">
        <f t="shared" si="10"/>
        <v>0</v>
      </c>
      <c r="J35" s="12">
        <f t="shared" si="11"/>
        <v>0</v>
      </c>
      <c r="K35" s="13">
        <v>1.0693761763341475E-3</v>
      </c>
    </row>
    <row r="36" spans="1:11" ht="24" customHeight="1" x14ac:dyDescent="0.2">
      <c r="A36" s="5" t="s">
        <v>106</v>
      </c>
      <c r="B36" s="5"/>
      <c r="C36" s="5"/>
      <c r="D36" s="5" t="s">
        <v>107</v>
      </c>
      <c r="E36" s="5"/>
      <c r="F36" s="6"/>
      <c r="G36" s="5"/>
      <c r="H36" s="7">
        <f>SUM(H37,H42,H48)</f>
        <v>0</v>
      </c>
      <c r="I36" s="5"/>
      <c r="J36" s="7">
        <f>SUM(J37,J42,J48)</f>
        <v>0</v>
      </c>
      <c r="K36" s="8">
        <v>0.15334495060407474</v>
      </c>
    </row>
    <row r="37" spans="1:11" ht="24" customHeight="1" x14ac:dyDescent="0.2">
      <c r="A37" s="5" t="s">
        <v>108</v>
      </c>
      <c r="B37" s="5"/>
      <c r="C37" s="5"/>
      <c r="D37" s="5" t="s">
        <v>109</v>
      </c>
      <c r="E37" s="5"/>
      <c r="F37" s="6"/>
      <c r="G37" s="5"/>
      <c r="H37" s="7">
        <f>SUM(H38:H41)</f>
        <v>0</v>
      </c>
      <c r="I37" s="5"/>
      <c r="J37" s="7">
        <f>SUM(J38:J41)</f>
        <v>0</v>
      </c>
      <c r="K37" s="8">
        <v>2.002646722997729E-2</v>
      </c>
    </row>
    <row r="38" spans="1:11" ht="26.1" customHeight="1" x14ac:dyDescent="0.2">
      <c r="A38" s="9" t="s">
        <v>110</v>
      </c>
      <c r="B38" s="11" t="s">
        <v>111</v>
      </c>
      <c r="C38" s="9" t="s">
        <v>26</v>
      </c>
      <c r="D38" s="9" t="s">
        <v>112</v>
      </c>
      <c r="E38" s="10" t="s">
        <v>23</v>
      </c>
      <c r="F38" s="11">
        <v>73</v>
      </c>
      <c r="G38" s="12"/>
      <c r="H38" s="31">
        <f t="shared" ref="H38:H41" si="12">ROUND(F38*G38,2)</f>
        <v>0</v>
      </c>
      <c r="I38" s="12">
        <f t="shared" ref="I38:I41" si="13">ROUND(G38*1.25,2)</f>
        <v>0</v>
      </c>
      <c r="J38" s="12">
        <f t="shared" ref="J38:J41" si="14">ROUND(F38*I38,2)</f>
        <v>0</v>
      </c>
      <c r="K38" s="13">
        <v>1.268802553237728E-2</v>
      </c>
    </row>
    <row r="39" spans="1:11" ht="39" customHeight="1" x14ac:dyDescent="0.2">
      <c r="A39" s="9" t="s">
        <v>113</v>
      </c>
      <c r="B39" s="11" t="s">
        <v>75</v>
      </c>
      <c r="C39" s="9" t="s">
        <v>39</v>
      </c>
      <c r="D39" s="9" t="s">
        <v>76</v>
      </c>
      <c r="E39" s="10" t="s">
        <v>77</v>
      </c>
      <c r="F39" s="11">
        <v>412</v>
      </c>
      <c r="G39" s="12"/>
      <c r="H39" s="31">
        <f t="shared" si="12"/>
        <v>0</v>
      </c>
      <c r="I39" s="12">
        <f t="shared" si="13"/>
        <v>0</v>
      </c>
      <c r="J39" s="12">
        <f t="shared" si="14"/>
        <v>0</v>
      </c>
      <c r="K39" s="13">
        <v>4.0944420499608855E-3</v>
      </c>
    </row>
    <row r="40" spans="1:11" ht="39" customHeight="1" x14ac:dyDescent="0.2">
      <c r="A40" s="9" t="s">
        <v>114</v>
      </c>
      <c r="B40" s="11" t="s">
        <v>115</v>
      </c>
      <c r="C40" s="9" t="s">
        <v>26</v>
      </c>
      <c r="D40" s="9" t="s">
        <v>116</v>
      </c>
      <c r="E40" s="10" t="s">
        <v>64</v>
      </c>
      <c r="F40" s="11">
        <v>6.1</v>
      </c>
      <c r="G40" s="12"/>
      <c r="H40" s="31">
        <f t="shared" si="12"/>
        <v>0</v>
      </c>
      <c r="I40" s="12">
        <f t="shared" si="13"/>
        <v>0</v>
      </c>
      <c r="J40" s="12">
        <f t="shared" si="14"/>
        <v>0</v>
      </c>
      <c r="K40" s="13">
        <v>1.8159991268050285E-3</v>
      </c>
    </row>
    <row r="41" spans="1:11" ht="26.1" customHeight="1" x14ac:dyDescent="0.2">
      <c r="A41" s="9" t="s">
        <v>117</v>
      </c>
      <c r="B41" s="11" t="s">
        <v>118</v>
      </c>
      <c r="C41" s="9" t="s">
        <v>26</v>
      </c>
      <c r="D41" s="9" t="s">
        <v>119</v>
      </c>
      <c r="E41" s="10" t="s">
        <v>64</v>
      </c>
      <c r="F41" s="11">
        <v>6.1</v>
      </c>
      <c r="G41" s="12"/>
      <c r="H41" s="31">
        <f t="shared" si="12"/>
        <v>0</v>
      </c>
      <c r="I41" s="12">
        <f t="shared" si="13"/>
        <v>0</v>
      </c>
      <c r="J41" s="12">
        <f t="shared" si="14"/>
        <v>0</v>
      </c>
      <c r="K41" s="13">
        <v>1.4280005208340966E-3</v>
      </c>
    </row>
    <row r="42" spans="1:11" ht="24" customHeight="1" x14ac:dyDescent="0.2">
      <c r="A42" s="5" t="s">
        <v>120</v>
      </c>
      <c r="B42" s="5"/>
      <c r="C42" s="5"/>
      <c r="D42" s="5" t="s">
        <v>121</v>
      </c>
      <c r="E42" s="5"/>
      <c r="F42" s="6"/>
      <c r="G42" s="5"/>
      <c r="H42" s="7">
        <f>SUM(H43:H47)</f>
        <v>0</v>
      </c>
      <c r="I42" s="5"/>
      <c r="J42" s="7">
        <f>SUM(J43:J47)</f>
        <v>0</v>
      </c>
      <c r="K42" s="8">
        <v>1.6032392667658945E-2</v>
      </c>
    </row>
    <row r="43" spans="1:11" ht="26.1" customHeight="1" x14ac:dyDescent="0.2">
      <c r="A43" s="9" t="s">
        <v>122</v>
      </c>
      <c r="B43" s="11" t="s">
        <v>123</v>
      </c>
      <c r="C43" s="9" t="s">
        <v>26</v>
      </c>
      <c r="D43" s="9" t="s">
        <v>124</v>
      </c>
      <c r="E43" s="10" t="s">
        <v>32</v>
      </c>
      <c r="F43" s="11">
        <v>150</v>
      </c>
      <c r="G43" s="12"/>
      <c r="H43" s="31">
        <f t="shared" ref="H43:H47" si="15">ROUND(F43*G43,2)</f>
        <v>0</v>
      </c>
      <c r="I43" s="12">
        <f t="shared" ref="I43:I47" si="16">ROUND(G43*1.25,2)</f>
        <v>0</v>
      </c>
      <c r="J43" s="12">
        <f t="shared" ref="J43:J47" si="17">ROUND(F43*I43,2)</f>
        <v>0</v>
      </c>
      <c r="K43" s="13">
        <v>1.7601760892534655E-3</v>
      </c>
    </row>
    <row r="44" spans="1:11" ht="51.95" customHeight="1" x14ac:dyDescent="0.2">
      <c r="A44" s="9" t="s">
        <v>125</v>
      </c>
      <c r="B44" s="11" t="s">
        <v>126</v>
      </c>
      <c r="C44" s="9" t="s">
        <v>127</v>
      </c>
      <c r="D44" s="9" t="s">
        <v>128</v>
      </c>
      <c r="E44" s="10" t="s">
        <v>129</v>
      </c>
      <c r="F44" s="11">
        <v>150</v>
      </c>
      <c r="G44" s="12"/>
      <c r="H44" s="31">
        <f t="shared" si="15"/>
        <v>0</v>
      </c>
      <c r="I44" s="12">
        <f t="shared" si="16"/>
        <v>0</v>
      </c>
      <c r="J44" s="12">
        <f t="shared" si="17"/>
        <v>0</v>
      </c>
      <c r="K44" s="13">
        <v>1.0502438275379142E-3</v>
      </c>
    </row>
    <row r="45" spans="1:11" ht="39" customHeight="1" x14ac:dyDescent="0.2">
      <c r="A45" s="9" t="s">
        <v>130</v>
      </c>
      <c r="B45" s="11" t="s">
        <v>75</v>
      </c>
      <c r="C45" s="9" t="s">
        <v>39</v>
      </c>
      <c r="D45" s="9" t="s">
        <v>76</v>
      </c>
      <c r="E45" s="10" t="s">
        <v>77</v>
      </c>
      <c r="F45" s="11">
        <v>391</v>
      </c>
      <c r="G45" s="12"/>
      <c r="H45" s="31">
        <f t="shared" si="15"/>
        <v>0</v>
      </c>
      <c r="I45" s="12">
        <f t="shared" si="16"/>
        <v>0</v>
      </c>
      <c r="J45" s="12">
        <f t="shared" si="17"/>
        <v>0</v>
      </c>
      <c r="K45" s="13">
        <v>3.885744761006569E-3</v>
      </c>
    </row>
    <row r="46" spans="1:11" ht="39" customHeight="1" x14ac:dyDescent="0.2">
      <c r="A46" s="9" t="s">
        <v>131</v>
      </c>
      <c r="B46" s="11" t="s">
        <v>132</v>
      </c>
      <c r="C46" s="9" t="s">
        <v>26</v>
      </c>
      <c r="D46" s="9" t="s">
        <v>133</v>
      </c>
      <c r="E46" s="10" t="s">
        <v>64</v>
      </c>
      <c r="F46" s="11">
        <v>7</v>
      </c>
      <c r="G46" s="12"/>
      <c r="H46" s="31">
        <f t="shared" si="15"/>
        <v>0</v>
      </c>
      <c r="I46" s="12">
        <f t="shared" si="16"/>
        <v>0</v>
      </c>
      <c r="J46" s="12">
        <f t="shared" si="17"/>
        <v>0</v>
      </c>
      <c r="K46" s="13">
        <v>3.0106664065752756E-3</v>
      </c>
    </row>
    <row r="47" spans="1:11" ht="51.95" customHeight="1" x14ac:dyDescent="0.2">
      <c r="A47" s="9" t="s">
        <v>134</v>
      </c>
      <c r="B47" s="11" t="s">
        <v>135</v>
      </c>
      <c r="C47" s="9" t="s">
        <v>26</v>
      </c>
      <c r="D47" s="9" t="s">
        <v>136</v>
      </c>
      <c r="E47" s="10" t="s">
        <v>23</v>
      </c>
      <c r="F47" s="11">
        <v>128</v>
      </c>
      <c r="G47" s="12"/>
      <c r="H47" s="31">
        <f t="shared" si="15"/>
        <v>0</v>
      </c>
      <c r="I47" s="12">
        <f t="shared" si="16"/>
        <v>0</v>
      </c>
      <c r="J47" s="12">
        <f t="shared" si="17"/>
        <v>0</v>
      </c>
      <c r="K47" s="13">
        <v>6.3255615832857196E-3</v>
      </c>
    </row>
    <row r="48" spans="1:11" ht="24" customHeight="1" x14ac:dyDescent="0.2">
      <c r="A48" s="5" t="s">
        <v>137</v>
      </c>
      <c r="B48" s="5"/>
      <c r="C48" s="5"/>
      <c r="D48" s="5" t="s">
        <v>138</v>
      </c>
      <c r="E48" s="5"/>
      <c r="F48" s="6"/>
      <c r="G48" s="5"/>
      <c r="H48" s="7">
        <f>SUM(H49:H59)</f>
        <v>0</v>
      </c>
      <c r="I48" s="5"/>
      <c r="J48" s="7">
        <f>SUM(J49:J59)</f>
        <v>0</v>
      </c>
      <c r="K48" s="8">
        <v>0.1172860907064385</v>
      </c>
    </row>
    <row r="49" spans="1:11" ht="24" customHeight="1" x14ac:dyDescent="0.2">
      <c r="A49" s="9" t="s">
        <v>139</v>
      </c>
      <c r="B49" s="11" t="s">
        <v>140</v>
      </c>
      <c r="C49" s="9" t="s">
        <v>55</v>
      </c>
      <c r="D49" s="9" t="s">
        <v>141</v>
      </c>
      <c r="E49" s="10" t="s">
        <v>23</v>
      </c>
      <c r="F49" s="11">
        <v>170</v>
      </c>
      <c r="G49" s="12"/>
      <c r="H49" s="31">
        <f t="shared" ref="H49:H59" si="18">ROUND(F49*G49,2)</f>
        <v>0</v>
      </c>
      <c r="I49" s="12">
        <f t="shared" ref="I49:I59" si="19">ROUND(G49*1.25,2)</f>
        <v>0</v>
      </c>
      <c r="J49" s="12">
        <f t="shared" ref="J49:J59" si="20">ROUND(F49*I49,2)</f>
        <v>0</v>
      </c>
      <c r="K49" s="13">
        <v>1.2353038458517785E-2</v>
      </c>
    </row>
    <row r="50" spans="1:11" ht="26.1" customHeight="1" x14ac:dyDescent="0.2">
      <c r="A50" s="9" t="s">
        <v>142</v>
      </c>
      <c r="B50" s="11" t="s">
        <v>143</v>
      </c>
      <c r="C50" s="9" t="s">
        <v>39</v>
      </c>
      <c r="D50" s="9" t="s">
        <v>144</v>
      </c>
      <c r="E50" s="10" t="s">
        <v>23</v>
      </c>
      <c r="F50" s="11">
        <v>90</v>
      </c>
      <c r="G50" s="12"/>
      <c r="H50" s="31">
        <f t="shared" si="18"/>
        <v>0</v>
      </c>
      <c r="I50" s="12">
        <f t="shared" si="19"/>
        <v>0</v>
      </c>
      <c r="J50" s="12">
        <f t="shared" si="20"/>
        <v>0</v>
      </c>
      <c r="K50" s="13">
        <v>3.3119316980032829E-3</v>
      </c>
    </row>
    <row r="51" spans="1:11" ht="26.1" customHeight="1" x14ac:dyDescent="0.2">
      <c r="A51" s="9" t="s">
        <v>145</v>
      </c>
      <c r="B51" s="11" t="s">
        <v>146</v>
      </c>
      <c r="C51" s="9" t="s">
        <v>39</v>
      </c>
      <c r="D51" s="9" t="s">
        <v>147</v>
      </c>
      <c r="E51" s="10" t="s">
        <v>148</v>
      </c>
      <c r="F51" s="11">
        <v>17</v>
      </c>
      <c r="G51" s="12"/>
      <c r="H51" s="31">
        <f t="shared" si="18"/>
        <v>0</v>
      </c>
      <c r="I51" s="12">
        <f t="shared" si="19"/>
        <v>0</v>
      </c>
      <c r="J51" s="12">
        <f t="shared" si="20"/>
        <v>0</v>
      </c>
      <c r="K51" s="13">
        <v>5.6865682715749252E-4</v>
      </c>
    </row>
    <row r="52" spans="1:11" ht="26.1" customHeight="1" x14ac:dyDescent="0.2">
      <c r="A52" s="9" t="s">
        <v>149</v>
      </c>
      <c r="B52" s="11" t="s">
        <v>150</v>
      </c>
      <c r="C52" s="9" t="s">
        <v>39</v>
      </c>
      <c r="D52" s="9" t="s">
        <v>151</v>
      </c>
      <c r="E52" s="10" t="s">
        <v>64</v>
      </c>
      <c r="F52" s="11">
        <v>7</v>
      </c>
      <c r="G52" s="12"/>
      <c r="H52" s="31">
        <f t="shared" si="18"/>
        <v>0</v>
      </c>
      <c r="I52" s="12">
        <f t="shared" si="19"/>
        <v>0</v>
      </c>
      <c r="J52" s="12">
        <f t="shared" si="20"/>
        <v>0</v>
      </c>
      <c r="K52" s="13">
        <v>3.4367538553582488E-2</v>
      </c>
    </row>
    <row r="53" spans="1:11" ht="24" customHeight="1" x14ac:dyDescent="0.2">
      <c r="A53" s="9" t="s">
        <v>152</v>
      </c>
      <c r="B53" s="11" t="s">
        <v>153</v>
      </c>
      <c r="C53" s="9" t="s">
        <v>55</v>
      </c>
      <c r="D53" s="9" t="s">
        <v>154</v>
      </c>
      <c r="E53" s="10" t="s">
        <v>155</v>
      </c>
      <c r="F53" s="11">
        <v>38.25</v>
      </c>
      <c r="G53" s="12"/>
      <c r="H53" s="31">
        <f t="shared" si="18"/>
        <v>0</v>
      </c>
      <c r="I53" s="12">
        <f t="shared" si="19"/>
        <v>0</v>
      </c>
      <c r="J53" s="12">
        <f t="shared" si="20"/>
        <v>0</v>
      </c>
      <c r="K53" s="13">
        <v>4.3090771515628852E-3</v>
      </c>
    </row>
    <row r="54" spans="1:11" ht="26.1" customHeight="1" x14ac:dyDescent="0.2">
      <c r="A54" s="9" t="s">
        <v>156</v>
      </c>
      <c r="B54" s="11" t="s">
        <v>157</v>
      </c>
      <c r="C54" s="9" t="s">
        <v>26</v>
      </c>
      <c r="D54" s="9" t="s">
        <v>158</v>
      </c>
      <c r="E54" s="10" t="s">
        <v>64</v>
      </c>
      <c r="F54" s="11">
        <v>1</v>
      </c>
      <c r="G54" s="12"/>
      <c r="H54" s="31">
        <f t="shared" si="18"/>
        <v>0</v>
      </c>
      <c r="I54" s="12">
        <f t="shared" si="19"/>
        <v>0</v>
      </c>
      <c r="J54" s="12">
        <f t="shared" si="20"/>
        <v>0</v>
      </c>
      <c r="K54" s="13">
        <v>6.4606549624455058E-4</v>
      </c>
    </row>
    <row r="55" spans="1:11" ht="26.1" customHeight="1" x14ac:dyDescent="0.2">
      <c r="A55" s="9" t="s">
        <v>159</v>
      </c>
      <c r="B55" s="11" t="s">
        <v>160</v>
      </c>
      <c r="C55" s="9" t="s">
        <v>161</v>
      </c>
      <c r="D55" s="9" t="s">
        <v>162</v>
      </c>
      <c r="E55" s="10" t="s">
        <v>49</v>
      </c>
      <c r="F55" s="11">
        <v>34</v>
      </c>
      <c r="G55" s="12"/>
      <c r="H55" s="31">
        <f t="shared" si="18"/>
        <v>0</v>
      </c>
      <c r="I55" s="12">
        <f t="shared" si="19"/>
        <v>0</v>
      </c>
      <c r="J55" s="12">
        <f t="shared" si="20"/>
        <v>0</v>
      </c>
      <c r="K55" s="13">
        <v>3.2109780277593287E-4</v>
      </c>
    </row>
    <row r="56" spans="1:11" ht="24" customHeight="1" x14ac:dyDescent="0.2">
      <c r="A56" s="14" t="s">
        <v>163</v>
      </c>
      <c r="B56" s="16" t="s">
        <v>164</v>
      </c>
      <c r="C56" s="14" t="s">
        <v>39</v>
      </c>
      <c r="D56" s="14" t="s">
        <v>165</v>
      </c>
      <c r="E56" s="15" t="s">
        <v>166</v>
      </c>
      <c r="F56" s="16">
        <v>1500</v>
      </c>
      <c r="G56" s="17"/>
      <c r="H56" s="31">
        <f t="shared" si="18"/>
        <v>0</v>
      </c>
      <c r="I56" s="17">
        <f t="shared" si="19"/>
        <v>0</v>
      </c>
      <c r="J56" s="17">
        <f t="shared" si="20"/>
        <v>0</v>
      </c>
      <c r="K56" s="18">
        <v>4.1561974725434513E-2</v>
      </c>
    </row>
    <row r="57" spans="1:11" ht="24" customHeight="1" x14ac:dyDescent="0.2">
      <c r="A57" s="14" t="s">
        <v>167</v>
      </c>
      <c r="B57" s="16" t="s">
        <v>168</v>
      </c>
      <c r="C57" s="14" t="s">
        <v>39</v>
      </c>
      <c r="D57" s="14" t="s">
        <v>169</v>
      </c>
      <c r="E57" s="15" t="s">
        <v>166</v>
      </c>
      <c r="F57" s="16">
        <v>1500</v>
      </c>
      <c r="G57" s="17"/>
      <c r="H57" s="31">
        <f t="shared" si="18"/>
        <v>0</v>
      </c>
      <c r="I57" s="17">
        <f t="shared" si="19"/>
        <v>0</v>
      </c>
      <c r="J57" s="17">
        <f t="shared" si="20"/>
        <v>0</v>
      </c>
      <c r="K57" s="18">
        <v>1.4841817810865252E-2</v>
      </c>
    </row>
    <row r="58" spans="1:11" ht="24" customHeight="1" x14ac:dyDescent="0.2">
      <c r="A58" s="9" t="s">
        <v>170</v>
      </c>
      <c r="B58" s="11" t="s">
        <v>171</v>
      </c>
      <c r="C58" s="9" t="s">
        <v>21</v>
      </c>
      <c r="D58" s="9" t="s">
        <v>172</v>
      </c>
      <c r="E58" s="10" t="s">
        <v>23</v>
      </c>
      <c r="F58" s="11">
        <v>50.16</v>
      </c>
      <c r="G58" s="12"/>
      <c r="H58" s="31">
        <f t="shared" si="18"/>
        <v>0</v>
      </c>
      <c r="I58" s="12">
        <f t="shared" si="19"/>
        <v>0</v>
      </c>
      <c r="J58" s="12">
        <f t="shared" si="20"/>
        <v>0</v>
      </c>
      <c r="K58" s="13">
        <v>1.0266499778308997E-3</v>
      </c>
    </row>
    <row r="59" spans="1:11" ht="26.1" customHeight="1" x14ac:dyDescent="0.2">
      <c r="A59" s="9" t="s">
        <v>173</v>
      </c>
      <c r="B59" s="11" t="s">
        <v>174</v>
      </c>
      <c r="C59" s="9" t="s">
        <v>175</v>
      </c>
      <c r="D59" s="9" t="s">
        <v>176</v>
      </c>
      <c r="E59" s="10" t="s">
        <v>129</v>
      </c>
      <c r="F59" s="11">
        <v>41.8</v>
      </c>
      <c r="G59" s="12"/>
      <c r="H59" s="31">
        <f t="shared" si="18"/>
        <v>0</v>
      </c>
      <c r="I59" s="12">
        <f t="shared" si="19"/>
        <v>0</v>
      </c>
      <c r="J59" s="12">
        <f t="shared" si="20"/>
        <v>0</v>
      </c>
      <c r="K59" s="13">
        <v>3.9782422044634226E-3</v>
      </c>
    </row>
    <row r="60" spans="1:11" ht="24" customHeight="1" x14ac:dyDescent="0.2">
      <c r="A60" s="5" t="s">
        <v>177</v>
      </c>
      <c r="B60" s="5"/>
      <c r="C60" s="5"/>
      <c r="D60" s="5" t="s">
        <v>178</v>
      </c>
      <c r="E60" s="5"/>
      <c r="F60" s="6"/>
      <c r="G60" s="5"/>
      <c r="H60" s="7">
        <f>SUM(H61:H74)</f>
        <v>0</v>
      </c>
      <c r="I60" s="5"/>
      <c r="J60" s="7">
        <f>SUM(J61:J74)</f>
        <v>0</v>
      </c>
      <c r="K60" s="8">
        <v>0.25954979113716875</v>
      </c>
    </row>
    <row r="61" spans="1:11" ht="24" customHeight="1" x14ac:dyDescent="0.2">
      <c r="A61" s="9" t="s">
        <v>179</v>
      </c>
      <c r="B61" s="11" t="s">
        <v>180</v>
      </c>
      <c r="C61" s="9" t="s">
        <v>21</v>
      </c>
      <c r="D61" s="9" t="s">
        <v>181</v>
      </c>
      <c r="E61" s="10" t="s">
        <v>49</v>
      </c>
      <c r="F61" s="11">
        <v>2</v>
      </c>
      <c r="G61" s="12"/>
      <c r="H61" s="31">
        <f t="shared" ref="H61:H74" si="21">ROUND(F61*G61,2)</f>
        <v>0</v>
      </c>
      <c r="I61" s="12">
        <f t="shared" ref="I61:I74" si="22">ROUND(G61*1.25,2)</f>
        <v>0</v>
      </c>
      <c r="J61" s="12">
        <f t="shared" ref="J61:J74" si="23">ROUND(F61*I61,2)</f>
        <v>0</v>
      </c>
      <c r="K61" s="13">
        <v>3.1104260011496779E-3</v>
      </c>
    </row>
    <row r="62" spans="1:11" ht="26.1" customHeight="1" x14ac:dyDescent="0.2">
      <c r="A62" s="9" t="s">
        <v>182</v>
      </c>
      <c r="B62" s="11" t="s">
        <v>183</v>
      </c>
      <c r="C62" s="9" t="s">
        <v>39</v>
      </c>
      <c r="D62" s="9" t="s">
        <v>184</v>
      </c>
      <c r="E62" s="10" t="s">
        <v>23</v>
      </c>
      <c r="F62" s="11">
        <v>765</v>
      </c>
      <c r="G62" s="12"/>
      <c r="H62" s="31">
        <f t="shared" si="21"/>
        <v>0</v>
      </c>
      <c r="I62" s="12">
        <f t="shared" si="22"/>
        <v>0</v>
      </c>
      <c r="J62" s="12">
        <f t="shared" si="23"/>
        <v>0</v>
      </c>
      <c r="K62" s="13">
        <v>9.9567999705606064E-3</v>
      </c>
    </row>
    <row r="63" spans="1:11" ht="26.1" customHeight="1" x14ac:dyDescent="0.2">
      <c r="A63" s="9" t="s">
        <v>185</v>
      </c>
      <c r="B63" s="11" t="s">
        <v>143</v>
      </c>
      <c r="C63" s="9" t="s">
        <v>39</v>
      </c>
      <c r="D63" s="9" t="s">
        <v>144</v>
      </c>
      <c r="E63" s="10" t="s">
        <v>23</v>
      </c>
      <c r="F63" s="11">
        <v>765</v>
      </c>
      <c r="G63" s="12"/>
      <c r="H63" s="31">
        <f t="shared" si="21"/>
        <v>0</v>
      </c>
      <c r="I63" s="12">
        <f t="shared" si="22"/>
        <v>0</v>
      </c>
      <c r="J63" s="12">
        <f t="shared" si="23"/>
        <v>0</v>
      </c>
      <c r="K63" s="13">
        <v>2.8151419433027906E-2</v>
      </c>
    </row>
    <row r="64" spans="1:11" ht="26.1" customHeight="1" x14ac:dyDescent="0.2">
      <c r="A64" s="9" t="s">
        <v>186</v>
      </c>
      <c r="B64" s="11" t="s">
        <v>187</v>
      </c>
      <c r="C64" s="9" t="s">
        <v>26</v>
      </c>
      <c r="D64" s="9" t="s">
        <v>188</v>
      </c>
      <c r="E64" s="10" t="s">
        <v>32</v>
      </c>
      <c r="F64" s="11">
        <v>2000</v>
      </c>
      <c r="G64" s="12"/>
      <c r="H64" s="31">
        <f t="shared" si="21"/>
        <v>0</v>
      </c>
      <c r="I64" s="12">
        <f t="shared" si="22"/>
        <v>0</v>
      </c>
      <c r="J64" s="12">
        <f t="shared" si="23"/>
        <v>0</v>
      </c>
      <c r="K64" s="13">
        <v>1.1397995027543255E-3</v>
      </c>
    </row>
    <row r="65" spans="1:11" ht="26.1" customHeight="1" x14ac:dyDescent="0.2">
      <c r="A65" s="9" t="s">
        <v>189</v>
      </c>
      <c r="B65" s="11" t="s">
        <v>190</v>
      </c>
      <c r="C65" s="9" t="s">
        <v>39</v>
      </c>
      <c r="D65" s="9" t="s">
        <v>191</v>
      </c>
      <c r="E65" s="10" t="s">
        <v>23</v>
      </c>
      <c r="F65" s="11">
        <v>160</v>
      </c>
      <c r="G65" s="12"/>
      <c r="H65" s="31">
        <f t="shared" si="21"/>
        <v>0</v>
      </c>
      <c r="I65" s="12">
        <f t="shared" si="22"/>
        <v>0</v>
      </c>
      <c r="J65" s="12">
        <f t="shared" si="23"/>
        <v>0</v>
      </c>
      <c r="K65" s="13">
        <v>3.4780167684046277E-3</v>
      </c>
    </row>
    <row r="66" spans="1:11" ht="39" customHeight="1" x14ac:dyDescent="0.2">
      <c r="A66" s="9" t="s">
        <v>192</v>
      </c>
      <c r="B66" s="11" t="s">
        <v>193</v>
      </c>
      <c r="C66" s="9" t="s">
        <v>39</v>
      </c>
      <c r="D66" s="9" t="s">
        <v>194</v>
      </c>
      <c r="E66" s="10" t="s">
        <v>23</v>
      </c>
      <c r="F66" s="11">
        <v>765</v>
      </c>
      <c r="G66" s="12"/>
      <c r="H66" s="31">
        <f t="shared" si="21"/>
        <v>0</v>
      </c>
      <c r="I66" s="12">
        <f t="shared" si="22"/>
        <v>0</v>
      </c>
      <c r="J66" s="12">
        <f t="shared" si="23"/>
        <v>0</v>
      </c>
      <c r="K66" s="13">
        <v>1.6650028307734793E-2</v>
      </c>
    </row>
    <row r="67" spans="1:11" ht="51.95" customHeight="1" x14ac:dyDescent="0.2">
      <c r="A67" s="9" t="s">
        <v>195</v>
      </c>
      <c r="B67" s="11" t="s">
        <v>196</v>
      </c>
      <c r="C67" s="9" t="s">
        <v>197</v>
      </c>
      <c r="D67" s="9" t="s">
        <v>198</v>
      </c>
      <c r="E67" s="10" t="s">
        <v>199</v>
      </c>
      <c r="F67" s="11">
        <v>12</v>
      </c>
      <c r="G67" s="12"/>
      <c r="H67" s="31">
        <f t="shared" si="21"/>
        <v>0</v>
      </c>
      <c r="I67" s="12">
        <f t="shared" si="22"/>
        <v>0</v>
      </c>
      <c r="J67" s="12">
        <f t="shared" si="23"/>
        <v>0</v>
      </c>
      <c r="K67" s="13">
        <v>1.0859423479641797E-2</v>
      </c>
    </row>
    <row r="68" spans="1:11" ht="26.1" customHeight="1" x14ac:dyDescent="0.2">
      <c r="A68" s="9" t="s">
        <v>200</v>
      </c>
      <c r="B68" s="11" t="s">
        <v>150</v>
      </c>
      <c r="C68" s="9" t="s">
        <v>39</v>
      </c>
      <c r="D68" s="9" t="s">
        <v>151</v>
      </c>
      <c r="E68" s="10" t="s">
        <v>64</v>
      </c>
      <c r="F68" s="11">
        <v>23.2</v>
      </c>
      <c r="G68" s="12"/>
      <c r="H68" s="31">
        <f t="shared" si="21"/>
        <v>0</v>
      </c>
      <c r="I68" s="12">
        <f t="shared" si="22"/>
        <v>0</v>
      </c>
      <c r="J68" s="12">
        <f t="shared" si="23"/>
        <v>0</v>
      </c>
      <c r="K68" s="13">
        <v>0.11390383880673197</v>
      </c>
    </row>
    <row r="69" spans="1:11" ht="39" customHeight="1" x14ac:dyDescent="0.2">
      <c r="A69" s="9" t="s">
        <v>201</v>
      </c>
      <c r="B69" s="11" t="s">
        <v>202</v>
      </c>
      <c r="C69" s="9" t="s">
        <v>39</v>
      </c>
      <c r="D69" s="9" t="s">
        <v>203</v>
      </c>
      <c r="E69" s="10" t="s">
        <v>23</v>
      </c>
      <c r="F69" s="11">
        <v>765</v>
      </c>
      <c r="G69" s="12"/>
      <c r="H69" s="31">
        <f t="shared" si="21"/>
        <v>0</v>
      </c>
      <c r="I69" s="12">
        <f t="shared" si="22"/>
        <v>0</v>
      </c>
      <c r="J69" s="12">
        <f t="shared" si="23"/>
        <v>0</v>
      </c>
      <c r="K69" s="13">
        <v>1.1426652843612507E-2</v>
      </c>
    </row>
    <row r="70" spans="1:11" ht="39" customHeight="1" x14ac:dyDescent="0.2">
      <c r="A70" s="9" t="s">
        <v>204</v>
      </c>
      <c r="B70" s="11" t="s">
        <v>205</v>
      </c>
      <c r="C70" s="9" t="s">
        <v>39</v>
      </c>
      <c r="D70" s="9" t="s">
        <v>206</v>
      </c>
      <c r="E70" s="10" t="s">
        <v>23</v>
      </c>
      <c r="F70" s="11">
        <v>153</v>
      </c>
      <c r="G70" s="12"/>
      <c r="H70" s="31">
        <f t="shared" si="21"/>
        <v>0</v>
      </c>
      <c r="I70" s="12">
        <f t="shared" si="22"/>
        <v>0</v>
      </c>
      <c r="J70" s="12">
        <f t="shared" si="23"/>
        <v>0</v>
      </c>
      <c r="K70" s="13">
        <v>1.387391635597632E-2</v>
      </c>
    </row>
    <row r="71" spans="1:11" ht="26.1" customHeight="1" x14ac:dyDescent="0.2">
      <c r="A71" s="9" t="s">
        <v>207</v>
      </c>
      <c r="B71" s="11" t="s">
        <v>208</v>
      </c>
      <c r="C71" s="9" t="s">
        <v>26</v>
      </c>
      <c r="D71" s="9" t="s">
        <v>209</v>
      </c>
      <c r="E71" s="10" t="s">
        <v>210</v>
      </c>
      <c r="F71" s="11">
        <v>170</v>
      </c>
      <c r="G71" s="12"/>
      <c r="H71" s="31">
        <f t="shared" si="21"/>
        <v>0</v>
      </c>
      <c r="I71" s="12">
        <f t="shared" si="22"/>
        <v>0</v>
      </c>
      <c r="J71" s="12">
        <f t="shared" si="23"/>
        <v>0</v>
      </c>
      <c r="K71" s="13">
        <v>2.778049610913157E-2</v>
      </c>
    </row>
    <row r="72" spans="1:11" ht="26.1" customHeight="1" x14ac:dyDescent="0.2">
      <c r="A72" s="9" t="s">
        <v>211</v>
      </c>
      <c r="B72" s="11" t="s">
        <v>212</v>
      </c>
      <c r="C72" s="9" t="s">
        <v>26</v>
      </c>
      <c r="D72" s="9" t="s">
        <v>213</v>
      </c>
      <c r="E72" s="10" t="s">
        <v>32</v>
      </c>
      <c r="F72" s="11">
        <v>120</v>
      </c>
      <c r="G72" s="12"/>
      <c r="H72" s="31">
        <f t="shared" si="21"/>
        <v>0</v>
      </c>
      <c r="I72" s="12">
        <f t="shared" si="22"/>
        <v>0</v>
      </c>
      <c r="J72" s="12">
        <f t="shared" si="23"/>
        <v>0</v>
      </c>
      <c r="K72" s="13">
        <v>2.3362633236455803E-3</v>
      </c>
    </row>
    <row r="73" spans="1:11" ht="26.1" customHeight="1" x14ac:dyDescent="0.2">
      <c r="A73" s="9" t="s">
        <v>214</v>
      </c>
      <c r="B73" s="11" t="s">
        <v>215</v>
      </c>
      <c r="C73" s="9" t="s">
        <v>39</v>
      </c>
      <c r="D73" s="9" t="s">
        <v>216</v>
      </c>
      <c r="E73" s="10" t="s">
        <v>23</v>
      </c>
      <c r="F73" s="11">
        <v>765</v>
      </c>
      <c r="G73" s="12"/>
      <c r="H73" s="31">
        <f t="shared" si="21"/>
        <v>0</v>
      </c>
      <c r="I73" s="12">
        <f t="shared" si="22"/>
        <v>0</v>
      </c>
      <c r="J73" s="12">
        <f t="shared" si="23"/>
        <v>0</v>
      </c>
      <c r="K73" s="13">
        <v>1.2198948420978758E-2</v>
      </c>
    </row>
    <row r="74" spans="1:11" ht="26.1" customHeight="1" x14ac:dyDescent="0.2">
      <c r="A74" s="9" t="s">
        <v>217</v>
      </c>
      <c r="B74" s="11" t="s">
        <v>218</v>
      </c>
      <c r="C74" s="9" t="s">
        <v>55</v>
      </c>
      <c r="D74" s="9" t="s">
        <v>219</v>
      </c>
      <c r="E74" s="10" t="s">
        <v>32</v>
      </c>
      <c r="F74" s="11">
        <v>30</v>
      </c>
      <c r="G74" s="12"/>
      <c r="H74" s="31">
        <f t="shared" si="21"/>
        <v>0</v>
      </c>
      <c r="I74" s="12">
        <f t="shared" si="22"/>
        <v>0</v>
      </c>
      <c r="J74" s="12">
        <f t="shared" si="23"/>
        <v>0</v>
      </c>
      <c r="K74" s="13">
        <v>4.6837618138183103E-3</v>
      </c>
    </row>
    <row r="75" spans="1:11" ht="24" customHeight="1" x14ac:dyDescent="0.2">
      <c r="A75" s="5" t="s">
        <v>220</v>
      </c>
      <c r="B75" s="5"/>
      <c r="C75" s="5"/>
      <c r="D75" s="5" t="s">
        <v>221</v>
      </c>
      <c r="E75" s="5"/>
      <c r="F75" s="6"/>
      <c r="G75" s="5"/>
      <c r="H75" s="7">
        <f>SUM(H76:H88)</f>
        <v>0</v>
      </c>
      <c r="I75" s="5"/>
      <c r="J75" s="7">
        <f>SUM(J76:J88)</f>
        <v>0</v>
      </c>
      <c r="K75" s="8">
        <v>0.20152870994832747</v>
      </c>
    </row>
    <row r="76" spans="1:11" ht="24" customHeight="1" x14ac:dyDescent="0.2">
      <c r="A76" s="9" t="s">
        <v>222</v>
      </c>
      <c r="B76" s="11" t="s">
        <v>140</v>
      </c>
      <c r="C76" s="9" t="s">
        <v>55</v>
      </c>
      <c r="D76" s="9" t="s">
        <v>141</v>
      </c>
      <c r="E76" s="10" t="s">
        <v>23</v>
      </c>
      <c r="F76" s="11">
        <v>300</v>
      </c>
      <c r="G76" s="12"/>
      <c r="H76" s="31">
        <f t="shared" ref="H76:H88" si="24">ROUND(F76*G76,2)</f>
        <v>0</v>
      </c>
      <c r="I76" s="12">
        <f t="shared" ref="I76:I88" si="25">ROUND(G76*1.25,2)</f>
        <v>0</v>
      </c>
      <c r="J76" s="12">
        <f t="shared" ref="J76:J88" si="26">ROUND(F76*I76,2)</f>
        <v>0</v>
      </c>
      <c r="K76" s="13">
        <v>2.1799479632678441E-2</v>
      </c>
    </row>
    <row r="77" spans="1:11" ht="26.1" customHeight="1" x14ac:dyDescent="0.2">
      <c r="A77" s="9" t="s">
        <v>223</v>
      </c>
      <c r="B77" s="11" t="s">
        <v>224</v>
      </c>
      <c r="C77" s="9" t="s">
        <v>55</v>
      </c>
      <c r="D77" s="9" t="s">
        <v>225</v>
      </c>
      <c r="E77" s="10" t="s">
        <v>23</v>
      </c>
      <c r="F77" s="11">
        <v>80</v>
      </c>
      <c r="G77" s="12"/>
      <c r="H77" s="31">
        <f t="shared" si="24"/>
        <v>0</v>
      </c>
      <c r="I77" s="12">
        <f t="shared" si="25"/>
        <v>0</v>
      </c>
      <c r="J77" s="12">
        <f t="shared" si="26"/>
        <v>0</v>
      </c>
      <c r="K77" s="13">
        <v>1.6052719092124728E-3</v>
      </c>
    </row>
    <row r="78" spans="1:11" ht="26.1" customHeight="1" x14ac:dyDescent="0.2">
      <c r="A78" s="9" t="s">
        <v>226</v>
      </c>
      <c r="B78" s="11" t="s">
        <v>227</v>
      </c>
      <c r="C78" s="9" t="s">
        <v>26</v>
      </c>
      <c r="D78" s="9" t="s">
        <v>228</v>
      </c>
      <c r="E78" s="10" t="s">
        <v>23</v>
      </c>
      <c r="F78" s="11">
        <v>112</v>
      </c>
      <c r="G78" s="12"/>
      <c r="H78" s="31">
        <f t="shared" si="24"/>
        <v>0</v>
      </c>
      <c r="I78" s="12">
        <f t="shared" si="25"/>
        <v>0</v>
      </c>
      <c r="J78" s="12">
        <f t="shared" si="26"/>
        <v>0</v>
      </c>
      <c r="K78" s="13">
        <v>2.175041397789321E-3</v>
      </c>
    </row>
    <row r="79" spans="1:11" ht="26.1" customHeight="1" x14ac:dyDescent="0.2">
      <c r="A79" s="9" t="s">
        <v>229</v>
      </c>
      <c r="B79" s="11" t="s">
        <v>150</v>
      </c>
      <c r="C79" s="9" t="s">
        <v>39</v>
      </c>
      <c r="D79" s="9" t="s">
        <v>151</v>
      </c>
      <c r="E79" s="10" t="s">
        <v>64</v>
      </c>
      <c r="F79" s="11">
        <v>15</v>
      </c>
      <c r="G79" s="12"/>
      <c r="H79" s="31">
        <f t="shared" si="24"/>
        <v>0</v>
      </c>
      <c r="I79" s="12">
        <f t="shared" si="25"/>
        <v>0</v>
      </c>
      <c r="J79" s="12">
        <f t="shared" si="26"/>
        <v>0</v>
      </c>
      <c r="K79" s="13">
        <v>7.3644725471962477E-2</v>
      </c>
    </row>
    <row r="80" spans="1:11" ht="39" customHeight="1" x14ac:dyDescent="0.2">
      <c r="A80" s="9" t="s">
        <v>230</v>
      </c>
      <c r="B80" s="11" t="s">
        <v>231</v>
      </c>
      <c r="C80" s="9" t="s">
        <v>39</v>
      </c>
      <c r="D80" s="9" t="s">
        <v>232</v>
      </c>
      <c r="E80" s="10" t="s">
        <v>23</v>
      </c>
      <c r="F80" s="11">
        <v>112</v>
      </c>
      <c r="G80" s="12"/>
      <c r="H80" s="31">
        <f t="shared" si="24"/>
        <v>0</v>
      </c>
      <c r="I80" s="12">
        <f t="shared" si="25"/>
        <v>0</v>
      </c>
      <c r="J80" s="12">
        <f t="shared" si="26"/>
        <v>0</v>
      </c>
      <c r="K80" s="13">
        <v>3.5225579619255945E-2</v>
      </c>
    </row>
    <row r="81" spans="1:11" ht="39" customHeight="1" x14ac:dyDescent="0.2">
      <c r="A81" s="9" t="s">
        <v>233</v>
      </c>
      <c r="B81" s="11" t="s">
        <v>234</v>
      </c>
      <c r="C81" s="9" t="s">
        <v>26</v>
      </c>
      <c r="D81" s="9" t="s">
        <v>235</v>
      </c>
      <c r="E81" s="10" t="s">
        <v>23</v>
      </c>
      <c r="F81" s="11">
        <v>80</v>
      </c>
      <c r="G81" s="12"/>
      <c r="H81" s="31">
        <f t="shared" si="24"/>
        <v>0</v>
      </c>
      <c r="I81" s="12">
        <f t="shared" si="25"/>
        <v>0</v>
      </c>
      <c r="J81" s="12">
        <f t="shared" si="26"/>
        <v>0</v>
      </c>
      <c r="K81" s="13">
        <v>6.9156520687116731E-3</v>
      </c>
    </row>
    <row r="82" spans="1:11" ht="39" customHeight="1" x14ac:dyDescent="0.2">
      <c r="A82" s="9" t="s">
        <v>236</v>
      </c>
      <c r="B82" s="11" t="s">
        <v>237</v>
      </c>
      <c r="C82" s="9" t="s">
        <v>161</v>
      </c>
      <c r="D82" s="9" t="s">
        <v>238</v>
      </c>
      <c r="E82" s="10" t="s">
        <v>23</v>
      </c>
      <c r="F82" s="11">
        <v>80</v>
      </c>
      <c r="G82" s="12"/>
      <c r="H82" s="31">
        <f t="shared" si="24"/>
        <v>0</v>
      </c>
      <c r="I82" s="12">
        <f t="shared" si="25"/>
        <v>0</v>
      </c>
      <c r="J82" s="12">
        <f t="shared" si="26"/>
        <v>0</v>
      </c>
      <c r="K82" s="13">
        <v>1.0332011111633971E-2</v>
      </c>
    </row>
    <row r="83" spans="1:11" ht="26.1" customHeight="1" x14ac:dyDescent="0.2">
      <c r="A83" s="9" t="s">
        <v>239</v>
      </c>
      <c r="B83" s="11" t="s">
        <v>215</v>
      </c>
      <c r="C83" s="9" t="s">
        <v>39</v>
      </c>
      <c r="D83" s="9" t="s">
        <v>216</v>
      </c>
      <c r="E83" s="10" t="s">
        <v>23</v>
      </c>
      <c r="F83" s="11">
        <v>500</v>
      </c>
      <c r="G83" s="12"/>
      <c r="H83" s="31">
        <f t="shared" si="24"/>
        <v>0</v>
      </c>
      <c r="I83" s="12">
        <f t="shared" si="25"/>
        <v>0</v>
      </c>
      <c r="J83" s="12">
        <f t="shared" si="26"/>
        <v>0</v>
      </c>
      <c r="K83" s="13">
        <v>7.9731689026004953E-3</v>
      </c>
    </row>
    <row r="84" spans="1:11" ht="24" customHeight="1" x14ac:dyDescent="0.2">
      <c r="A84" s="14" t="s">
        <v>240</v>
      </c>
      <c r="B84" s="16" t="s">
        <v>164</v>
      </c>
      <c r="C84" s="14" t="s">
        <v>39</v>
      </c>
      <c r="D84" s="14" t="s">
        <v>165</v>
      </c>
      <c r="E84" s="15" t="s">
        <v>166</v>
      </c>
      <c r="F84" s="16">
        <v>1100</v>
      </c>
      <c r="G84" s="17"/>
      <c r="H84" s="31">
        <f t="shared" si="24"/>
        <v>0</v>
      </c>
      <c r="I84" s="17">
        <f t="shared" si="25"/>
        <v>0</v>
      </c>
      <c r="J84" s="17">
        <f t="shared" si="26"/>
        <v>0</v>
      </c>
      <c r="K84" s="18">
        <v>3.0478781465318641E-2</v>
      </c>
    </row>
    <row r="85" spans="1:11" ht="24" customHeight="1" x14ac:dyDescent="0.2">
      <c r="A85" s="14" t="s">
        <v>241</v>
      </c>
      <c r="B85" s="16" t="s">
        <v>168</v>
      </c>
      <c r="C85" s="14" t="s">
        <v>39</v>
      </c>
      <c r="D85" s="14" t="s">
        <v>169</v>
      </c>
      <c r="E85" s="15" t="s">
        <v>166</v>
      </c>
      <c r="F85" s="16">
        <v>1100</v>
      </c>
      <c r="G85" s="17"/>
      <c r="H85" s="31">
        <f t="shared" si="24"/>
        <v>0</v>
      </c>
      <c r="I85" s="17">
        <f t="shared" si="25"/>
        <v>0</v>
      </c>
      <c r="J85" s="17">
        <f t="shared" si="26"/>
        <v>0</v>
      </c>
      <c r="K85" s="18">
        <v>1.0883999727967853E-2</v>
      </c>
    </row>
    <row r="86" spans="1:11" ht="26.1" customHeight="1" x14ac:dyDescent="0.2">
      <c r="A86" s="9" t="s">
        <v>242</v>
      </c>
      <c r="B86" s="11" t="s">
        <v>243</v>
      </c>
      <c r="C86" s="9" t="s">
        <v>26</v>
      </c>
      <c r="D86" s="9" t="s">
        <v>244</v>
      </c>
      <c r="E86" s="10" t="s">
        <v>49</v>
      </c>
      <c r="F86" s="11">
        <v>10</v>
      </c>
      <c r="G86" s="12"/>
      <c r="H86" s="31">
        <f t="shared" si="24"/>
        <v>0</v>
      </c>
      <c r="I86" s="12">
        <f t="shared" si="25"/>
        <v>0</v>
      </c>
      <c r="J86" s="12">
        <f t="shared" si="26"/>
        <v>0</v>
      </c>
      <c r="K86" s="13">
        <v>1.0187636507951757E-4</v>
      </c>
    </row>
    <row r="87" spans="1:11" ht="24" customHeight="1" x14ac:dyDescent="0.2">
      <c r="A87" s="9" t="s">
        <v>245</v>
      </c>
      <c r="B87" s="11" t="s">
        <v>246</v>
      </c>
      <c r="C87" s="9" t="s">
        <v>39</v>
      </c>
      <c r="D87" s="9" t="s">
        <v>247</v>
      </c>
      <c r="E87" s="10" t="s">
        <v>23</v>
      </c>
      <c r="F87" s="11">
        <v>10</v>
      </c>
      <c r="G87" s="12"/>
      <c r="H87" s="31">
        <f t="shared" si="24"/>
        <v>0</v>
      </c>
      <c r="I87" s="12">
        <f t="shared" si="25"/>
        <v>0</v>
      </c>
      <c r="J87" s="12">
        <f t="shared" si="26"/>
        <v>0</v>
      </c>
      <c r="K87" s="13">
        <v>1.7601760892534655E-4</v>
      </c>
    </row>
    <row r="88" spans="1:11" ht="26.1" customHeight="1" x14ac:dyDescent="0.2">
      <c r="A88" s="9" t="s">
        <v>248</v>
      </c>
      <c r="B88" s="11" t="s">
        <v>249</v>
      </c>
      <c r="C88" s="9" t="s">
        <v>39</v>
      </c>
      <c r="D88" s="9" t="s">
        <v>250</v>
      </c>
      <c r="E88" s="10" t="s">
        <v>129</v>
      </c>
      <c r="F88" s="11">
        <v>100</v>
      </c>
      <c r="G88" s="12"/>
      <c r="H88" s="31">
        <f t="shared" si="24"/>
        <v>0</v>
      </c>
      <c r="I88" s="12">
        <f t="shared" si="25"/>
        <v>0</v>
      </c>
      <c r="J88" s="12">
        <f t="shared" si="26"/>
        <v>0</v>
      </c>
      <c r="K88" s="13">
        <v>2.1710466719130009E-4</v>
      </c>
    </row>
    <row r="89" spans="1:11" ht="24" customHeight="1" x14ac:dyDescent="0.2">
      <c r="A89" s="5" t="s">
        <v>251</v>
      </c>
      <c r="B89" s="5"/>
      <c r="C89" s="5"/>
      <c r="D89" s="5" t="s">
        <v>252</v>
      </c>
      <c r="E89" s="5"/>
      <c r="F89" s="6"/>
      <c r="G89" s="5"/>
      <c r="H89" s="7">
        <f>SUM(H90:H103)</f>
        <v>0</v>
      </c>
      <c r="I89" s="5"/>
      <c r="J89" s="7">
        <f>SUM(J90:J103)</f>
        <v>0</v>
      </c>
      <c r="K89" s="8">
        <v>0.11088535663213779</v>
      </c>
    </row>
    <row r="90" spans="1:11" ht="26.1" customHeight="1" x14ac:dyDescent="0.2">
      <c r="A90" s="9" t="s">
        <v>253</v>
      </c>
      <c r="B90" s="11" t="s">
        <v>254</v>
      </c>
      <c r="C90" s="9" t="s">
        <v>21</v>
      </c>
      <c r="D90" s="9" t="s">
        <v>255</v>
      </c>
      <c r="E90" s="10" t="s">
        <v>49</v>
      </c>
      <c r="F90" s="11">
        <v>3</v>
      </c>
      <c r="G90" s="12"/>
      <c r="H90" s="31">
        <f t="shared" ref="H90:H103" si="27">ROUND(F90*G90,2)</f>
        <v>0</v>
      </c>
      <c r="I90" s="12">
        <f t="shared" ref="I90:I103" si="28">ROUND(G90*1.25,2)</f>
        <v>0</v>
      </c>
      <c r="J90" s="12">
        <f t="shared" ref="J90:J103" si="29">ROUND(F90*I90,2)</f>
        <v>0</v>
      </c>
      <c r="K90" s="13">
        <v>2.0029045347900189E-3</v>
      </c>
    </row>
    <row r="91" spans="1:11" ht="26.1" customHeight="1" x14ac:dyDescent="0.2">
      <c r="A91" s="9" t="s">
        <v>256</v>
      </c>
      <c r="B91" s="11" t="s">
        <v>257</v>
      </c>
      <c r="C91" s="9" t="s">
        <v>26</v>
      </c>
      <c r="D91" s="9" t="s">
        <v>258</v>
      </c>
      <c r="E91" s="10" t="s">
        <v>64</v>
      </c>
      <c r="F91" s="11">
        <v>40.32</v>
      </c>
      <c r="G91" s="12"/>
      <c r="H91" s="31">
        <f t="shared" si="27"/>
        <v>0</v>
      </c>
      <c r="I91" s="12">
        <f t="shared" si="28"/>
        <v>0</v>
      </c>
      <c r="J91" s="12">
        <f t="shared" si="29"/>
        <v>0</v>
      </c>
      <c r="K91" s="13">
        <v>2.8449395588747966E-3</v>
      </c>
    </row>
    <row r="92" spans="1:11" ht="39" customHeight="1" x14ac:dyDescent="0.2">
      <c r="A92" s="9" t="s">
        <v>259</v>
      </c>
      <c r="B92" s="11" t="s">
        <v>260</v>
      </c>
      <c r="C92" s="9" t="s">
        <v>26</v>
      </c>
      <c r="D92" s="9" t="s">
        <v>261</v>
      </c>
      <c r="E92" s="10" t="s">
        <v>23</v>
      </c>
      <c r="F92" s="11">
        <v>84</v>
      </c>
      <c r="G92" s="12"/>
      <c r="H92" s="31">
        <f t="shared" si="27"/>
        <v>0</v>
      </c>
      <c r="I92" s="12">
        <f t="shared" si="28"/>
        <v>0</v>
      </c>
      <c r="J92" s="12">
        <f t="shared" si="29"/>
        <v>0</v>
      </c>
      <c r="K92" s="13">
        <v>2.370782965728997E-5</v>
      </c>
    </row>
    <row r="93" spans="1:11" ht="26.1" customHeight="1" x14ac:dyDescent="0.2">
      <c r="A93" s="9" t="s">
        <v>262</v>
      </c>
      <c r="B93" s="11" t="s">
        <v>263</v>
      </c>
      <c r="C93" s="9" t="s">
        <v>55</v>
      </c>
      <c r="D93" s="9" t="s">
        <v>264</v>
      </c>
      <c r="E93" s="10" t="s">
        <v>64</v>
      </c>
      <c r="F93" s="11">
        <v>50</v>
      </c>
      <c r="G93" s="12"/>
      <c r="H93" s="31">
        <f t="shared" si="27"/>
        <v>0</v>
      </c>
      <c r="I93" s="12">
        <f t="shared" si="28"/>
        <v>0</v>
      </c>
      <c r="J93" s="12">
        <f t="shared" si="29"/>
        <v>0</v>
      </c>
      <c r="K93" s="13">
        <v>1.5976189696939795E-3</v>
      </c>
    </row>
    <row r="94" spans="1:11" ht="26.1" customHeight="1" x14ac:dyDescent="0.2">
      <c r="A94" s="9" t="s">
        <v>265</v>
      </c>
      <c r="B94" s="11" t="s">
        <v>266</v>
      </c>
      <c r="C94" s="9" t="s">
        <v>55</v>
      </c>
      <c r="D94" s="9" t="s">
        <v>267</v>
      </c>
      <c r="E94" s="10" t="s">
        <v>49</v>
      </c>
      <c r="F94" s="11">
        <v>1</v>
      </c>
      <c r="G94" s="12"/>
      <c r="H94" s="31">
        <f t="shared" si="27"/>
        <v>0</v>
      </c>
      <c r="I94" s="12">
        <f t="shared" si="28"/>
        <v>0</v>
      </c>
      <c r="J94" s="12">
        <f t="shared" si="29"/>
        <v>0</v>
      </c>
      <c r="K94" s="13">
        <v>1.2155147554372915E-3</v>
      </c>
    </row>
    <row r="95" spans="1:11" ht="39" customHeight="1" x14ac:dyDescent="0.2">
      <c r="A95" s="9" t="s">
        <v>268</v>
      </c>
      <c r="B95" s="11" t="s">
        <v>72</v>
      </c>
      <c r="C95" s="9" t="s">
        <v>26</v>
      </c>
      <c r="D95" s="9" t="s">
        <v>73</v>
      </c>
      <c r="E95" s="10" t="s">
        <v>23</v>
      </c>
      <c r="F95" s="11">
        <v>84</v>
      </c>
      <c r="G95" s="12"/>
      <c r="H95" s="31">
        <f t="shared" si="27"/>
        <v>0</v>
      </c>
      <c r="I95" s="12">
        <f t="shared" si="28"/>
        <v>0</v>
      </c>
      <c r="J95" s="12">
        <f t="shared" si="29"/>
        <v>0</v>
      </c>
      <c r="K95" s="13">
        <v>2.2020926393213569E-4</v>
      </c>
    </row>
    <row r="96" spans="1:11" ht="24" customHeight="1" x14ac:dyDescent="0.2">
      <c r="A96" s="9" t="s">
        <v>269</v>
      </c>
      <c r="B96" s="11" t="s">
        <v>270</v>
      </c>
      <c r="C96" s="9" t="s">
        <v>55</v>
      </c>
      <c r="D96" s="9" t="s">
        <v>271</v>
      </c>
      <c r="E96" s="10" t="s">
        <v>49</v>
      </c>
      <c r="F96" s="11">
        <v>1</v>
      </c>
      <c r="G96" s="12"/>
      <c r="H96" s="31">
        <f t="shared" si="27"/>
        <v>0</v>
      </c>
      <c r="I96" s="12">
        <f t="shared" si="28"/>
        <v>0</v>
      </c>
      <c r="J96" s="12">
        <f t="shared" si="29"/>
        <v>0</v>
      </c>
      <c r="K96" s="13">
        <v>7.8854043408884127E-4</v>
      </c>
    </row>
    <row r="97" spans="1:13" ht="39" customHeight="1" x14ac:dyDescent="0.2">
      <c r="A97" s="9" t="s">
        <v>272</v>
      </c>
      <c r="B97" s="11" t="s">
        <v>69</v>
      </c>
      <c r="C97" s="9" t="s">
        <v>26</v>
      </c>
      <c r="D97" s="9" t="s">
        <v>70</v>
      </c>
      <c r="E97" s="10" t="s">
        <v>23</v>
      </c>
      <c r="F97" s="11">
        <v>68.8</v>
      </c>
      <c r="G97" s="12"/>
      <c r="H97" s="31">
        <f t="shared" si="27"/>
        <v>0</v>
      </c>
      <c r="I97" s="12">
        <f t="shared" si="28"/>
        <v>0</v>
      </c>
      <c r="J97" s="12">
        <f t="shared" si="29"/>
        <v>0</v>
      </c>
      <c r="K97" s="13">
        <v>1.8052991232825052E-2</v>
      </c>
    </row>
    <row r="98" spans="1:13" ht="39" customHeight="1" x14ac:dyDescent="0.2">
      <c r="A98" s="9" t="s">
        <v>273</v>
      </c>
      <c r="B98" s="11" t="s">
        <v>75</v>
      </c>
      <c r="C98" s="9" t="s">
        <v>39</v>
      </c>
      <c r="D98" s="9" t="s">
        <v>76</v>
      </c>
      <c r="E98" s="10" t="s">
        <v>77</v>
      </c>
      <c r="F98" s="11">
        <v>1698</v>
      </c>
      <c r="G98" s="12"/>
      <c r="H98" s="31">
        <f t="shared" si="27"/>
        <v>0</v>
      </c>
      <c r="I98" s="12">
        <f t="shared" si="28"/>
        <v>0</v>
      </c>
      <c r="J98" s="12">
        <f t="shared" si="29"/>
        <v>0</v>
      </c>
      <c r="K98" s="13">
        <v>1.687466650687763E-2</v>
      </c>
    </row>
    <row r="99" spans="1:13" ht="39" customHeight="1" x14ac:dyDescent="0.2">
      <c r="A99" s="9" t="s">
        <v>274</v>
      </c>
      <c r="B99" s="11" t="s">
        <v>275</v>
      </c>
      <c r="C99" s="9" t="s">
        <v>26</v>
      </c>
      <c r="D99" s="9" t="s">
        <v>276</v>
      </c>
      <c r="E99" s="10" t="s">
        <v>64</v>
      </c>
      <c r="F99" s="11">
        <v>20.64</v>
      </c>
      <c r="G99" s="12"/>
      <c r="H99" s="31">
        <f t="shared" si="27"/>
        <v>0</v>
      </c>
      <c r="I99" s="12">
        <f t="shared" si="28"/>
        <v>0</v>
      </c>
      <c r="J99" s="12">
        <f t="shared" si="29"/>
        <v>0</v>
      </c>
      <c r="K99" s="13">
        <v>5.9228107151791387E-3</v>
      </c>
    </row>
    <row r="100" spans="1:13" ht="26.1" customHeight="1" x14ac:dyDescent="0.2">
      <c r="A100" s="9" t="s">
        <v>277</v>
      </c>
      <c r="B100" s="11" t="s">
        <v>118</v>
      </c>
      <c r="C100" s="9" t="s">
        <v>26</v>
      </c>
      <c r="D100" s="9" t="s">
        <v>119</v>
      </c>
      <c r="E100" s="10" t="s">
        <v>64</v>
      </c>
      <c r="F100" s="11">
        <v>20.64</v>
      </c>
      <c r="G100" s="12"/>
      <c r="H100" s="31">
        <f t="shared" si="27"/>
        <v>0</v>
      </c>
      <c r="I100" s="12">
        <f t="shared" si="28"/>
        <v>0</v>
      </c>
      <c r="J100" s="12">
        <f t="shared" si="29"/>
        <v>0</v>
      </c>
      <c r="K100" s="13">
        <v>4.8317892035260185E-3</v>
      </c>
    </row>
    <row r="101" spans="1:13" ht="24" customHeight="1" x14ac:dyDescent="0.2">
      <c r="A101" s="9" t="s">
        <v>278</v>
      </c>
      <c r="B101" s="11" t="s">
        <v>279</v>
      </c>
      <c r="C101" s="9" t="s">
        <v>55</v>
      </c>
      <c r="D101" s="9" t="s">
        <v>280</v>
      </c>
      <c r="E101" s="10" t="s">
        <v>32</v>
      </c>
      <c r="F101" s="11">
        <v>170</v>
      </c>
      <c r="G101" s="12"/>
      <c r="H101" s="31">
        <f t="shared" si="27"/>
        <v>0</v>
      </c>
      <c r="I101" s="12">
        <f t="shared" si="28"/>
        <v>0</v>
      </c>
      <c r="J101" s="12">
        <f t="shared" si="29"/>
        <v>0</v>
      </c>
      <c r="K101" s="13">
        <v>4.6845216801534801E-3</v>
      </c>
    </row>
    <row r="102" spans="1:13" ht="24" customHeight="1" x14ac:dyDescent="0.2">
      <c r="A102" s="9" t="s">
        <v>281</v>
      </c>
      <c r="B102" s="11" t="s">
        <v>282</v>
      </c>
      <c r="C102" s="9" t="s">
        <v>55</v>
      </c>
      <c r="D102" s="9" t="s">
        <v>283</v>
      </c>
      <c r="E102" s="10" t="s">
        <v>49</v>
      </c>
      <c r="F102" s="11">
        <v>86</v>
      </c>
      <c r="G102" s="12"/>
      <c r="H102" s="31">
        <f t="shared" si="27"/>
        <v>0</v>
      </c>
      <c r="I102" s="12">
        <f t="shared" si="28"/>
        <v>0</v>
      </c>
      <c r="J102" s="12">
        <f t="shared" si="29"/>
        <v>0</v>
      </c>
      <c r="K102" s="13">
        <v>4.8239332711437016E-2</v>
      </c>
    </row>
    <row r="103" spans="1:13" ht="26.1" customHeight="1" x14ac:dyDescent="0.2">
      <c r="A103" s="9" t="s">
        <v>284</v>
      </c>
      <c r="B103" s="11" t="s">
        <v>285</v>
      </c>
      <c r="C103" s="9" t="s">
        <v>26</v>
      </c>
      <c r="D103" s="9" t="s">
        <v>286</v>
      </c>
      <c r="E103" s="10" t="s">
        <v>23</v>
      </c>
      <c r="F103" s="11">
        <v>260</v>
      </c>
      <c r="G103" s="12"/>
      <c r="H103" s="31">
        <f t="shared" si="27"/>
        <v>0</v>
      </c>
      <c r="I103" s="12">
        <f t="shared" si="28"/>
        <v>0</v>
      </c>
      <c r="J103" s="12">
        <f t="shared" si="29"/>
        <v>0</v>
      </c>
      <c r="K103" s="13">
        <v>3.5858092356651082E-3</v>
      </c>
    </row>
    <row r="104" spans="1:13" ht="24" customHeight="1" x14ac:dyDescent="0.2">
      <c r="A104" s="5" t="s">
        <v>287</v>
      </c>
      <c r="B104" s="5"/>
      <c r="C104" s="5"/>
      <c r="D104" s="5" t="s">
        <v>288</v>
      </c>
      <c r="E104" s="5"/>
      <c r="F104" s="6"/>
      <c r="G104" s="5"/>
      <c r="H104" s="7">
        <f>SUM(H105:H108)</f>
        <v>0</v>
      </c>
      <c r="I104" s="5"/>
      <c r="J104" s="7">
        <f>SUM(J105:J108)</f>
        <v>0</v>
      </c>
      <c r="K104" s="8">
        <v>3.7577794708323405E-2</v>
      </c>
    </row>
    <row r="105" spans="1:13" ht="24" customHeight="1" x14ac:dyDescent="0.2">
      <c r="A105" s="9" t="s">
        <v>289</v>
      </c>
      <c r="B105" s="11" t="s">
        <v>290</v>
      </c>
      <c r="C105" s="9" t="s">
        <v>21</v>
      </c>
      <c r="D105" s="9" t="s">
        <v>291</v>
      </c>
      <c r="E105" s="10" t="s">
        <v>23</v>
      </c>
      <c r="F105" s="11">
        <v>20</v>
      </c>
      <c r="G105" s="12"/>
      <c r="H105" s="31">
        <f t="shared" ref="H105:H107" si="30">ROUND(F105*G105,2)</f>
        <v>0</v>
      </c>
      <c r="I105" s="12">
        <f t="shared" ref="I105:I108" si="31">ROUND(G105*1.25,2)</f>
        <v>0</v>
      </c>
      <c r="J105" s="12">
        <f t="shared" ref="J105:J108" si="32">ROUND(F105*I105,2)</f>
        <v>0</v>
      </c>
      <c r="K105" s="13">
        <v>3.3379842580662391E-4</v>
      </c>
    </row>
    <row r="106" spans="1:13" ht="24" customHeight="1" x14ac:dyDescent="0.2">
      <c r="A106" s="9" t="s">
        <v>292</v>
      </c>
      <c r="B106" s="11" t="s">
        <v>293</v>
      </c>
      <c r="C106" s="9" t="s">
        <v>21</v>
      </c>
      <c r="D106" s="9" t="s">
        <v>294</v>
      </c>
      <c r="E106" s="10" t="s">
        <v>23</v>
      </c>
      <c r="F106" s="11">
        <v>800</v>
      </c>
      <c r="G106" s="12"/>
      <c r="H106" s="31">
        <f t="shared" si="30"/>
        <v>0</v>
      </c>
      <c r="I106" s="12">
        <f t="shared" si="31"/>
        <v>0</v>
      </c>
      <c r="J106" s="12">
        <f t="shared" si="32"/>
        <v>0</v>
      </c>
      <c r="K106" s="13">
        <v>7.385900777848029E-3</v>
      </c>
    </row>
    <row r="107" spans="1:13" ht="39" customHeight="1" x14ac:dyDescent="0.2">
      <c r="A107" s="9" t="s">
        <v>295</v>
      </c>
      <c r="B107" s="11" t="s">
        <v>296</v>
      </c>
      <c r="C107" s="9" t="s">
        <v>21</v>
      </c>
      <c r="D107" s="9" t="s">
        <v>297</v>
      </c>
      <c r="E107" s="10" t="s">
        <v>64</v>
      </c>
      <c r="F107" s="11">
        <v>330</v>
      </c>
      <c r="G107" s="12"/>
      <c r="H107" s="31">
        <f t="shared" si="30"/>
        <v>0</v>
      </c>
      <c r="I107" s="12">
        <f t="shared" si="31"/>
        <v>0</v>
      </c>
      <c r="J107" s="12">
        <f t="shared" si="32"/>
        <v>0</v>
      </c>
      <c r="K107" s="13">
        <v>2.8625576026173705E-2</v>
      </c>
    </row>
    <row r="108" spans="1:13" ht="26.1" customHeight="1" x14ac:dyDescent="0.2">
      <c r="A108" s="9" t="s">
        <v>298</v>
      </c>
      <c r="B108" s="11" t="s">
        <v>299</v>
      </c>
      <c r="C108" s="9" t="s">
        <v>39</v>
      </c>
      <c r="D108" s="9" t="s">
        <v>300</v>
      </c>
      <c r="E108" s="10" t="s">
        <v>148</v>
      </c>
      <c r="F108" s="11">
        <v>1</v>
      </c>
      <c r="G108" s="12"/>
      <c r="H108" s="31">
        <f>ROUND(F108*G108,2)</f>
        <v>0</v>
      </c>
      <c r="I108" s="12">
        <f t="shared" si="31"/>
        <v>0</v>
      </c>
      <c r="J108" s="12">
        <f t="shared" si="32"/>
        <v>0</v>
      </c>
      <c r="K108" s="13">
        <v>1.2325194784950501E-3</v>
      </c>
    </row>
    <row r="109" spans="1:13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</row>
    <row r="110" spans="1:13" x14ac:dyDescent="0.2">
      <c r="A110" s="35"/>
      <c r="B110" s="35"/>
      <c r="C110" s="35"/>
      <c r="D110" s="22"/>
      <c r="E110" s="21"/>
      <c r="F110" s="34" t="s">
        <v>303</v>
      </c>
      <c r="G110" s="36"/>
      <c r="H110" s="25" t="s">
        <v>305</v>
      </c>
      <c r="I110" s="25"/>
      <c r="J110" s="26"/>
      <c r="K110" s="25">
        <f>SUM(H104,H89,H75,H60,H36,H15,H5)</f>
        <v>0</v>
      </c>
      <c r="L110" s="33"/>
      <c r="M110" s="28"/>
    </row>
    <row r="111" spans="1:13" ht="26.25" customHeight="1" x14ac:dyDescent="0.2">
      <c r="A111" s="35"/>
      <c r="B111" s="35"/>
      <c r="C111" s="35"/>
      <c r="D111" s="22"/>
      <c r="E111" s="21"/>
      <c r="F111" s="34" t="s">
        <v>304</v>
      </c>
      <c r="G111" s="34"/>
      <c r="H111" s="24">
        <v>8.8300000000000003E-2</v>
      </c>
      <c r="I111" s="24"/>
      <c r="J111" s="26"/>
      <c r="K111" s="25">
        <f>ROUND($K$110*$H$111,2)</f>
        <v>0</v>
      </c>
      <c r="M111" s="28"/>
    </row>
    <row r="112" spans="1:13" ht="26.25" customHeight="1" x14ac:dyDescent="0.2">
      <c r="A112" s="21"/>
      <c r="B112" s="21"/>
      <c r="C112" s="21"/>
      <c r="D112" s="22"/>
      <c r="E112" s="21"/>
      <c r="F112" s="34" t="s">
        <v>307</v>
      </c>
      <c r="G112" s="34"/>
      <c r="H112" s="29"/>
      <c r="I112" s="24"/>
      <c r="J112" s="26"/>
      <c r="K112" s="25">
        <f>ROUND(K110+K111,2)</f>
        <v>0</v>
      </c>
    </row>
    <row r="113" spans="1:11" x14ac:dyDescent="0.2">
      <c r="A113" s="35"/>
      <c r="B113" s="35"/>
      <c r="C113" s="35"/>
      <c r="D113" s="22"/>
      <c r="E113" s="21"/>
      <c r="F113" s="34" t="s">
        <v>301</v>
      </c>
      <c r="G113" s="36"/>
      <c r="H113" s="24">
        <v>0.25</v>
      </c>
      <c r="I113" s="24"/>
      <c r="J113" s="26"/>
      <c r="K113" s="25">
        <f>ROUND($H$113*$K$112,2)</f>
        <v>0</v>
      </c>
    </row>
    <row r="114" spans="1:11" ht="60" customHeight="1" x14ac:dyDescent="0.2">
      <c r="A114" s="20"/>
      <c r="B114" s="20"/>
      <c r="C114" s="20"/>
      <c r="D114" s="20"/>
      <c r="E114" s="20"/>
      <c r="F114" s="34" t="s">
        <v>302</v>
      </c>
      <c r="G114" s="34"/>
      <c r="H114" s="29"/>
      <c r="I114" s="39">
        <f>SUM(K112:K113)</f>
        <v>0</v>
      </c>
      <c r="J114" s="36"/>
      <c r="K114" s="36"/>
    </row>
    <row r="115" spans="1:11" ht="69.95" customHeight="1" x14ac:dyDescent="0.2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</sheetData>
  <mergeCells count="17">
    <mergeCell ref="E1:F1"/>
    <mergeCell ref="G1:I1"/>
    <mergeCell ref="J1:K1"/>
    <mergeCell ref="E2:F2"/>
    <mergeCell ref="G2:I2"/>
    <mergeCell ref="J2:K2"/>
    <mergeCell ref="A3:K3"/>
    <mergeCell ref="A110:C110"/>
    <mergeCell ref="F110:G110"/>
    <mergeCell ref="A111:C111"/>
    <mergeCell ref="F111:G111"/>
    <mergeCell ref="F112:G112"/>
    <mergeCell ref="A113:C113"/>
    <mergeCell ref="F113:G113"/>
    <mergeCell ref="A115:K115"/>
    <mergeCell ref="F114:G114"/>
    <mergeCell ref="I114:K114"/>
  </mergeCells>
  <pageMargins left="0.5" right="0.5" top="1" bottom="1" header="0.5" footer="0.5"/>
  <pageSetup paperSize="9" fitToHeight="0" orientation="landscape" r:id="rId1"/>
  <headerFooter>
    <oddHeader>&amp;L &amp;CMinha Empresa
CNPJ:  &amp;R</oddHeader>
    <oddFooter>&amp;L &amp;C  -  -  / SP
 / igorvsantana@hotmail.com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Markus Vinicius Trevisan</cp:lastModifiedBy>
  <cp:revision>0</cp:revision>
  <dcterms:created xsi:type="dcterms:W3CDTF">2023-04-19T19:44:51Z</dcterms:created>
  <dcterms:modified xsi:type="dcterms:W3CDTF">2023-10-11T18:41:24Z</dcterms:modified>
</cp:coreProperties>
</file>