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citacoes\LICITAÇÕES 2023\PREGÃO ELETRÔNICO\262.000020912023-50 - SERVIÇOS DE MANUTENÇÃO PREDIAL NA SEDE DO NÚCLEO SÃO SEBASTIÃO DO PESM\"/>
    </mc:Choice>
  </mc:AlternateContent>
  <xr:revisionPtr revIDLastSave="0" documentId="13_ncr:1_{46B43E15-7849-4BF8-9BDA-858A053521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rçamento Sintético" sheetId="1" r:id="rId1"/>
    <sheet name="CRONOGRAMA" sheetId="3" r:id="rId2"/>
    <sheet name="BDI" sheetId="2" r:id="rId3"/>
  </sheets>
  <externalReferences>
    <externalReference r:id="rId4"/>
  </externalReferences>
  <definedNames>
    <definedName name="___OI152">#REF!</definedName>
    <definedName name="__OI152">#REF!</definedName>
    <definedName name="_xlnm._FilterDatabase" localSheetId="1" hidden="1">CRONOGRAMA!$B$6:$I$17</definedName>
    <definedName name="_xlnm._FilterDatabase" localSheetId="0" hidden="1">'Orçamento Sintético'!$B$2:$J$39</definedName>
    <definedName name="_OI152">#REF!</definedName>
    <definedName name="A">#REF!</definedName>
    <definedName name="ABC">#REF!</definedName>
    <definedName name="AIR">#REF!</definedName>
    <definedName name="_xlnm.Print_Area" localSheetId="2">BDI!$A$1:$E$38</definedName>
    <definedName name="_xlnm.Print_Area" localSheetId="1">CRONOGRAMA!$A$1:$K$19</definedName>
    <definedName name="_xlnm.Print_Area" localSheetId="0">'Orçamento Sintético'!$A$1:$K$46</definedName>
    <definedName name="_xlnm.Database">[1]BOLETIM!$A$1:$F$2150</definedName>
    <definedName name="BILLING">#REF!</definedName>
    <definedName name="BOMPRINT">#REF!</definedName>
    <definedName name="CalcReferencia">OFFSET(Lst.Top,#REF!,-1,1,1)</definedName>
    <definedName name="CalcReferencia1">OFFSET(Lst.Top1,#REF!,-1,1,1)</definedName>
    <definedName name="CHECKBOM">#REF!</definedName>
    <definedName name="_xlnm.Criteria">#REF!</definedName>
    <definedName name="CRONOGRMA">#N/A</definedName>
    <definedName name="DELETE1">#REF!</definedName>
    <definedName name="DELETE2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>OFFSET(Lst.Top1,#REF!,-1,1,1)</definedName>
    <definedName name="Ó">#REF!</definedName>
    <definedName name="OI">#REF!</definedName>
    <definedName name="Optico">OFFSET(Lst.Top,#REF!,-1,1,1)</definedName>
    <definedName name="paste1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0">'Orçamento Sintético'!$2:$3</definedName>
    <definedName name="X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38" i="1" l="1"/>
  <c r="J37" i="1"/>
  <c r="J35" i="1"/>
  <c r="J34" i="1"/>
  <c r="J32" i="1"/>
  <c r="J31" i="1"/>
  <c r="J30" i="1"/>
  <c r="J29" i="1"/>
  <c r="J28" i="1"/>
  <c r="J27" i="1"/>
  <c r="J26" i="1"/>
  <c r="J25" i="1"/>
  <c r="J23" i="1"/>
  <c r="J22" i="1" s="1"/>
  <c r="F10" i="3" s="1"/>
  <c r="E10" i="3" s="1"/>
  <c r="J9" i="1"/>
  <c r="J6" i="1"/>
  <c r="J7" i="1"/>
  <c r="J5" i="1"/>
  <c r="D37" i="2"/>
  <c r="D15" i="2"/>
  <c r="D11" i="2"/>
  <c r="E40" i="1" l="1"/>
  <c r="C15" i="3"/>
  <c r="G10" i="3"/>
  <c r="H10" i="3" s="1"/>
  <c r="D27" i="2"/>
  <c r="J8" i="1"/>
  <c r="F9" i="3" s="1"/>
  <c r="J24" i="1"/>
  <c r="F11" i="3" s="1"/>
  <c r="J4" i="1"/>
  <c r="F8" i="3" s="1"/>
  <c r="J33" i="1"/>
  <c r="F12" i="3" s="1"/>
  <c r="J36" i="1"/>
  <c r="F13" i="3" s="1"/>
  <c r="I10" i="3" l="1"/>
  <c r="E12" i="3"/>
  <c r="G12" i="3"/>
  <c r="H12" i="3" s="1"/>
  <c r="D11" i="3"/>
  <c r="G11" i="3"/>
  <c r="E11" i="3"/>
  <c r="E41" i="1"/>
  <c r="C16" i="3"/>
  <c r="G13" i="3"/>
  <c r="H13" i="3" s="1"/>
  <c r="E13" i="3"/>
  <c r="D13" i="3"/>
  <c r="D8" i="3"/>
  <c r="E8" i="3"/>
  <c r="F14" i="3"/>
  <c r="F15" i="3" s="1"/>
  <c r="F16" i="3" s="1"/>
  <c r="F17" i="3" s="1"/>
  <c r="F18" i="3" s="1"/>
  <c r="G8" i="3"/>
  <c r="H8" i="3" s="1"/>
  <c r="I8" i="3" s="1"/>
  <c r="E9" i="3"/>
  <c r="D9" i="3"/>
  <c r="G9" i="3"/>
  <c r="H9" i="3" s="1"/>
  <c r="I9" i="3" s="1"/>
  <c r="I39" i="1"/>
  <c r="I13" i="3" l="1"/>
  <c r="E14" i="3"/>
  <c r="E15" i="3" s="1"/>
  <c r="H11" i="3"/>
  <c r="H14" i="3" s="1"/>
  <c r="I12" i="3"/>
  <c r="G14" i="3"/>
  <c r="D14" i="3"/>
  <c r="I40" i="1"/>
  <c r="I41" i="1" s="1"/>
  <c r="E16" i="3" l="1"/>
  <c r="E17" i="3" s="1"/>
  <c r="E18" i="3" s="1"/>
  <c r="I11" i="3"/>
  <c r="I14" i="3" s="1"/>
  <c r="J8" i="3" s="1"/>
  <c r="D15" i="3"/>
  <c r="D16" i="3" s="1"/>
  <c r="I42" i="1"/>
  <c r="J11" i="3" l="1"/>
  <c r="J10" i="3"/>
  <c r="J14" i="3"/>
  <c r="J12" i="3"/>
  <c r="J9" i="3"/>
  <c r="J13" i="3"/>
  <c r="D17" i="3"/>
  <c r="D18" i="3" s="1"/>
</calcChain>
</file>

<file path=xl/sharedStrings.xml><?xml version="1.0" encoding="utf-8"?>
<sst xmlns="http://schemas.openxmlformats.org/spreadsheetml/2006/main" count="208" uniqueCount="166">
  <si>
    <t>Item</t>
  </si>
  <si>
    <t>Descrição</t>
  </si>
  <si>
    <t>Und</t>
  </si>
  <si>
    <t>Quant.</t>
  </si>
  <si>
    <t>Total</t>
  </si>
  <si>
    <t xml:space="preserve"> 1 </t>
  </si>
  <si>
    <t>SERVIÇOS PRELIMINARES</t>
  </si>
  <si>
    <t xml:space="preserve"> 1.1 </t>
  </si>
  <si>
    <t xml:space="preserve"> 02.08.020 </t>
  </si>
  <si>
    <t>Placa de identificação para obra</t>
  </si>
  <si>
    <t>m²</t>
  </si>
  <si>
    <t xml:space="preserve"> 1.2 </t>
  </si>
  <si>
    <t xml:space="preserve"> 02.05.202 </t>
  </si>
  <si>
    <t>Andaime torre metálico (1,5 x 1,5 m) com piso metálico</t>
  </si>
  <si>
    <t>MXMES</t>
  </si>
  <si>
    <t xml:space="preserve"> 1.3 </t>
  </si>
  <si>
    <t>M</t>
  </si>
  <si>
    <t xml:space="preserve"> 2 </t>
  </si>
  <si>
    <t>COBERTURA</t>
  </si>
  <si>
    <t xml:space="preserve"> 2.1 </t>
  </si>
  <si>
    <t xml:space="preserve"> 04.03.040 </t>
  </si>
  <si>
    <t>Retirada de telhamento perfil e material qualquer, exceto barro</t>
  </si>
  <si>
    <t xml:space="preserve"> 2.2 </t>
  </si>
  <si>
    <t xml:space="preserve"> 04.02.070 </t>
  </si>
  <si>
    <t>Retirada de estrutura em madeira tesoura - telhas perfil qualquer</t>
  </si>
  <si>
    <t xml:space="preserve"> 03.08.040 </t>
  </si>
  <si>
    <t>Demolição manual de forro qualquer, inclusive sistema de fixação/tarugamento</t>
  </si>
  <si>
    <t xml:space="preserve"> 15.20.040 </t>
  </si>
  <si>
    <t>Recolocação de peças lineares em madeira com seção até 60 cm²</t>
  </si>
  <si>
    <t xml:space="preserve"> 33.01.060 </t>
  </si>
  <si>
    <t>Imunizante para madeira</t>
  </si>
  <si>
    <t xml:space="preserve"> 16.12.200 </t>
  </si>
  <si>
    <t>Cumeeira em chapa de aço pré-pintada com epóxi e poliéster, perfil trapezoidal, com espessura de 0,50 mm</t>
  </si>
  <si>
    <t>RUFO EM CHAPA DE AÇO GALVANIZADO N.24 - DESENVOLVIMENTO 50CM</t>
  </si>
  <si>
    <t>CALHA EM ALUMÍNIO ESP. 1,0MM - DESENVOLVIMENTO 50CM</t>
  </si>
  <si>
    <t>ESMALTE SINTÉTICO - EXTERIOR DE CALHAS, RUFOS E CONDUTORES</t>
  </si>
  <si>
    <t xml:space="preserve"> 46.05.020 </t>
  </si>
  <si>
    <t>Tubo PVC rígido, tipo Coletor Esgoto, junta elástica, DN= 100 mm, inclusive conexões</t>
  </si>
  <si>
    <t xml:space="preserve"> 3 </t>
  </si>
  <si>
    <t>ESQUADRIAS</t>
  </si>
  <si>
    <t xml:space="preserve"> 3.1 </t>
  </si>
  <si>
    <t xml:space="preserve"> 26.01.168 </t>
  </si>
  <si>
    <t>Vidro liso laminado incolor de 6 mm</t>
  </si>
  <si>
    <t xml:space="preserve"> 4 </t>
  </si>
  <si>
    <t>ALVENARIA</t>
  </si>
  <si>
    <t xml:space="preserve"> 4.1 </t>
  </si>
  <si>
    <t xml:space="preserve"> 14.02.040 </t>
  </si>
  <si>
    <t>Alvenaria de elevação de 1 tijolo maciço comum</t>
  </si>
  <si>
    <t xml:space="preserve"> 4.2 </t>
  </si>
  <si>
    <t xml:space="preserve"> 11.01.130 </t>
  </si>
  <si>
    <t>Concreto usinado, fck = 25 MPa</t>
  </si>
  <si>
    <t>m³</t>
  </si>
  <si>
    <t xml:space="preserve"> 11.16.060 </t>
  </si>
  <si>
    <t>Lançamento e adensamento de concreto ou massa em estrutura</t>
  </si>
  <si>
    <t xml:space="preserve"> 09.02.020 </t>
  </si>
  <si>
    <t>Forma plana em compensado para estrutura convencional</t>
  </si>
  <si>
    <t xml:space="preserve"> 10.01.040 </t>
  </si>
  <si>
    <t>Armadura em barra de aço CA-50 (A ou B) fyk = 500 MPa</t>
  </si>
  <si>
    <t>KG</t>
  </si>
  <si>
    <t xml:space="preserve"> 17.02.020 </t>
  </si>
  <si>
    <t>Chapisco</t>
  </si>
  <si>
    <t xml:space="preserve"> 17.02.120 </t>
  </si>
  <si>
    <t>Emboço comum</t>
  </si>
  <si>
    <t xml:space="preserve"> 17.02.220 </t>
  </si>
  <si>
    <t>Reboco</t>
  </si>
  <si>
    <t xml:space="preserve"> 5 </t>
  </si>
  <si>
    <t>PINTURA</t>
  </si>
  <si>
    <t xml:space="preserve"> 5.1 </t>
  </si>
  <si>
    <t xml:space="preserve"> 33.02.080 </t>
  </si>
  <si>
    <t>Massa corrida à base de resina acrílica</t>
  </si>
  <si>
    <t xml:space="preserve"> 5.2 </t>
  </si>
  <si>
    <t xml:space="preserve"> 33.10.030 </t>
  </si>
  <si>
    <t>Tinta acrílica antimofo em massa, inclusive preparo</t>
  </si>
  <si>
    <t xml:space="preserve"> 6 </t>
  </si>
  <si>
    <t>LIMPEZA FINAL</t>
  </si>
  <si>
    <t xml:space="preserve"> 6.1 </t>
  </si>
  <si>
    <t xml:space="preserve"> 55.01.020 </t>
  </si>
  <si>
    <t>Limpeza final da obra</t>
  </si>
  <si>
    <t xml:space="preserve"> 6.2 </t>
  </si>
  <si>
    <t xml:space="preserve"> 05.07.040 </t>
  </si>
  <si>
    <t>Remoção de entulho separado de obra com caçamba metálica - terra, alvenaria, concreto, argamassa, madeira, papel, plástico ou metal</t>
  </si>
  <si>
    <t>DEMONSTRATIVO DE COMPOSIÇÃO DO BDI</t>
  </si>
  <si>
    <t>Componentes do BDI indicado pelo Acordão TCU-Plenario nº2622/2013 para obras de "Construção de edificios"</t>
  </si>
  <si>
    <t>Quartil a ser adotado</t>
  </si>
  <si>
    <t>Percentual</t>
  </si>
  <si>
    <t>TAXA REPRESENTATIVA DO LUCRO</t>
  </si>
  <si>
    <t>1.1</t>
  </si>
  <si>
    <t>Lucro estimado</t>
  </si>
  <si>
    <t>PARCELAS RELATIVAS A DESPESAS DE RATEIO DA ADM. CENTRAL</t>
  </si>
  <si>
    <t>2.1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</si>
  <si>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</si>
  <si>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</si>
  <si>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</si>
  <si>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</si>
  <si>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</si>
  <si>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</si>
  <si>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</si>
  <si>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</si>
  <si>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</si>
  <si>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</si>
  <si>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</si>
  <si>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</si>
  <si>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</si>
  <si>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</si>
  <si>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</si>
  <si>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</si>
  <si>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</si>
  <si>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</si>
  <si>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</si>
  <si>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rFont val="Arial"/>
        <family val="1"/>
      </rPr>
      <t xml:space="preserve"> -1</t>
    </r>
  </si>
  <si>
    <t>(1-("5.1"+"5.2"+"5.3"+"5.4"))</t>
  </si>
  <si>
    <r>
      <rPr>
        <b/>
        <sz val="14"/>
        <color indexed="8"/>
        <rFont val="Calibri"/>
        <family val="2"/>
      </rPr>
      <t>BDI</t>
    </r>
    <r>
      <rPr>
        <sz val="11"/>
        <rFont val="Arial"/>
        <family val="1"/>
      </rPr>
      <t xml:space="preserve"> adotado</t>
    </r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</si>
  <si>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</si>
  <si>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</si>
  <si>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</si>
  <si>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rPr>
        <b/>
        <sz val="14"/>
        <color indexed="8"/>
        <rFont val="Calibri"/>
        <family val="2"/>
      </rPr>
      <t>Taxa Administração local</t>
    </r>
    <r>
      <rPr>
        <sz val="11"/>
        <rFont val="Arial"/>
        <family val="1"/>
      </rPr>
      <t xml:space="preserve"> adotada</t>
    </r>
  </si>
  <si>
    <t>Cód. CDHU</t>
  </si>
  <si>
    <t>Serviços</t>
  </si>
  <si>
    <t>P.U. M. O.</t>
  </si>
  <si>
    <t>P.U. Mat.</t>
  </si>
  <si>
    <t>P. Serv.</t>
  </si>
  <si>
    <t xml:space="preserve">SIURB  101106 </t>
  </si>
  <si>
    <t xml:space="preserve">SIURB  150314 </t>
  </si>
  <si>
    <t>Valores (R$)</t>
  </si>
  <si>
    <t>TOTAL</t>
  </si>
  <si>
    <t>TOTAL + BDI</t>
  </si>
  <si>
    <t xml:space="preserve"> </t>
  </si>
  <si>
    <t>Bancos: SINAPI - 06/2023 - São Paulo
SIURB - 01/2023 - São Paulo
CPOS/CDHU - 05/2023 - São Paulo
FDE - 04/2023 - São Paulo</t>
  </si>
  <si>
    <t>OBRA: EXECUÇÃO DE REFORMA PARCIAL DO TELHADO NO PESM - PARQUE ESTADUAL SERRA DO MAR, NÚCLEO SÃO SEBASTIÃO</t>
  </si>
  <si>
    <t>CRONOGRAMA FÍSICO FINANCEIRO</t>
  </si>
  <si>
    <t>ADMINISTRAÇÃO LOCAL (6,23%)</t>
  </si>
  <si>
    <t>BDI (24,07%)</t>
  </si>
  <si>
    <t>% TOTAL</t>
  </si>
  <si>
    <t xml:space="preserve"> 02.05.090 </t>
  </si>
  <si>
    <t>Montagem e desmontagem de andaime tubular fachadeiro com altura até 10 m</t>
  </si>
  <si>
    <t xml:space="preserve"> 2.4</t>
  </si>
  <si>
    <t xml:space="preserve"> 15.01.330 </t>
  </si>
  <si>
    <t xml:space="preserve"> 16.13.070 </t>
  </si>
  <si>
    <t xml:space="preserve"> 2.7</t>
  </si>
  <si>
    <t xml:space="preserve"> 15.20.020 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</si>
  <si>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</si>
  <si>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</si>
  <si>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</si>
  <si>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</si>
  <si>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</si>
  <si>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</si>
  <si>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>SIURB  101133</t>
  </si>
  <si>
    <t>Estrutura em terças para telhas perfil trapezoidal</t>
  </si>
  <si>
    <t>Telhamento em chapa de aço pré-pintada com epóxi e poliéster, tipo sanduíche, espessura de 0,50 mm, com poliuretano</t>
  </si>
  <si>
    <t>Fornecimento de peças diversas para estrutura em madeira</t>
  </si>
  <si>
    <t xml:space="preserve"> 2.3</t>
  </si>
  <si>
    <t xml:space="preserve"> 2.5</t>
  </si>
  <si>
    <t xml:space="preserve"> 2.6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</si>
  <si>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</si>
  <si>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</si>
  <si>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</si>
  <si>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</si>
  <si>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</si>
  <si>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</si>
  <si>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>Mês 1</t>
  </si>
  <si>
    <t>Mês 2</t>
  </si>
  <si>
    <t>SUBTOTAL DESENBOLSO MENSAL</t>
  </si>
  <si>
    <t>SUBTOTAL COM ADM E BDI</t>
  </si>
  <si>
    <t>PERCENTUAL SOBRE TOTAL</t>
  </si>
  <si>
    <t>SUBTOTAL (R$)</t>
  </si>
  <si>
    <t>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</si>
</sst>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31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Arial"/>
      <family val="2"/>
    </font>
    <font>
      <sz val="8"/>
      <name val="Arial"/>
      <family val="1"/>
    </font>
    <font>
      <b/>
      <sz val="12"/>
      <name val="Arial"/>
      <family val="1"/>
    </font>
    <font>
      <b/>
      <sz val="12"/>
      <color rgb="FF000000"/>
      <name val="Arial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7">
    <xf numFmtId="0" fontId="0" fillId="0" borderId="0" xfId="0"/>
    <xf numFmtId="0" fontId="0" fillId="6" borderId="0" xfId="0" applyFill="1"/>
    <xf numFmtId="0" fontId="1" fillId="6" borderId="0" xfId="2" applyFill="1"/>
    <xf numFmtId="0" fontId="22" fillId="6" borderId="0" xfId="2" applyFont="1" applyFill="1" applyAlignment="1">
      <alignment horizontal="center" vertical="center" wrapText="1"/>
    </xf>
    <xf numFmtId="0" fontId="23" fillId="7" borderId="0" xfId="2" applyFont="1" applyFill="1" applyAlignment="1">
      <alignment horizontal="center" vertical="center" wrapText="1"/>
    </xf>
    <xf numFmtId="0" fontId="22" fillId="6" borderId="11" xfId="2" applyFont="1" applyFill="1" applyBorder="1" applyAlignment="1">
      <alignment horizontal="center" vertical="center" wrapText="1"/>
    </xf>
    <xf numFmtId="0" fontId="1" fillId="8" borderId="11" xfId="2" applyFill="1" applyBorder="1" applyAlignment="1">
      <alignment horizontal="center" vertical="center"/>
    </xf>
    <xf numFmtId="0" fontId="1" fillId="8" borderId="12" xfId="2" applyFill="1" applyBorder="1"/>
    <xf numFmtId="0" fontId="1" fillId="8" borderId="13" xfId="2" applyFill="1" applyBorder="1"/>
    <xf numFmtId="0" fontId="1" fillId="6" borderId="11" xfId="2" applyFill="1" applyBorder="1" applyAlignment="1">
      <alignment horizontal="center" vertical="center"/>
    </xf>
    <xf numFmtId="0" fontId="1" fillId="6" borderId="11" xfId="2" applyFill="1" applyBorder="1"/>
    <xf numFmtId="10" fontId="1" fillId="6" borderId="11" xfId="3" applyNumberFormat="1" applyFont="1" applyFill="1" applyBorder="1"/>
    <xf numFmtId="10" fontId="1" fillId="7" borderId="11" xfId="3" applyNumberFormat="1" applyFont="1" applyFill="1" applyBorder="1"/>
    <xf numFmtId="0" fontId="1" fillId="6" borderId="0" xfId="2" applyFill="1" applyAlignment="1">
      <alignment horizontal="center" vertical="center"/>
    </xf>
    <xf numFmtId="10" fontId="21" fillId="6" borderId="16" xfId="3" applyNumberFormat="1" applyFont="1" applyFill="1" applyBorder="1" applyAlignment="1">
      <alignment horizontal="center" vertical="center" wrapText="1"/>
    </xf>
    <xf numFmtId="0" fontId="1" fillId="6" borderId="0" xfId="2" applyFill="1" applyAlignment="1">
      <alignment vertical="center"/>
    </xf>
    <xf numFmtId="0" fontId="1" fillId="7" borderId="11" xfId="3" applyNumberFormat="1" applyFont="1" applyFill="1" applyBorder="1" applyAlignment="1">
      <alignment horizontal="center" vertical="center"/>
    </xf>
    <xf numFmtId="10" fontId="21" fillId="6" borderId="17" xfId="3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right" vertical="center" wrapText="1"/>
    </xf>
    <xf numFmtId="0" fontId="18" fillId="5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9" borderId="4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0" fontId="4" fillId="10" borderId="2" xfId="0" applyFont="1" applyFill="1" applyBorder="1" applyAlignment="1">
      <alignment horizontal="centerContinuous" vertical="center" wrapText="1"/>
    </xf>
    <xf numFmtId="0" fontId="3" fillId="10" borderId="1" xfId="0" applyFont="1" applyFill="1" applyBorder="1" applyAlignment="1">
      <alignment horizontal="centerContinuous" vertical="center" wrapText="1"/>
    </xf>
    <xf numFmtId="0" fontId="4" fillId="10" borderId="20" xfId="0" applyFont="1" applyFill="1" applyBorder="1" applyAlignment="1">
      <alignment horizontal="centerContinuous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horizontal="center" vertical="center" wrapText="1"/>
    </xf>
    <xf numFmtId="4" fontId="0" fillId="6" borderId="0" xfId="0" applyNumberFormat="1" applyFill="1" applyAlignment="1">
      <alignment vertical="center"/>
    </xf>
    <xf numFmtId="164" fontId="8" fillId="9" borderId="6" xfId="0" applyNumberFormat="1" applyFont="1" applyFill="1" applyBorder="1" applyAlignment="1">
      <alignment horizontal="right" vertical="center" wrapText="1"/>
    </xf>
    <xf numFmtId="0" fontId="2" fillId="10" borderId="20" xfId="0" applyFont="1" applyFill="1" applyBorder="1" applyAlignment="1">
      <alignment horizontal="centerContinuous" vertical="center" wrapText="1"/>
    </xf>
    <xf numFmtId="0" fontId="2" fillId="10" borderId="19" xfId="0" applyFont="1" applyFill="1" applyBorder="1" applyAlignment="1">
      <alignment horizontal="centerContinuous" vertical="center" wrapText="1"/>
    </xf>
    <xf numFmtId="0" fontId="5" fillId="10" borderId="20" xfId="0" applyFont="1" applyFill="1" applyBorder="1" applyAlignment="1">
      <alignment horizontal="centerContinuous" vertical="center" wrapText="1"/>
    </xf>
    <xf numFmtId="0" fontId="5" fillId="10" borderId="19" xfId="0" applyFont="1" applyFill="1" applyBorder="1" applyAlignment="1">
      <alignment horizontal="centerContinuous" vertical="center" wrapText="1"/>
    </xf>
    <xf numFmtId="0" fontId="5" fillId="10" borderId="18" xfId="0" applyFont="1" applyFill="1" applyBorder="1" applyAlignment="1">
      <alignment horizontal="centerContinuous" vertical="center" wrapText="1"/>
    </xf>
    <xf numFmtId="0" fontId="2" fillId="10" borderId="18" xfId="0" applyFont="1" applyFill="1" applyBorder="1" applyAlignment="1">
      <alignment horizontal="centerContinuous" vertical="center" wrapText="1"/>
    </xf>
    <xf numFmtId="0" fontId="9" fillId="4" borderId="0" xfId="0" applyFont="1" applyFill="1" applyAlignment="1">
      <alignment horizontal="right" vertical="center" wrapText="1"/>
    </xf>
    <xf numFmtId="0" fontId="2" fillId="10" borderId="19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top" wrapText="1"/>
    </xf>
    <xf numFmtId="164" fontId="0" fillId="6" borderId="0" xfId="0" applyNumberFormat="1" applyFill="1"/>
    <xf numFmtId="0" fontId="10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164" fontId="16" fillId="6" borderId="0" xfId="0" applyNumberFormat="1" applyFont="1" applyFill="1" applyAlignment="1">
      <alignment horizontal="center" vertical="center" wrapText="1"/>
    </xf>
    <xf numFmtId="43" fontId="16" fillId="6" borderId="0" xfId="1" applyFont="1" applyFill="1" applyAlignment="1">
      <alignment horizontal="center" vertical="center" wrapText="1"/>
    </xf>
    <xf numFmtId="0" fontId="29" fillId="10" borderId="21" xfId="0" applyFont="1" applyFill="1" applyBorder="1" applyAlignment="1">
      <alignment horizontal="center" vertical="center" wrapText="1"/>
    </xf>
    <xf numFmtId="0" fontId="29" fillId="10" borderId="21" xfId="0" applyFont="1" applyFill="1" applyBorder="1" applyAlignment="1">
      <alignment horizontal="left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wrapText="1"/>
    </xf>
    <xf numFmtId="43" fontId="30" fillId="12" borderId="21" xfId="1" applyFont="1" applyFill="1" applyBorder="1" applyAlignment="1">
      <alignment horizontal="center" vertical="center" wrapText="1"/>
    </xf>
    <xf numFmtId="43" fontId="30" fillId="12" borderId="21" xfId="1" applyFont="1" applyFill="1" applyBorder="1" applyAlignment="1">
      <alignment horizontal="right" vertical="center" wrapText="1"/>
    </xf>
    <xf numFmtId="43" fontId="30" fillId="0" borderId="21" xfId="1" applyFont="1" applyFill="1" applyBorder="1" applyAlignment="1">
      <alignment horizontal="right" vertical="center" wrapText="1"/>
    </xf>
    <xf numFmtId="43" fontId="30" fillId="0" borderId="21" xfId="1" applyFont="1" applyFill="1" applyBorder="1" applyAlignment="1">
      <alignment horizontal="left" vertical="center" wrapText="1"/>
    </xf>
    <xf numFmtId="10" fontId="30" fillId="0" borderId="21" xfId="4" applyNumberFormat="1" applyFont="1" applyFill="1" applyBorder="1" applyAlignment="1">
      <alignment horizontal="right" vertical="center" wrapText="1"/>
    </xf>
    <xf numFmtId="43" fontId="30" fillId="0" borderId="21" xfId="1" applyFont="1" applyFill="1" applyBorder="1" applyAlignment="1">
      <alignment horizontal="center" vertical="center" wrapText="1"/>
    </xf>
    <xf numFmtId="43" fontId="29" fillId="10" borderId="21" xfId="1" applyFont="1" applyFill="1" applyBorder="1" applyAlignment="1">
      <alignment horizontal="left" vertical="center"/>
    </xf>
    <xf numFmtId="10" fontId="29" fillId="10" borderId="21" xfId="4" applyNumberFormat="1" applyFont="1" applyFill="1" applyBorder="1" applyAlignment="1">
      <alignment horizontal="right" vertical="center"/>
    </xf>
    <xf numFmtId="0" fontId="30" fillId="9" borderId="21" xfId="0" applyFont="1" applyFill="1" applyBorder="1" applyAlignment="1">
      <alignment horizontal="left" vertical="center" wrapText="1"/>
    </xf>
    <xf numFmtId="43" fontId="30" fillId="9" borderId="21" xfId="1" applyFont="1" applyFill="1" applyBorder="1" applyAlignment="1">
      <alignment horizontal="left" vertical="center" wrapText="1"/>
    </xf>
    <xf numFmtId="0" fontId="29" fillId="10" borderId="21" xfId="0" applyFont="1" applyFill="1" applyBorder="1" applyAlignment="1">
      <alignment horizontal="centerContinuous" vertical="center" wrapText="1"/>
    </xf>
    <xf numFmtId="43" fontId="29" fillId="10" borderId="21" xfId="0" applyNumberFormat="1" applyFont="1" applyFill="1" applyBorder="1" applyAlignment="1">
      <alignment horizontal="left" vertical="center"/>
    </xf>
    <xf numFmtId="10" fontId="30" fillId="9" borderId="21" xfId="4" applyNumberFormat="1" applyFont="1" applyFill="1" applyBorder="1" applyAlignment="1">
      <alignment horizontal="right" vertical="center" wrapText="1"/>
    </xf>
    <xf numFmtId="0" fontId="30" fillId="9" borderId="24" xfId="0" applyFont="1" applyFill="1" applyBorder="1" applyAlignment="1">
      <alignment horizontal="left" vertical="center" wrapText="1"/>
    </xf>
    <xf numFmtId="0" fontId="30" fillId="9" borderId="23" xfId="0" applyFont="1" applyFill="1" applyBorder="1" applyAlignment="1">
      <alignment horizontal="left" vertical="center" wrapText="1"/>
    </xf>
    <xf numFmtId="0" fontId="30" fillId="9" borderId="22" xfId="0" applyFont="1" applyFill="1" applyBorder="1" applyAlignment="1">
      <alignment horizontal="left" vertical="center" wrapText="1"/>
    </xf>
    <xf numFmtId="164" fontId="29" fillId="10" borderId="24" xfId="0" applyNumberFormat="1" applyFont="1" applyFill="1" applyBorder="1" applyAlignment="1">
      <alignment vertical="center" wrapText="1"/>
    </xf>
    <xf numFmtId="164" fontId="29" fillId="10" borderId="23" xfId="0" applyNumberFormat="1" applyFont="1" applyFill="1" applyBorder="1" applyAlignment="1">
      <alignment vertical="center" wrapText="1"/>
    </xf>
    <xf numFmtId="164" fontId="29" fillId="10" borderId="22" xfId="0" applyNumberFormat="1" applyFont="1" applyFill="1" applyBorder="1" applyAlignment="1">
      <alignment vertical="center" wrapText="1"/>
    </xf>
    <xf numFmtId="10" fontId="30" fillId="9" borderId="24" xfId="4" applyNumberFormat="1" applyFont="1" applyFill="1" applyBorder="1" applyAlignment="1">
      <alignment horizontal="left" vertical="center" wrapText="1"/>
    </xf>
    <xf numFmtId="10" fontId="30" fillId="9" borderId="23" xfId="4" applyNumberFormat="1" applyFont="1" applyFill="1" applyBorder="1" applyAlignment="1">
      <alignment horizontal="left" vertical="center" wrapText="1"/>
    </xf>
    <xf numFmtId="10" fontId="30" fillId="9" borderId="22" xfId="4" applyNumberFormat="1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 wrapText="1"/>
    </xf>
    <xf numFmtId="164" fontId="3" fillId="10" borderId="18" xfId="1" applyNumberFormat="1" applyFont="1" applyFill="1" applyBorder="1" applyAlignment="1">
      <alignment horizontal="right" vertical="center" wrapText="1"/>
    </xf>
    <xf numFmtId="164" fontId="3" fillId="10" borderId="20" xfId="1" applyNumberFormat="1" applyFont="1" applyFill="1" applyBorder="1" applyAlignment="1">
      <alignment horizontal="right" vertical="center" wrapText="1"/>
    </xf>
    <xf numFmtId="164" fontId="3" fillId="10" borderId="18" xfId="0" applyNumberFormat="1" applyFont="1" applyFill="1" applyBorder="1" applyAlignment="1">
      <alignment horizontal="right" vertical="center" wrapText="1"/>
    </xf>
    <xf numFmtId="164" fontId="3" fillId="10" borderId="20" xfId="0" applyNumberFormat="1" applyFont="1" applyFill="1" applyBorder="1" applyAlignment="1">
      <alignment horizontal="right" vertical="center" wrapText="1"/>
    </xf>
    <xf numFmtId="0" fontId="17" fillId="4" borderId="0" xfId="0" applyFont="1" applyFill="1" applyAlignment="1">
      <alignment horizontal="center" vertical="center" wrapText="1"/>
    </xf>
    <xf numFmtId="0" fontId="29" fillId="10" borderId="21" xfId="0" applyFont="1" applyFill="1" applyBorder="1" applyAlignment="1">
      <alignment horizontal="center" vertical="center" wrapText="1"/>
    </xf>
    <xf numFmtId="0" fontId="29" fillId="10" borderId="21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" fillId="6" borderId="0" xfId="2" applyFill="1" applyAlignment="1">
      <alignment horizontal="center" vertical="center"/>
    </xf>
    <xf numFmtId="0" fontId="21" fillId="11" borderId="0" xfId="2" applyFont="1" applyFill="1" applyAlignment="1">
      <alignment horizontal="center"/>
    </xf>
    <xf numFmtId="0" fontId="22" fillId="6" borderId="0" xfId="2" applyFont="1" applyFill="1" applyAlignment="1">
      <alignment horizontal="center" vertical="center" wrapText="1"/>
    </xf>
    <xf numFmtId="0" fontId="20" fillId="6" borderId="0" xfId="2" applyFont="1" applyFill="1" applyAlignment="1">
      <alignment horizontal="right" vertical="center" wrapText="1"/>
    </xf>
    <xf numFmtId="0" fontId="1" fillId="6" borderId="0" xfId="2" applyFill="1" applyAlignment="1">
      <alignment horizontal="center"/>
    </xf>
    <xf numFmtId="0" fontId="25" fillId="6" borderId="14" xfId="2" applyFont="1" applyFill="1" applyBorder="1" applyAlignment="1">
      <alignment horizontal="center" vertical="center"/>
    </xf>
    <xf numFmtId="0" fontId="25" fillId="6" borderId="15" xfId="2" applyFont="1" applyFill="1" applyBorder="1" applyAlignment="1">
      <alignment horizontal="center" vertical="center"/>
    </xf>
    <xf numFmtId="0" fontId="23" fillId="11" borderId="0" xfId="2" applyFont="1" applyFill="1" applyAlignment="1">
      <alignment horizontal="center"/>
    </xf>
    <xf numFmtId="0" fontId="1" fillId="6" borderId="14" xfId="2" applyFill="1" applyBorder="1" applyAlignment="1">
      <alignment horizontal="center" vertical="center"/>
    </xf>
    <xf numFmtId="0" fontId="1" fillId="6" borderId="15" xfId="2" applyFill="1" applyBorder="1" applyAlignment="1">
      <alignment horizontal="center" vertical="center"/>
    </xf>
  </cellXfs>
  <cellStyles count="5">
    <cellStyle name="Normal" xfId="0" builtinId="0"/>
    <cellStyle name="Normal 2" xfId="2" xr:uid="{0B9B00DF-38E1-4D3D-A1DE-1583F9D845EA}"/>
    <cellStyle name="Porcentagem" xfId="4" builtinId="5"/>
    <cellStyle name="Porcentagem 2" xfId="3" xr:uid="{484331F6-97F1-4D2B-9228-9D632C84FFC8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97"/>
  <sheetViews>
    <sheetView tabSelected="1" showOutlineSymbols="0" showWhiteSpace="0" view="pageBreakPreview" topLeftCell="A28" zoomScale="60" zoomScaleNormal="100" workbookViewId="0">
      <selection activeCell="D12" sqref="D12"/>
    </sheetView>
  </sheetViews>
  <sheetFormatPr defaultRowHeight="14.25" x14ac:dyDescent="0.2"/>
  <cols>
    <col min="1" max="1" width="2.625" style="18" customWidth="1"/>
    <col min="2" max="2" width="10" style="30" bestFit="1" customWidth="1"/>
    <col min="3" max="3" width="15" style="30" bestFit="1" customWidth="1"/>
    <col min="4" max="4" width="60" style="32" bestFit="1" customWidth="1"/>
    <col min="5" max="5" width="8" style="30" customWidth="1"/>
    <col min="6" max="9" width="10" style="24" bestFit="1" customWidth="1"/>
    <col min="10" max="10" width="12.375" style="24" customWidth="1"/>
    <col min="11" max="11" width="2.75" style="18" customWidth="1"/>
    <col min="12" max="14" width="13.125" style="1" bestFit="1" customWidth="1"/>
    <col min="15" max="42" width="9" style="1"/>
  </cols>
  <sheetData>
    <row r="1" spans="2:27" ht="15" x14ac:dyDescent="0.2">
      <c r="B1" s="27"/>
      <c r="C1" s="27"/>
      <c r="D1" s="19"/>
      <c r="E1" s="27"/>
      <c r="F1" s="20"/>
      <c r="G1" s="20"/>
      <c r="H1" s="20"/>
      <c r="I1" s="20"/>
      <c r="J1" s="20"/>
      <c r="Y1" s="93" t="s">
        <v>127</v>
      </c>
      <c r="Z1" s="93"/>
      <c r="AA1" s="93"/>
    </row>
    <row r="2" spans="2:27" ht="18.75" customHeight="1" x14ac:dyDescent="0.2">
      <c r="B2" s="94" t="s">
        <v>0</v>
      </c>
      <c r="C2" s="95" t="s">
        <v>116</v>
      </c>
      <c r="D2" s="96" t="s">
        <v>117</v>
      </c>
      <c r="E2" s="98" t="s">
        <v>2</v>
      </c>
      <c r="F2" s="95" t="s">
        <v>3</v>
      </c>
      <c r="G2" s="41" t="s">
        <v>123</v>
      </c>
      <c r="H2" s="42"/>
      <c r="I2" s="43"/>
      <c r="J2" s="44"/>
    </row>
    <row r="3" spans="2:27" ht="42.75" customHeight="1" x14ac:dyDescent="0.2">
      <c r="B3" s="95"/>
      <c r="C3" s="95"/>
      <c r="D3" s="97"/>
      <c r="E3" s="95"/>
      <c r="F3" s="95"/>
      <c r="G3" s="45" t="s">
        <v>119</v>
      </c>
      <c r="H3" s="45" t="s">
        <v>118</v>
      </c>
      <c r="I3" s="45" t="s">
        <v>120</v>
      </c>
      <c r="J3" s="40" t="s">
        <v>4</v>
      </c>
      <c r="L3" s="18"/>
    </row>
    <row r="4" spans="2:27" ht="24" customHeight="1" x14ac:dyDescent="0.2">
      <c r="B4" s="28" t="s">
        <v>5</v>
      </c>
      <c r="C4" s="28"/>
      <c r="D4" s="25" t="s">
        <v>6</v>
      </c>
      <c r="E4" s="28"/>
      <c r="F4" s="26"/>
      <c r="G4" s="25"/>
      <c r="H4" s="25"/>
      <c r="I4" s="25"/>
      <c r="J4" s="50">
        <f>TRUNC((SUM(J5:J7)),2)</f>
        <v>0</v>
      </c>
      <c r="L4" s="49"/>
    </row>
    <row r="5" spans="2:27" ht="24" customHeight="1" x14ac:dyDescent="0.2">
      <c r="B5" s="34" t="s">
        <v>7</v>
      </c>
      <c r="C5" s="35" t="s">
        <v>8</v>
      </c>
      <c r="D5" s="36" t="s">
        <v>9</v>
      </c>
      <c r="E5" s="37" t="s">
        <v>10</v>
      </c>
      <c r="F5" s="38">
        <v>9</v>
      </c>
      <c r="G5" s="39"/>
      <c r="H5" s="39"/>
      <c r="I5" s="39"/>
      <c r="J5" s="39">
        <f>TRUNC((F5*I5),2)</f>
        <v>0</v>
      </c>
      <c r="L5" s="18"/>
    </row>
    <row r="6" spans="2:27" ht="26.1" customHeight="1" x14ac:dyDescent="0.2">
      <c r="B6" s="34" t="s">
        <v>11</v>
      </c>
      <c r="C6" s="35" t="s">
        <v>12</v>
      </c>
      <c r="D6" s="36" t="s">
        <v>13</v>
      </c>
      <c r="E6" s="37" t="s">
        <v>14</v>
      </c>
      <c r="F6" s="38">
        <v>48</v>
      </c>
      <c r="G6" s="39"/>
      <c r="H6" s="39"/>
      <c r="I6" s="39"/>
      <c r="J6" s="39">
        <f t="shared" ref="J6:J38" si="0">TRUNC((F6*I6),2)</f>
        <v>0</v>
      </c>
      <c r="L6" s="18"/>
    </row>
    <row r="7" spans="2:27" ht="26.1" customHeight="1" x14ac:dyDescent="0.2">
      <c r="B7" s="34" t="s">
        <v>15</v>
      </c>
      <c r="C7" s="35" t="s">
        <v>133</v>
      </c>
      <c r="D7" s="36" t="s">
        <v>134</v>
      </c>
      <c r="E7" s="37" t="s">
        <v>10</v>
      </c>
      <c r="F7" s="38">
        <v>48</v>
      </c>
      <c r="G7" s="39"/>
      <c r="H7" s="39"/>
      <c r="I7" s="39"/>
      <c r="J7" s="39">
        <f t="shared" si="0"/>
        <v>0</v>
      </c>
      <c r="L7" s="18"/>
    </row>
    <row r="8" spans="2:27" ht="24" customHeight="1" x14ac:dyDescent="0.2">
      <c r="B8" s="28" t="s">
        <v>17</v>
      </c>
      <c r="C8" s="28"/>
      <c r="D8" s="25" t="s">
        <v>18</v>
      </c>
      <c r="E8" s="28"/>
      <c r="F8" s="26"/>
      <c r="G8" s="25"/>
      <c r="H8" s="25"/>
      <c r="I8" s="25"/>
      <c r="J8" s="50">
        <f>TRUNC((SUM(J9:J21)),2)</f>
        <v>0</v>
      </c>
      <c r="L8" s="49"/>
    </row>
    <row r="9" spans="2:27" ht="26.1" customHeight="1" x14ac:dyDescent="0.2">
      <c r="B9" s="34" t="s">
        <v>19</v>
      </c>
      <c r="C9" s="35" t="s">
        <v>20</v>
      </c>
      <c r="D9" s="36" t="s">
        <v>21</v>
      </c>
      <c r="E9" s="37" t="s">
        <v>10</v>
      </c>
      <c r="F9" s="38">
        <v>82.1</v>
      </c>
      <c r="G9" s="39"/>
      <c r="H9" s="39"/>
      <c r="I9" s="39"/>
      <c r="J9" s="39">
        <f t="shared" si="0"/>
        <v>0</v>
      </c>
      <c r="L9" s="18"/>
    </row>
    <row r="10" spans="2:27" ht="26.1" customHeight="1" x14ac:dyDescent="0.2">
      <c r="B10" s="34" t="s">
        <v>22</v>
      </c>
      <c r="C10" s="35" t="s">
        <v>23</v>
      </c>
      <c r="D10" s="36" t="s">
        <v>24</v>
      </c>
      <c r="E10" s="37" t="s">
        <v>10</v>
      </c>
      <c r="F10" s="38">
        <v>76</v>
      </c>
      <c r="G10" s="39"/>
      <c r="H10" s="39"/>
      <c r="I10" s="39"/>
      <c r="J10" s="39">
        <f t="shared" si="0"/>
        <v>0</v>
      </c>
      <c r="L10" s="18"/>
    </row>
    <row r="11" spans="2:27" ht="26.1" customHeight="1" x14ac:dyDescent="0.2">
      <c r="B11" s="34" t="s">
        <v>150</v>
      </c>
      <c r="C11" s="35" t="s">
        <v>25</v>
      </c>
      <c r="D11" s="36" t="s">
        <v>26</v>
      </c>
      <c r="E11" s="37" t="s">
        <v>10</v>
      </c>
      <c r="F11" s="38">
        <v>46.65</v>
      </c>
      <c r="G11" s="39"/>
      <c r="H11" s="39"/>
      <c r="I11" s="39"/>
      <c r="J11" s="39">
        <f t="shared" si="0"/>
        <v>0</v>
      </c>
      <c r="L11" s="18"/>
    </row>
    <row r="12" spans="2:27" ht="26.1" customHeight="1" x14ac:dyDescent="0.2">
      <c r="B12" s="34" t="s">
        <v>135</v>
      </c>
      <c r="C12" s="35" t="s">
        <v>27</v>
      </c>
      <c r="D12" s="36" t="s">
        <v>28</v>
      </c>
      <c r="E12" s="37" t="s">
        <v>16</v>
      </c>
      <c r="F12" s="38">
        <v>34.9</v>
      </c>
      <c r="G12" s="39"/>
      <c r="H12" s="39"/>
      <c r="I12" s="39"/>
      <c r="J12" s="39">
        <f t="shared" si="0"/>
        <v>0</v>
      </c>
      <c r="L12" s="18"/>
    </row>
    <row r="13" spans="2:27" ht="26.1" customHeight="1" x14ac:dyDescent="0.2">
      <c r="B13" s="34" t="s">
        <v>151</v>
      </c>
      <c r="C13" s="35" t="s">
        <v>136</v>
      </c>
      <c r="D13" s="36" t="s">
        <v>147</v>
      </c>
      <c r="E13" s="37" t="s">
        <v>10</v>
      </c>
      <c r="F13" s="38">
        <v>43.13</v>
      </c>
      <c r="G13" s="39"/>
      <c r="H13" s="39"/>
      <c r="I13" s="39"/>
      <c r="J13" s="39">
        <f t="shared" si="0"/>
        <v>0</v>
      </c>
      <c r="L13" s="18"/>
    </row>
    <row r="14" spans="2:27" ht="39" customHeight="1" x14ac:dyDescent="0.2">
      <c r="B14" s="34" t="s">
        <v>152</v>
      </c>
      <c r="C14" s="35" t="s">
        <v>137</v>
      </c>
      <c r="D14" s="36" t="s">
        <v>148</v>
      </c>
      <c r="E14" s="37" t="s">
        <v>10</v>
      </c>
      <c r="F14" s="38">
        <v>45.3</v>
      </c>
      <c r="G14" s="39"/>
      <c r="H14" s="39"/>
      <c r="I14" s="39"/>
      <c r="J14" s="39">
        <f t="shared" si="0"/>
        <v>0</v>
      </c>
      <c r="L14" s="18"/>
    </row>
    <row r="15" spans="2:27" ht="24" customHeight="1" x14ac:dyDescent="0.2">
      <c r="B15" s="34" t="s">
        <v>138</v>
      </c>
      <c r="C15" s="35" t="s">
        <v>139</v>
      </c>
      <c r="D15" s="36" t="s">
        <v>149</v>
      </c>
      <c r="E15" s="37" t="s">
        <v>51</v>
      </c>
      <c r="F15" s="38">
        <v>2.5499999999999998</v>
      </c>
      <c r="G15" s="39"/>
      <c r="H15" s="39"/>
      <c r="I15" s="39"/>
      <c r="J15" s="39">
        <f t="shared" si="0"/>
        <v>0</v>
      </c>
      <c r="L15" s="18"/>
    </row>
    <row r="16" spans="2:27" ht="39" customHeight="1" x14ac:dyDescent="0.2">
      <c r="B16" s="34" t="s">
        <v>140</v>
      </c>
      <c r="C16" s="35" t="s">
        <v>29</v>
      </c>
      <c r="D16" s="36" t="s">
        <v>30</v>
      </c>
      <c r="E16" s="37" t="s">
        <v>10</v>
      </c>
      <c r="F16" s="38">
        <v>80</v>
      </c>
      <c r="G16" s="39"/>
      <c r="H16" s="39"/>
      <c r="I16" s="39"/>
      <c r="J16" s="39">
        <f t="shared" si="0"/>
        <v>0</v>
      </c>
      <c r="L16" s="18"/>
    </row>
    <row r="17" spans="2:12" ht="26.1" customHeight="1" x14ac:dyDescent="0.2">
      <c r="B17" s="34" t="s">
        <v>141</v>
      </c>
      <c r="C17" s="35" t="s">
        <v>31</v>
      </c>
      <c r="D17" s="36" t="s">
        <v>32</v>
      </c>
      <c r="E17" s="37" t="s">
        <v>16</v>
      </c>
      <c r="F17" s="38">
        <v>6</v>
      </c>
      <c r="G17" s="39"/>
      <c r="H17" s="39"/>
      <c r="I17" s="39"/>
      <c r="J17" s="39">
        <f t="shared" si="0"/>
        <v>0</v>
      </c>
      <c r="L17" s="18"/>
    </row>
    <row r="18" spans="2:12" ht="26.1" customHeight="1" x14ac:dyDescent="0.2">
      <c r="B18" s="34" t="s">
        <v>142</v>
      </c>
      <c r="C18" s="64" t="s">
        <v>146</v>
      </c>
      <c r="D18" s="61" t="s">
        <v>33</v>
      </c>
      <c r="E18" s="62" t="s">
        <v>16</v>
      </c>
      <c r="F18" s="63">
        <v>24.4</v>
      </c>
      <c r="G18" s="39"/>
      <c r="H18" s="39"/>
      <c r="I18" s="39"/>
      <c r="J18" s="39">
        <f t="shared" si="0"/>
        <v>0</v>
      </c>
      <c r="L18" s="18"/>
    </row>
    <row r="19" spans="2:12" ht="26.1" customHeight="1" x14ac:dyDescent="0.2">
      <c r="B19" s="34" t="s">
        <v>143</v>
      </c>
      <c r="C19" s="35" t="s">
        <v>121</v>
      </c>
      <c r="D19" s="36" t="s">
        <v>34</v>
      </c>
      <c r="E19" s="37" t="s">
        <v>16</v>
      </c>
      <c r="F19" s="38">
        <v>9.4</v>
      </c>
      <c r="G19" s="39"/>
      <c r="H19" s="39"/>
      <c r="I19" s="39"/>
      <c r="J19" s="39">
        <f t="shared" si="0"/>
        <v>0</v>
      </c>
      <c r="L19" s="18"/>
    </row>
    <row r="20" spans="2:12" ht="26.1" customHeight="1" x14ac:dyDescent="0.2">
      <c r="B20" s="34" t="s">
        <v>144</v>
      </c>
      <c r="C20" s="35" t="s">
        <v>122</v>
      </c>
      <c r="D20" s="36" t="s">
        <v>35</v>
      </c>
      <c r="E20" s="37" t="s">
        <v>16</v>
      </c>
      <c r="F20" s="38">
        <v>33.799999999999997</v>
      </c>
      <c r="G20" s="39"/>
      <c r="H20" s="39"/>
      <c r="I20" s="39"/>
      <c r="J20" s="39">
        <f t="shared" si="0"/>
        <v>0</v>
      </c>
      <c r="L20" s="18"/>
    </row>
    <row r="21" spans="2:12" ht="26.1" customHeight="1" x14ac:dyDescent="0.2">
      <c r="B21" s="34" t="s">
        <v>145</v>
      </c>
      <c r="C21" s="35" t="s">
        <v>36</v>
      </c>
      <c r="D21" s="36" t="s">
        <v>37</v>
      </c>
      <c r="E21" s="37" t="s">
        <v>16</v>
      </c>
      <c r="F21" s="38">
        <v>24</v>
      </c>
      <c r="G21" s="39"/>
      <c r="H21" s="39"/>
      <c r="I21" s="39"/>
      <c r="J21" s="39">
        <f t="shared" si="0"/>
        <v>0</v>
      </c>
      <c r="L21" s="18"/>
    </row>
    <row r="22" spans="2:12" ht="24" customHeight="1" x14ac:dyDescent="0.2">
      <c r="B22" s="28" t="s">
        <v>38</v>
      </c>
      <c r="C22" s="28"/>
      <c r="D22" s="25" t="s">
        <v>39</v>
      </c>
      <c r="E22" s="28"/>
      <c r="F22" s="26"/>
      <c r="G22" s="25"/>
      <c r="H22" s="25"/>
      <c r="I22" s="25"/>
      <c r="J22" s="50">
        <f>TRUNC((SUM(J23)),2)</f>
        <v>0</v>
      </c>
      <c r="L22" s="49"/>
    </row>
    <row r="23" spans="2:12" ht="24" customHeight="1" x14ac:dyDescent="0.2">
      <c r="B23" s="34" t="s">
        <v>40</v>
      </c>
      <c r="C23" s="35" t="s">
        <v>41</v>
      </c>
      <c r="D23" s="36" t="s">
        <v>42</v>
      </c>
      <c r="E23" s="37" t="s">
        <v>10</v>
      </c>
      <c r="F23" s="38">
        <v>5</v>
      </c>
      <c r="G23" s="39"/>
      <c r="H23" s="39"/>
      <c r="I23" s="39"/>
      <c r="J23" s="39">
        <f t="shared" si="0"/>
        <v>0</v>
      </c>
      <c r="L23" s="18"/>
    </row>
    <row r="24" spans="2:12" ht="24" customHeight="1" x14ac:dyDescent="0.2">
      <c r="B24" s="28" t="s">
        <v>43</v>
      </c>
      <c r="C24" s="28"/>
      <c r="D24" s="25" t="s">
        <v>44</v>
      </c>
      <c r="E24" s="28"/>
      <c r="F24" s="26"/>
      <c r="G24" s="25"/>
      <c r="H24" s="25"/>
      <c r="I24" s="25"/>
      <c r="J24" s="50">
        <f>TRUNC((SUM(J25:J32)),2)</f>
        <v>0</v>
      </c>
      <c r="L24" s="49"/>
    </row>
    <row r="25" spans="2:12" ht="24" customHeight="1" x14ac:dyDescent="0.2">
      <c r="B25" s="34" t="s">
        <v>45</v>
      </c>
      <c r="C25" s="35" t="s">
        <v>46</v>
      </c>
      <c r="D25" s="36" t="s">
        <v>47</v>
      </c>
      <c r="E25" s="37" t="s">
        <v>10</v>
      </c>
      <c r="F25" s="38">
        <v>37</v>
      </c>
      <c r="G25" s="39"/>
      <c r="H25" s="39"/>
      <c r="I25" s="39"/>
      <c r="J25" s="39">
        <f t="shared" si="0"/>
        <v>0</v>
      </c>
      <c r="L25" s="18"/>
    </row>
    <row r="26" spans="2:12" ht="24" customHeight="1" x14ac:dyDescent="0.2">
      <c r="B26" s="34" t="s">
        <v>48</v>
      </c>
      <c r="C26" s="35" t="s">
        <v>49</v>
      </c>
      <c r="D26" s="36" t="s">
        <v>50</v>
      </c>
      <c r="E26" s="37" t="s">
        <v>51</v>
      </c>
      <c r="F26" s="38">
        <v>3.2</v>
      </c>
      <c r="G26" s="39"/>
      <c r="H26" s="39"/>
      <c r="I26" s="39"/>
      <c r="J26" s="39">
        <f t="shared" si="0"/>
        <v>0</v>
      </c>
      <c r="L26" s="18"/>
    </row>
    <row r="27" spans="2:12" ht="26.1" customHeight="1" x14ac:dyDescent="0.2">
      <c r="B27" s="34" t="s">
        <v>153</v>
      </c>
      <c r="C27" s="35" t="s">
        <v>52</v>
      </c>
      <c r="D27" s="36" t="s">
        <v>53</v>
      </c>
      <c r="E27" s="37" t="s">
        <v>51</v>
      </c>
      <c r="F27" s="38">
        <v>3.2</v>
      </c>
      <c r="G27" s="39"/>
      <c r="H27" s="39"/>
      <c r="I27" s="39"/>
      <c r="J27" s="39">
        <f t="shared" si="0"/>
        <v>0</v>
      </c>
      <c r="L27" s="18"/>
    </row>
    <row r="28" spans="2:12" ht="26.1" customHeight="1" x14ac:dyDescent="0.2">
      <c r="B28" s="34" t="s">
        <v>154</v>
      </c>
      <c r="C28" s="35" t="s">
        <v>54</v>
      </c>
      <c r="D28" s="36" t="s">
        <v>55</v>
      </c>
      <c r="E28" s="37" t="s">
        <v>10</v>
      </c>
      <c r="F28" s="38">
        <v>28</v>
      </c>
      <c r="G28" s="39"/>
      <c r="H28" s="39"/>
      <c r="I28" s="39"/>
      <c r="J28" s="39">
        <f t="shared" si="0"/>
        <v>0</v>
      </c>
      <c r="L28" s="18"/>
    </row>
    <row r="29" spans="2:12" ht="26.1" customHeight="1" x14ac:dyDescent="0.2">
      <c r="B29" s="34" t="s">
        <v>155</v>
      </c>
      <c r="C29" s="35" t="s">
        <v>56</v>
      </c>
      <c r="D29" s="36" t="s">
        <v>57</v>
      </c>
      <c r="E29" s="37" t="s">
        <v>58</v>
      </c>
      <c r="F29" s="38">
        <v>110</v>
      </c>
      <c r="G29" s="39"/>
      <c r="H29" s="39"/>
      <c r="I29" s="39"/>
      <c r="J29" s="39">
        <f t="shared" si="0"/>
        <v>0</v>
      </c>
      <c r="L29" s="18"/>
    </row>
    <row r="30" spans="2:12" ht="24" customHeight="1" x14ac:dyDescent="0.2">
      <c r="B30" s="34" t="s">
        <v>156</v>
      </c>
      <c r="C30" s="35" t="s">
        <v>59</v>
      </c>
      <c r="D30" s="36" t="s">
        <v>60</v>
      </c>
      <c r="E30" s="37" t="s">
        <v>10</v>
      </c>
      <c r="F30" s="38">
        <v>74</v>
      </c>
      <c r="G30" s="39"/>
      <c r="H30" s="39"/>
      <c r="I30" s="39"/>
      <c r="J30" s="39">
        <f t="shared" si="0"/>
        <v>0</v>
      </c>
      <c r="L30" s="18"/>
    </row>
    <row r="31" spans="2:12" ht="24" customHeight="1" x14ac:dyDescent="0.2">
      <c r="B31" s="34" t="s">
        <v>157</v>
      </c>
      <c r="C31" s="35" t="s">
        <v>61</v>
      </c>
      <c r="D31" s="36" t="s">
        <v>62</v>
      </c>
      <c r="E31" s="37" t="s">
        <v>10</v>
      </c>
      <c r="F31" s="38">
        <v>74</v>
      </c>
      <c r="G31" s="39"/>
      <c r="H31" s="39"/>
      <c r="I31" s="39"/>
      <c r="J31" s="39">
        <f t="shared" si="0"/>
        <v>0</v>
      </c>
      <c r="L31" s="18"/>
    </row>
    <row r="32" spans="2:12" ht="24" customHeight="1" x14ac:dyDescent="0.2">
      <c r="B32" s="34" t="s">
        <v>158</v>
      </c>
      <c r="C32" s="35" t="s">
        <v>63</v>
      </c>
      <c r="D32" s="36" t="s">
        <v>64</v>
      </c>
      <c r="E32" s="37" t="s">
        <v>10</v>
      </c>
      <c r="F32" s="38">
        <v>74</v>
      </c>
      <c r="G32" s="39"/>
      <c r="H32" s="39"/>
      <c r="I32" s="39"/>
      <c r="J32" s="39">
        <f t="shared" si="0"/>
        <v>0</v>
      </c>
      <c r="L32" s="18"/>
    </row>
    <row r="33" spans="1:12" ht="24" customHeight="1" x14ac:dyDescent="0.2">
      <c r="B33" s="28" t="s">
        <v>65</v>
      </c>
      <c r="C33" s="28"/>
      <c r="D33" s="25" t="s">
        <v>66</v>
      </c>
      <c r="E33" s="28"/>
      <c r="F33" s="26"/>
      <c r="G33" s="25"/>
      <c r="H33" s="25"/>
      <c r="I33" s="25"/>
      <c r="J33" s="50">
        <f>TRUNC((SUM(J34:J35)),2)</f>
        <v>0</v>
      </c>
      <c r="L33" s="49"/>
    </row>
    <row r="34" spans="1:12" ht="24" customHeight="1" x14ac:dyDescent="0.2">
      <c r="B34" s="34" t="s">
        <v>67</v>
      </c>
      <c r="C34" s="35" t="s">
        <v>68</v>
      </c>
      <c r="D34" s="36" t="s">
        <v>69</v>
      </c>
      <c r="E34" s="37" t="s">
        <v>10</v>
      </c>
      <c r="F34" s="38">
        <v>74</v>
      </c>
      <c r="G34" s="39"/>
      <c r="H34" s="39"/>
      <c r="I34" s="39"/>
      <c r="J34" s="39">
        <f t="shared" si="0"/>
        <v>0</v>
      </c>
      <c r="L34" s="18"/>
    </row>
    <row r="35" spans="1:12" ht="26.1" customHeight="1" x14ac:dyDescent="0.2">
      <c r="B35" s="34" t="s">
        <v>70</v>
      </c>
      <c r="C35" s="35" t="s">
        <v>71</v>
      </c>
      <c r="D35" s="36" t="s">
        <v>72</v>
      </c>
      <c r="E35" s="37" t="s">
        <v>10</v>
      </c>
      <c r="F35" s="38">
        <v>74</v>
      </c>
      <c r="G35" s="39"/>
      <c r="H35" s="39"/>
      <c r="I35" s="39"/>
      <c r="J35" s="39">
        <f t="shared" si="0"/>
        <v>0</v>
      </c>
      <c r="L35" s="18"/>
    </row>
    <row r="36" spans="1:12" ht="24" customHeight="1" x14ac:dyDescent="0.2">
      <c r="B36" s="28" t="s">
        <v>73</v>
      </c>
      <c r="C36" s="28"/>
      <c r="D36" s="25" t="s">
        <v>74</v>
      </c>
      <c r="E36" s="28"/>
      <c r="F36" s="26"/>
      <c r="G36" s="25"/>
      <c r="H36" s="25"/>
      <c r="I36" s="25"/>
      <c r="J36" s="50">
        <f>TRUNC((SUM(J37:J38)),2)</f>
        <v>0</v>
      </c>
      <c r="L36" s="49"/>
    </row>
    <row r="37" spans="1:12" ht="24" customHeight="1" x14ac:dyDescent="0.2">
      <c r="B37" s="34" t="s">
        <v>75</v>
      </c>
      <c r="C37" s="35" t="s">
        <v>76</v>
      </c>
      <c r="D37" s="36" t="s">
        <v>77</v>
      </c>
      <c r="E37" s="37" t="s">
        <v>10</v>
      </c>
      <c r="F37" s="38">
        <v>130</v>
      </c>
      <c r="G37" s="39"/>
      <c r="H37" s="39"/>
      <c r="I37" s="39"/>
      <c r="J37" s="39">
        <f t="shared" si="0"/>
        <v>0</v>
      </c>
      <c r="L37" s="18"/>
    </row>
    <row r="38" spans="1:12" ht="39" customHeight="1" x14ac:dyDescent="0.2">
      <c r="B38" s="34" t="s">
        <v>78</v>
      </c>
      <c r="C38" s="35" t="s">
        <v>79</v>
      </c>
      <c r="D38" s="36" t="s">
        <v>80</v>
      </c>
      <c r="E38" s="37" t="s">
        <v>51</v>
      </c>
      <c r="F38" s="38">
        <v>25</v>
      </c>
      <c r="G38" s="39"/>
      <c r="H38" s="39"/>
      <c r="I38" s="39"/>
      <c r="J38" s="39">
        <f t="shared" si="0"/>
        <v>0</v>
      </c>
      <c r="L38" s="18"/>
    </row>
    <row r="39" spans="1:12" ht="18.75" customHeight="1" x14ac:dyDescent="0.2">
      <c r="B39" s="56"/>
      <c r="C39" s="52"/>
      <c r="D39" s="52"/>
      <c r="E39" s="58" t="s">
        <v>124</v>
      </c>
      <c r="F39" s="52"/>
      <c r="G39" s="52"/>
      <c r="H39" s="51"/>
      <c r="I39" s="99">
        <f>TRUNC((J4+J8+J22+J24+J33+J36),2)</f>
        <v>0</v>
      </c>
      <c r="J39" s="100"/>
      <c r="K39" s="49"/>
    </row>
    <row r="40" spans="1:12" ht="18.75" customHeight="1" x14ac:dyDescent="0.2">
      <c r="B40" s="55"/>
      <c r="C40" s="54"/>
      <c r="D40" s="52"/>
      <c r="E40" s="58" t="str">
        <f>CONCATENATE("ADMINISTRAÇÃO LOCAL (",BDI!D37*100,"%)")</f>
        <v>ADMINISTRAÇÃO LOCAL (6,23%)</v>
      </c>
      <c r="F40" s="54"/>
      <c r="G40" s="54"/>
      <c r="H40" s="53"/>
      <c r="I40" s="99">
        <f>I39*(BDI!D37)</f>
        <v>0</v>
      </c>
      <c r="J40" s="100"/>
    </row>
    <row r="41" spans="1:12" ht="18.75" customHeight="1" x14ac:dyDescent="0.2">
      <c r="B41" s="55"/>
      <c r="C41" s="54"/>
      <c r="D41" s="52"/>
      <c r="E41" s="58" t="str">
        <f>CONCATENATE("BDI (",BDI!D27*100,"%)")</f>
        <v>BDI (24,07%)</v>
      </c>
      <c r="F41" s="54"/>
      <c r="G41" s="54"/>
      <c r="H41" s="53"/>
      <c r="I41" s="99">
        <f>(I39+I40)*BDI!D27</f>
        <v>0</v>
      </c>
      <c r="J41" s="100"/>
    </row>
    <row r="42" spans="1:12" ht="18.75" customHeight="1" x14ac:dyDescent="0.2">
      <c r="B42" s="55"/>
      <c r="C42" s="54"/>
      <c r="D42" s="52"/>
      <c r="E42" s="58" t="s">
        <v>125</v>
      </c>
      <c r="F42" s="54"/>
      <c r="G42" s="54"/>
      <c r="H42" s="53"/>
      <c r="I42" s="101">
        <f>I39+I40+I41</f>
        <v>0</v>
      </c>
      <c r="J42" s="102"/>
      <c r="L42" s="60"/>
    </row>
    <row r="43" spans="1:12" x14ac:dyDescent="0.2">
      <c r="B43" s="103"/>
      <c r="C43" s="103"/>
      <c r="D43" s="23"/>
      <c r="E43" s="29"/>
      <c r="F43" s="22"/>
      <c r="G43" s="22"/>
      <c r="H43" s="22"/>
      <c r="I43" s="21"/>
      <c r="J43" s="22"/>
    </row>
    <row r="44" spans="1:12" x14ac:dyDescent="0.2">
      <c r="B44" s="29"/>
      <c r="C44" s="29"/>
      <c r="D44" s="23"/>
      <c r="E44" s="29"/>
      <c r="F44" s="22"/>
      <c r="G44" s="22"/>
      <c r="H44" s="22"/>
      <c r="I44" s="21"/>
      <c r="J44" s="22"/>
    </row>
    <row r="45" spans="1:12" x14ac:dyDescent="0.2">
      <c r="B45" s="29"/>
      <c r="C45" s="29"/>
      <c r="D45" s="23"/>
      <c r="E45" s="29"/>
      <c r="F45" s="22"/>
      <c r="G45" s="22"/>
      <c r="H45" s="22"/>
      <c r="I45" s="21"/>
      <c r="J45" s="22"/>
    </row>
    <row r="46" spans="1:12" x14ac:dyDescent="0.2">
      <c r="B46" s="29"/>
      <c r="C46" s="29"/>
      <c r="D46" s="23"/>
      <c r="E46" s="29"/>
      <c r="F46" s="22"/>
      <c r="G46" s="22"/>
      <c r="H46" s="57" t="s">
        <v>126</v>
      </c>
      <c r="I46" s="21"/>
      <c r="J46" s="22"/>
    </row>
    <row r="47" spans="1:12" s="1" customFormat="1" ht="60" customHeight="1" x14ac:dyDescent="0.2">
      <c r="A47" s="18"/>
      <c r="B47" s="46"/>
      <c r="C47" s="46"/>
      <c r="D47" s="47"/>
      <c r="E47" s="46"/>
      <c r="F47" s="46"/>
      <c r="G47" s="46"/>
      <c r="H47" s="46"/>
      <c r="I47" s="46"/>
      <c r="J47" s="65"/>
      <c r="K47" s="18"/>
    </row>
    <row r="48" spans="1:12" s="1" customFormat="1" ht="69.95" customHeight="1" x14ac:dyDescent="0.2">
      <c r="A48" s="18"/>
      <c r="B48" s="48" t="s">
        <v>126</v>
      </c>
      <c r="C48" s="31"/>
      <c r="D48" s="33"/>
      <c r="E48" s="31"/>
      <c r="F48" s="18"/>
      <c r="G48" s="18"/>
      <c r="H48" s="18"/>
      <c r="I48" s="18"/>
      <c r="J48" s="18"/>
      <c r="K48" s="18"/>
    </row>
    <row r="49" spans="1:11" s="1" customFormat="1" x14ac:dyDescent="0.2">
      <c r="A49" s="18"/>
      <c r="B49" s="31"/>
      <c r="C49" s="31"/>
      <c r="D49" s="33"/>
      <c r="E49" s="31"/>
      <c r="F49" s="18"/>
      <c r="G49" s="18"/>
      <c r="H49" s="18"/>
      <c r="I49" s="18"/>
      <c r="J49" s="18"/>
      <c r="K49" s="18"/>
    </row>
    <row r="50" spans="1:11" s="1" customFormat="1" x14ac:dyDescent="0.2">
      <c r="A50" s="18"/>
      <c r="B50" s="31"/>
      <c r="C50" s="31"/>
      <c r="D50" s="33"/>
      <c r="E50" s="31"/>
      <c r="F50" s="18"/>
      <c r="G50" s="18"/>
      <c r="H50" s="18"/>
      <c r="I50" s="18"/>
      <c r="J50" s="18"/>
      <c r="K50" s="18"/>
    </row>
    <row r="51" spans="1:11" s="1" customFormat="1" x14ac:dyDescent="0.2">
      <c r="A51" s="18"/>
      <c r="B51" s="31"/>
      <c r="C51" s="31"/>
      <c r="D51" s="33"/>
      <c r="E51" s="31"/>
      <c r="F51" s="18"/>
      <c r="G51" s="18"/>
      <c r="H51" s="18"/>
      <c r="I51" s="18"/>
      <c r="J51" s="18"/>
      <c r="K51" s="18"/>
    </row>
    <row r="52" spans="1:11" s="1" customFormat="1" x14ac:dyDescent="0.2">
      <c r="A52" s="18"/>
      <c r="B52" s="31"/>
      <c r="C52" s="31"/>
      <c r="D52" s="33"/>
      <c r="E52" s="31"/>
      <c r="F52" s="18"/>
      <c r="G52" s="18"/>
      <c r="H52" s="18"/>
      <c r="I52" s="18"/>
      <c r="J52" s="18"/>
      <c r="K52" s="18"/>
    </row>
    <row r="53" spans="1:11" s="1" customFormat="1" x14ac:dyDescent="0.2">
      <c r="A53" s="18"/>
      <c r="B53" s="31"/>
      <c r="C53" s="31"/>
      <c r="D53" s="33"/>
      <c r="E53" s="31"/>
      <c r="F53" s="18"/>
      <c r="G53" s="18"/>
      <c r="H53" s="18"/>
      <c r="I53" s="18"/>
      <c r="J53" s="18"/>
      <c r="K53" s="18"/>
    </row>
    <row r="54" spans="1:11" s="1" customFormat="1" x14ac:dyDescent="0.2">
      <c r="A54" s="18"/>
      <c r="B54" s="31"/>
      <c r="C54" s="31"/>
      <c r="D54" s="33"/>
      <c r="E54" s="31"/>
      <c r="F54" s="18"/>
      <c r="G54" s="18"/>
      <c r="H54" s="18"/>
      <c r="I54" s="18"/>
      <c r="J54" s="18"/>
      <c r="K54" s="18"/>
    </row>
    <row r="55" spans="1:11" s="1" customFormat="1" x14ac:dyDescent="0.2">
      <c r="A55" s="18"/>
      <c r="B55" s="31"/>
      <c r="C55" s="31"/>
      <c r="D55" s="33"/>
      <c r="E55" s="31"/>
      <c r="F55" s="18"/>
      <c r="G55" s="18"/>
      <c r="H55" s="18"/>
      <c r="I55" s="18"/>
      <c r="J55" s="18"/>
      <c r="K55" s="18"/>
    </row>
    <row r="56" spans="1:11" s="1" customFormat="1" x14ac:dyDescent="0.2">
      <c r="A56" s="18"/>
      <c r="B56" s="31"/>
      <c r="C56" s="31"/>
      <c r="D56" s="33"/>
      <c r="E56" s="31"/>
      <c r="F56" s="18"/>
      <c r="G56" s="18"/>
      <c r="H56" s="18"/>
      <c r="I56" s="18"/>
      <c r="J56" s="18"/>
      <c r="K56" s="18"/>
    </row>
    <row r="57" spans="1:11" s="1" customFormat="1" x14ac:dyDescent="0.2">
      <c r="A57" s="18"/>
      <c r="B57" s="31"/>
      <c r="C57" s="31"/>
      <c r="D57" s="33"/>
      <c r="E57" s="31"/>
      <c r="F57" s="18"/>
      <c r="G57" s="18"/>
      <c r="H57" s="18"/>
      <c r="I57" s="18"/>
      <c r="J57" s="18"/>
      <c r="K57" s="18"/>
    </row>
    <row r="58" spans="1:11" s="1" customFormat="1" x14ac:dyDescent="0.2">
      <c r="A58" s="18"/>
      <c r="B58" s="31"/>
      <c r="C58" s="31"/>
      <c r="D58" s="33"/>
      <c r="E58" s="31"/>
      <c r="F58" s="18"/>
      <c r="G58" s="18"/>
      <c r="H58" s="18"/>
      <c r="I58" s="18"/>
      <c r="J58" s="18"/>
      <c r="K58" s="18"/>
    </row>
    <row r="59" spans="1:11" s="1" customFormat="1" x14ac:dyDescent="0.2">
      <c r="A59" s="18"/>
      <c r="B59" s="31"/>
      <c r="C59" s="31"/>
      <c r="D59" s="33"/>
      <c r="E59" s="31"/>
      <c r="F59" s="18"/>
      <c r="G59" s="18"/>
      <c r="H59" s="18"/>
      <c r="I59" s="18"/>
      <c r="J59" s="18"/>
      <c r="K59" s="18"/>
    </row>
    <row r="60" spans="1:11" s="1" customFormat="1" x14ac:dyDescent="0.2">
      <c r="A60" s="18"/>
      <c r="B60" s="31"/>
      <c r="C60" s="31"/>
      <c r="D60" s="33"/>
      <c r="E60" s="31"/>
      <c r="F60" s="18"/>
      <c r="G60" s="18"/>
      <c r="H60" s="18"/>
      <c r="I60" s="18"/>
      <c r="J60" s="18"/>
      <c r="K60" s="18"/>
    </row>
    <row r="61" spans="1:11" s="1" customFormat="1" x14ac:dyDescent="0.2">
      <c r="A61" s="18"/>
      <c r="B61" s="31"/>
      <c r="C61" s="31"/>
      <c r="D61" s="33"/>
      <c r="E61" s="31"/>
      <c r="F61" s="18"/>
      <c r="G61" s="18"/>
      <c r="H61" s="18"/>
      <c r="I61" s="18"/>
      <c r="J61" s="18"/>
      <c r="K61" s="18"/>
    </row>
    <row r="62" spans="1:11" s="1" customFormat="1" x14ac:dyDescent="0.2">
      <c r="A62" s="18"/>
      <c r="B62" s="31"/>
      <c r="C62" s="31"/>
      <c r="D62" s="33"/>
      <c r="E62" s="31"/>
      <c r="F62" s="18"/>
      <c r="G62" s="18"/>
      <c r="H62" s="18"/>
      <c r="I62" s="18"/>
      <c r="J62" s="18"/>
      <c r="K62" s="18"/>
    </row>
    <row r="63" spans="1:11" s="1" customFormat="1" x14ac:dyDescent="0.2">
      <c r="A63" s="18"/>
      <c r="B63" s="31"/>
      <c r="C63" s="31"/>
      <c r="D63" s="33"/>
      <c r="E63" s="31"/>
      <c r="F63" s="18"/>
      <c r="G63" s="18"/>
      <c r="H63" s="18"/>
      <c r="I63" s="18"/>
      <c r="J63" s="18"/>
      <c r="K63" s="18"/>
    </row>
    <row r="64" spans="1:11" s="1" customFormat="1" x14ac:dyDescent="0.2">
      <c r="A64" s="18"/>
      <c r="B64" s="31"/>
      <c r="C64" s="31"/>
      <c r="D64" s="33"/>
      <c r="E64" s="31"/>
      <c r="F64" s="18"/>
      <c r="G64" s="18"/>
      <c r="H64" s="18"/>
      <c r="I64" s="18"/>
      <c r="J64" s="18"/>
      <c r="K64" s="18"/>
    </row>
    <row r="65" spans="1:11" s="1" customFormat="1" x14ac:dyDescent="0.2">
      <c r="A65" s="18"/>
      <c r="B65" s="31"/>
      <c r="C65" s="31"/>
      <c r="D65" s="33"/>
      <c r="E65" s="31"/>
      <c r="F65" s="18"/>
      <c r="G65" s="18"/>
      <c r="H65" s="18"/>
      <c r="I65" s="18"/>
      <c r="J65" s="18"/>
      <c r="K65" s="18"/>
    </row>
    <row r="66" spans="1:11" s="1" customFormat="1" x14ac:dyDescent="0.2">
      <c r="A66" s="18"/>
      <c r="B66" s="31"/>
      <c r="C66" s="31"/>
      <c r="D66" s="33"/>
      <c r="E66" s="31"/>
      <c r="F66" s="18"/>
      <c r="G66" s="18"/>
      <c r="H66" s="18"/>
      <c r="I66" s="18"/>
      <c r="J66" s="18"/>
      <c r="K66" s="18"/>
    </row>
    <row r="67" spans="1:11" s="1" customFormat="1" x14ac:dyDescent="0.2">
      <c r="A67" s="18"/>
      <c r="B67" s="31"/>
      <c r="C67" s="31"/>
      <c r="D67" s="33"/>
      <c r="E67" s="31"/>
      <c r="F67" s="18"/>
      <c r="G67" s="18"/>
      <c r="H67" s="18"/>
      <c r="I67" s="18"/>
      <c r="J67" s="18"/>
      <c r="K67" s="18"/>
    </row>
    <row r="68" spans="1:11" s="1" customFormat="1" x14ac:dyDescent="0.2">
      <c r="A68" s="18"/>
      <c r="B68" s="31"/>
      <c r="C68" s="31"/>
      <c r="D68" s="33"/>
      <c r="E68" s="31"/>
      <c r="F68" s="18"/>
      <c r="G68" s="18"/>
      <c r="H68" s="18"/>
      <c r="I68" s="18"/>
      <c r="J68" s="18"/>
      <c r="K68" s="18"/>
    </row>
    <row r="69" spans="1:11" s="1" customFormat="1" x14ac:dyDescent="0.2">
      <c r="A69" s="18"/>
      <c r="B69" s="31"/>
      <c r="C69" s="31"/>
      <c r="D69" s="33"/>
      <c r="E69" s="31"/>
      <c r="F69" s="18"/>
      <c r="G69" s="18"/>
      <c r="H69" s="18"/>
      <c r="I69" s="18"/>
      <c r="J69" s="18"/>
      <c r="K69" s="18"/>
    </row>
    <row r="70" spans="1:11" s="1" customFormat="1" x14ac:dyDescent="0.2">
      <c r="A70" s="18"/>
      <c r="B70" s="31"/>
      <c r="C70" s="31"/>
      <c r="D70" s="33"/>
      <c r="E70" s="31"/>
      <c r="F70" s="18"/>
      <c r="G70" s="18"/>
      <c r="H70" s="18"/>
      <c r="I70" s="18"/>
      <c r="J70" s="18"/>
      <c r="K70" s="18"/>
    </row>
    <row r="71" spans="1:11" s="1" customFormat="1" x14ac:dyDescent="0.2">
      <c r="A71" s="18"/>
      <c r="B71" s="31"/>
      <c r="C71" s="31"/>
      <c r="D71" s="33"/>
      <c r="E71" s="31"/>
      <c r="F71" s="18"/>
      <c r="G71" s="18"/>
      <c r="H71" s="18"/>
      <c r="I71" s="18"/>
      <c r="J71" s="18"/>
      <c r="K71" s="18"/>
    </row>
    <row r="72" spans="1:11" s="1" customFormat="1" x14ac:dyDescent="0.2">
      <c r="A72" s="18"/>
      <c r="B72" s="31"/>
      <c r="C72" s="31"/>
      <c r="D72" s="33"/>
      <c r="E72" s="31"/>
      <c r="F72" s="18"/>
      <c r="G72" s="18"/>
      <c r="H72" s="18"/>
      <c r="I72" s="18"/>
      <c r="J72" s="18"/>
      <c r="K72" s="18"/>
    </row>
    <row r="73" spans="1:11" s="1" customFormat="1" x14ac:dyDescent="0.2">
      <c r="A73" s="18"/>
      <c r="B73" s="31"/>
      <c r="C73" s="31"/>
      <c r="D73" s="33"/>
      <c r="E73" s="31"/>
      <c r="F73" s="18"/>
      <c r="G73" s="18"/>
      <c r="H73" s="18"/>
      <c r="I73" s="18"/>
      <c r="J73" s="18"/>
      <c r="K73" s="18"/>
    </row>
    <row r="74" spans="1:11" s="1" customFormat="1" x14ac:dyDescent="0.2">
      <c r="A74" s="18"/>
      <c r="B74" s="31"/>
      <c r="C74" s="31"/>
      <c r="D74" s="33"/>
      <c r="E74" s="31"/>
      <c r="F74" s="18"/>
      <c r="G74" s="18"/>
      <c r="H74" s="18"/>
      <c r="I74" s="18"/>
      <c r="J74" s="18"/>
      <c r="K74" s="18"/>
    </row>
    <row r="75" spans="1:11" s="1" customFormat="1" x14ac:dyDescent="0.2">
      <c r="A75" s="18"/>
      <c r="B75" s="31"/>
      <c r="C75" s="31"/>
      <c r="D75" s="33"/>
      <c r="E75" s="31"/>
      <c r="F75" s="18"/>
      <c r="G75" s="18"/>
      <c r="H75" s="18"/>
      <c r="I75" s="18"/>
      <c r="J75" s="18"/>
      <c r="K75" s="18"/>
    </row>
    <row r="76" spans="1:11" s="1" customFormat="1" x14ac:dyDescent="0.2">
      <c r="A76" s="18"/>
      <c r="B76" s="31"/>
      <c r="C76" s="31"/>
      <c r="D76" s="33"/>
      <c r="E76" s="31"/>
      <c r="F76" s="18"/>
      <c r="G76" s="18"/>
      <c r="H76" s="18"/>
      <c r="I76" s="18"/>
      <c r="J76" s="18"/>
      <c r="K76" s="18"/>
    </row>
    <row r="77" spans="1:11" s="1" customFormat="1" x14ac:dyDescent="0.2">
      <c r="A77" s="18"/>
      <c r="B77" s="31"/>
      <c r="C77" s="31"/>
      <c r="D77" s="33"/>
      <c r="E77" s="31"/>
      <c r="F77" s="18"/>
      <c r="G77" s="18"/>
      <c r="H77" s="18"/>
      <c r="I77" s="18"/>
      <c r="J77" s="18"/>
      <c r="K77" s="18"/>
    </row>
    <row r="78" spans="1:11" s="1" customFormat="1" x14ac:dyDescent="0.2">
      <c r="A78" s="18"/>
      <c r="B78" s="31"/>
      <c r="C78" s="31"/>
      <c r="D78" s="33"/>
      <c r="E78" s="31"/>
      <c r="F78" s="18"/>
      <c r="G78" s="18"/>
      <c r="H78" s="18"/>
      <c r="I78" s="18"/>
      <c r="J78" s="18"/>
      <c r="K78" s="18"/>
    </row>
    <row r="79" spans="1:11" s="1" customFormat="1" x14ac:dyDescent="0.2">
      <c r="A79" s="18"/>
      <c r="B79" s="31"/>
      <c r="C79" s="31"/>
      <c r="D79" s="33"/>
      <c r="E79" s="31"/>
      <c r="F79" s="18"/>
      <c r="G79" s="18"/>
      <c r="H79" s="18"/>
      <c r="I79" s="18"/>
      <c r="J79" s="18"/>
      <c r="K79" s="18"/>
    </row>
    <row r="80" spans="1:11" s="1" customFormat="1" x14ac:dyDescent="0.2">
      <c r="A80" s="18"/>
      <c r="B80" s="31"/>
      <c r="C80" s="31"/>
      <c r="D80" s="33"/>
      <c r="E80" s="31"/>
      <c r="F80" s="18"/>
      <c r="G80" s="18"/>
      <c r="H80" s="18"/>
      <c r="I80" s="18"/>
      <c r="J80" s="18"/>
      <c r="K80" s="18"/>
    </row>
    <row r="81" spans="1:11" s="1" customFormat="1" x14ac:dyDescent="0.2">
      <c r="A81" s="18"/>
      <c r="B81" s="31"/>
      <c r="C81" s="31"/>
      <c r="D81" s="33"/>
      <c r="E81" s="31"/>
      <c r="F81" s="18"/>
      <c r="G81" s="18"/>
      <c r="H81" s="18"/>
      <c r="I81" s="18"/>
      <c r="J81" s="18"/>
      <c r="K81" s="18"/>
    </row>
    <row r="82" spans="1:11" s="1" customFormat="1" x14ac:dyDescent="0.2">
      <c r="A82" s="18"/>
      <c r="B82" s="31"/>
      <c r="C82" s="31"/>
      <c r="D82" s="33"/>
      <c r="E82" s="31"/>
      <c r="F82" s="18"/>
      <c r="G82" s="18"/>
      <c r="H82" s="18"/>
      <c r="I82" s="18"/>
      <c r="J82" s="18"/>
      <c r="K82" s="18"/>
    </row>
    <row r="83" spans="1:11" s="1" customFormat="1" x14ac:dyDescent="0.2">
      <c r="A83" s="18"/>
      <c r="B83" s="31"/>
      <c r="C83" s="31"/>
      <c r="D83" s="33"/>
      <c r="E83" s="31"/>
      <c r="F83" s="18"/>
      <c r="G83" s="18"/>
      <c r="H83" s="18"/>
      <c r="I83" s="18"/>
      <c r="J83" s="18"/>
      <c r="K83" s="18"/>
    </row>
    <row r="84" spans="1:11" s="1" customFormat="1" x14ac:dyDescent="0.2">
      <c r="A84" s="18"/>
      <c r="B84" s="31"/>
      <c r="C84" s="31"/>
      <c r="D84" s="33"/>
      <c r="E84" s="31"/>
      <c r="F84" s="18"/>
      <c r="G84" s="18"/>
      <c r="H84" s="18"/>
      <c r="I84" s="18"/>
      <c r="J84" s="18"/>
      <c r="K84" s="18"/>
    </row>
    <row r="85" spans="1:11" s="1" customFormat="1" x14ac:dyDescent="0.2">
      <c r="A85" s="18"/>
      <c r="B85" s="31"/>
      <c r="C85" s="31"/>
      <c r="D85" s="33"/>
      <c r="E85" s="31"/>
      <c r="F85" s="18"/>
      <c r="G85" s="18"/>
      <c r="H85" s="18"/>
      <c r="I85" s="18"/>
      <c r="J85" s="18"/>
      <c r="K85" s="18"/>
    </row>
    <row r="86" spans="1:11" s="1" customFormat="1" x14ac:dyDescent="0.2">
      <c r="A86" s="18"/>
      <c r="B86" s="31"/>
      <c r="C86" s="31"/>
      <c r="D86" s="33"/>
      <c r="E86" s="31"/>
      <c r="F86" s="18"/>
      <c r="G86" s="18"/>
      <c r="H86" s="18"/>
      <c r="I86" s="18"/>
      <c r="J86" s="18"/>
      <c r="K86" s="18"/>
    </row>
    <row r="87" spans="1:11" s="1" customFormat="1" x14ac:dyDescent="0.2">
      <c r="A87" s="18"/>
      <c r="B87" s="31"/>
      <c r="C87" s="31"/>
      <c r="D87" s="33"/>
      <c r="E87" s="31"/>
      <c r="F87" s="18"/>
      <c r="G87" s="18"/>
      <c r="H87" s="18"/>
      <c r="I87" s="18"/>
      <c r="J87" s="18"/>
      <c r="K87" s="18"/>
    </row>
    <row r="88" spans="1:11" s="1" customFormat="1" x14ac:dyDescent="0.2">
      <c r="A88" s="18"/>
      <c r="B88" s="31"/>
      <c r="C88" s="31"/>
      <c r="D88" s="33"/>
      <c r="E88" s="31"/>
      <c r="F88" s="18"/>
      <c r="G88" s="18"/>
      <c r="H88" s="18"/>
      <c r="I88" s="18"/>
      <c r="J88" s="18"/>
      <c r="K88" s="18"/>
    </row>
    <row r="89" spans="1:11" s="1" customFormat="1" x14ac:dyDescent="0.2">
      <c r="A89" s="18"/>
      <c r="B89" s="31"/>
      <c r="C89" s="31"/>
      <c r="D89" s="33"/>
      <c r="E89" s="31"/>
      <c r="F89" s="18"/>
      <c r="G89" s="18"/>
      <c r="H89" s="18"/>
      <c r="I89" s="18"/>
      <c r="J89" s="18"/>
      <c r="K89" s="18"/>
    </row>
    <row r="90" spans="1:11" s="1" customFormat="1" x14ac:dyDescent="0.2">
      <c r="A90" s="18"/>
      <c r="B90" s="31"/>
      <c r="C90" s="31"/>
      <c r="D90" s="33"/>
      <c r="E90" s="31"/>
      <c r="F90" s="18"/>
      <c r="G90" s="18"/>
      <c r="H90" s="18"/>
      <c r="I90" s="18"/>
      <c r="J90" s="18"/>
      <c r="K90" s="18"/>
    </row>
    <row r="91" spans="1:11" s="1" customFormat="1" x14ac:dyDescent="0.2">
      <c r="A91" s="18"/>
      <c r="B91" s="31"/>
      <c r="C91" s="31"/>
      <c r="D91" s="33"/>
      <c r="E91" s="31"/>
      <c r="F91" s="18"/>
      <c r="G91" s="18"/>
      <c r="H91" s="18"/>
      <c r="I91" s="18"/>
      <c r="J91" s="18"/>
      <c r="K91" s="18"/>
    </row>
    <row r="92" spans="1:11" s="1" customFormat="1" x14ac:dyDescent="0.2">
      <c r="A92" s="18"/>
      <c r="B92" s="31"/>
      <c r="C92" s="31"/>
      <c r="D92" s="33"/>
      <c r="E92" s="31"/>
      <c r="F92" s="18"/>
      <c r="G92" s="18"/>
      <c r="H92" s="18"/>
      <c r="I92" s="18"/>
      <c r="J92" s="18"/>
      <c r="K92" s="18"/>
    </row>
    <row r="93" spans="1:11" s="1" customFormat="1" x14ac:dyDescent="0.2">
      <c r="A93" s="18"/>
      <c r="B93" s="31"/>
      <c r="C93" s="31"/>
      <c r="D93" s="33"/>
      <c r="E93" s="31"/>
      <c r="F93" s="18"/>
      <c r="G93" s="18"/>
      <c r="H93" s="18"/>
      <c r="I93" s="18"/>
      <c r="J93" s="18"/>
      <c r="K93" s="18"/>
    </row>
    <row r="94" spans="1:11" s="1" customFormat="1" x14ac:dyDescent="0.2">
      <c r="A94" s="18"/>
      <c r="B94" s="31"/>
      <c r="C94" s="31"/>
      <c r="D94" s="33"/>
      <c r="E94" s="31"/>
      <c r="F94" s="18"/>
      <c r="G94" s="18"/>
      <c r="H94" s="18"/>
      <c r="I94" s="18"/>
      <c r="J94" s="18"/>
      <c r="K94" s="18"/>
    </row>
    <row r="95" spans="1:11" s="1" customFormat="1" x14ac:dyDescent="0.2">
      <c r="A95" s="18"/>
      <c r="B95" s="31"/>
      <c r="C95" s="31"/>
      <c r="D95" s="33"/>
      <c r="E95" s="31"/>
      <c r="F95" s="18"/>
      <c r="G95" s="18"/>
      <c r="H95" s="18"/>
      <c r="I95" s="18"/>
      <c r="J95" s="18"/>
      <c r="K95" s="18"/>
    </row>
    <row r="96" spans="1:11" s="1" customFormat="1" x14ac:dyDescent="0.2">
      <c r="A96" s="18"/>
      <c r="B96" s="31"/>
      <c r="C96" s="31"/>
      <c r="D96" s="33"/>
      <c r="E96" s="31"/>
      <c r="F96" s="18"/>
      <c r="G96" s="18"/>
      <c r="H96" s="18"/>
      <c r="I96" s="18"/>
      <c r="J96" s="18"/>
      <c r="K96" s="18"/>
    </row>
    <row r="97" spans="1:11" s="1" customFormat="1" x14ac:dyDescent="0.2">
      <c r="A97" s="18"/>
      <c r="B97" s="31"/>
      <c r="C97" s="31"/>
      <c r="D97" s="33"/>
      <c r="E97" s="31"/>
      <c r="F97" s="18"/>
      <c r="G97" s="18"/>
      <c r="H97" s="18"/>
      <c r="I97" s="18"/>
      <c r="J97" s="18"/>
      <c r="K97" s="18"/>
    </row>
    <row r="98" spans="1:11" s="1" customFormat="1" x14ac:dyDescent="0.2">
      <c r="A98" s="18"/>
      <c r="B98" s="31"/>
      <c r="C98" s="31"/>
      <c r="D98" s="33"/>
      <c r="E98" s="31"/>
      <c r="F98" s="18"/>
      <c r="G98" s="18"/>
      <c r="H98" s="18"/>
      <c r="I98" s="18"/>
      <c r="J98" s="18"/>
      <c r="K98" s="18"/>
    </row>
    <row r="99" spans="1:11" s="1" customFormat="1" x14ac:dyDescent="0.2">
      <c r="A99" s="18"/>
      <c r="B99" s="31"/>
      <c r="C99" s="31"/>
      <c r="D99" s="33"/>
      <c r="E99" s="31"/>
      <c r="F99" s="18"/>
      <c r="G99" s="18"/>
      <c r="H99" s="18"/>
      <c r="I99" s="18"/>
      <c r="J99" s="18"/>
      <c r="K99" s="18"/>
    </row>
    <row r="100" spans="1:11" s="1" customFormat="1" x14ac:dyDescent="0.2">
      <c r="A100" s="18"/>
      <c r="B100" s="31"/>
      <c r="C100" s="31"/>
      <c r="D100" s="33"/>
      <c r="E100" s="31"/>
      <c r="F100" s="18"/>
      <c r="G100" s="18"/>
      <c r="H100" s="18"/>
      <c r="I100" s="18"/>
      <c r="J100" s="18"/>
      <c r="K100" s="18"/>
    </row>
    <row r="101" spans="1:11" s="1" customFormat="1" x14ac:dyDescent="0.2">
      <c r="A101" s="18"/>
      <c r="B101" s="31"/>
      <c r="C101" s="31"/>
      <c r="D101" s="33"/>
      <c r="E101" s="31"/>
      <c r="F101" s="18"/>
      <c r="G101" s="18"/>
      <c r="H101" s="18"/>
      <c r="I101" s="18"/>
      <c r="J101" s="18"/>
      <c r="K101" s="18"/>
    </row>
    <row r="102" spans="1:11" s="1" customFormat="1" x14ac:dyDescent="0.2">
      <c r="A102" s="18"/>
      <c r="B102" s="31"/>
      <c r="C102" s="31"/>
      <c r="D102" s="33"/>
      <c r="E102" s="31"/>
      <c r="F102" s="18"/>
      <c r="G102" s="18"/>
      <c r="H102" s="18"/>
      <c r="I102" s="18"/>
      <c r="J102" s="18"/>
      <c r="K102" s="18"/>
    </row>
    <row r="103" spans="1:11" s="1" customFormat="1" x14ac:dyDescent="0.2">
      <c r="A103" s="18"/>
      <c r="B103" s="31"/>
      <c r="C103" s="31"/>
      <c r="D103" s="33"/>
      <c r="E103" s="31"/>
      <c r="F103" s="18"/>
      <c r="G103" s="18"/>
      <c r="H103" s="18"/>
      <c r="I103" s="18"/>
      <c r="J103" s="18"/>
      <c r="K103" s="18"/>
    </row>
    <row r="104" spans="1:11" s="1" customFormat="1" x14ac:dyDescent="0.2">
      <c r="A104" s="18"/>
      <c r="B104" s="31"/>
      <c r="C104" s="31"/>
      <c r="D104" s="33"/>
      <c r="E104" s="31"/>
      <c r="F104" s="18"/>
      <c r="G104" s="18"/>
      <c r="H104" s="18"/>
      <c r="I104" s="18"/>
      <c r="J104" s="18"/>
      <c r="K104" s="18"/>
    </row>
    <row r="105" spans="1:11" s="1" customFormat="1" x14ac:dyDescent="0.2">
      <c r="A105" s="18"/>
      <c r="B105" s="31"/>
      <c r="C105" s="31"/>
      <c r="D105" s="33"/>
      <c r="E105" s="31"/>
      <c r="F105" s="18"/>
      <c r="G105" s="18"/>
      <c r="H105" s="18"/>
      <c r="I105" s="18"/>
      <c r="J105" s="18"/>
      <c r="K105" s="18"/>
    </row>
    <row r="106" spans="1:11" s="1" customFormat="1" x14ac:dyDescent="0.2">
      <c r="A106" s="18"/>
      <c r="B106" s="31"/>
      <c r="C106" s="31"/>
      <c r="D106" s="33"/>
      <c r="E106" s="31"/>
      <c r="F106" s="18"/>
      <c r="G106" s="18"/>
      <c r="H106" s="18"/>
      <c r="I106" s="18"/>
      <c r="J106" s="18"/>
      <c r="K106" s="18"/>
    </row>
    <row r="107" spans="1:11" s="1" customFormat="1" x14ac:dyDescent="0.2">
      <c r="A107" s="18"/>
      <c r="B107" s="31"/>
      <c r="C107" s="31"/>
      <c r="D107" s="33"/>
      <c r="E107" s="31"/>
      <c r="F107" s="18"/>
      <c r="G107" s="18"/>
      <c r="H107" s="18"/>
      <c r="I107" s="18"/>
      <c r="J107" s="18"/>
      <c r="K107" s="18"/>
    </row>
    <row r="108" spans="1:11" s="1" customFormat="1" x14ac:dyDescent="0.2">
      <c r="A108" s="18"/>
      <c r="B108" s="31"/>
      <c r="C108" s="31"/>
      <c r="D108" s="33"/>
      <c r="E108" s="31"/>
      <c r="F108" s="18"/>
      <c r="G108" s="18"/>
      <c r="H108" s="18"/>
      <c r="I108" s="18"/>
      <c r="J108" s="18"/>
      <c r="K108" s="18"/>
    </row>
    <row r="109" spans="1:11" s="1" customFormat="1" x14ac:dyDescent="0.2">
      <c r="A109" s="18"/>
      <c r="B109" s="31"/>
      <c r="C109" s="31"/>
      <c r="D109" s="33"/>
      <c r="E109" s="31"/>
      <c r="F109" s="18"/>
      <c r="G109" s="18"/>
      <c r="H109" s="18"/>
      <c r="I109" s="18"/>
      <c r="J109" s="18"/>
      <c r="K109" s="18"/>
    </row>
    <row r="110" spans="1:11" s="1" customFormat="1" x14ac:dyDescent="0.2">
      <c r="A110" s="18"/>
      <c r="B110" s="31"/>
      <c r="C110" s="31"/>
      <c r="D110" s="33"/>
      <c r="E110" s="31"/>
      <c r="F110" s="18"/>
      <c r="G110" s="18"/>
      <c r="H110" s="18"/>
      <c r="I110" s="18"/>
      <c r="J110" s="18"/>
      <c r="K110" s="18"/>
    </row>
    <row r="111" spans="1:11" s="1" customFormat="1" x14ac:dyDescent="0.2">
      <c r="A111" s="18"/>
      <c r="B111" s="31"/>
      <c r="C111" s="31"/>
      <c r="D111" s="33"/>
      <c r="E111" s="31"/>
      <c r="F111" s="18"/>
      <c r="G111" s="18"/>
      <c r="H111" s="18"/>
      <c r="I111" s="18"/>
      <c r="J111" s="18"/>
      <c r="K111" s="18"/>
    </row>
    <row r="112" spans="1:11" s="1" customFormat="1" x14ac:dyDescent="0.2">
      <c r="A112" s="18"/>
      <c r="B112" s="31"/>
      <c r="C112" s="31"/>
      <c r="D112" s="33"/>
      <c r="E112" s="31"/>
      <c r="F112" s="18"/>
      <c r="G112" s="18"/>
      <c r="H112" s="18"/>
      <c r="I112" s="18"/>
      <c r="J112" s="18"/>
      <c r="K112" s="18"/>
    </row>
    <row r="113" spans="1:11" s="1" customFormat="1" x14ac:dyDescent="0.2">
      <c r="A113" s="18"/>
      <c r="B113" s="31"/>
      <c r="C113" s="31"/>
      <c r="D113" s="33"/>
      <c r="E113" s="31"/>
      <c r="F113" s="18"/>
      <c r="G113" s="18"/>
      <c r="H113" s="18"/>
      <c r="I113" s="18"/>
      <c r="J113" s="18"/>
      <c r="K113" s="18"/>
    </row>
    <row r="114" spans="1:11" s="1" customFormat="1" x14ac:dyDescent="0.2">
      <c r="A114" s="18"/>
      <c r="B114" s="31"/>
      <c r="C114" s="31"/>
      <c r="D114" s="33"/>
      <c r="E114" s="31"/>
      <c r="F114" s="18"/>
      <c r="G114" s="18"/>
      <c r="H114" s="18"/>
      <c r="I114" s="18"/>
      <c r="J114" s="18"/>
      <c r="K114" s="18"/>
    </row>
    <row r="115" spans="1:11" s="1" customFormat="1" x14ac:dyDescent="0.2">
      <c r="A115" s="18"/>
      <c r="B115" s="31"/>
      <c r="C115" s="31"/>
      <c r="D115" s="33"/>
      <c r="E115" s="31"/>
      <c r="F115" s="18"/>
      <c r="G115" s="18"/>
      <c r="H115" s="18"/>
      <c r="I115" s="18"/>
      <c r="J115" s="18"/>
      <c r="K115" s="18"/>
    </row>
    <row r="116" spans="1:11" s="1" customFormat="1" x14ac:dyDescent="0.2">
      <c r="A116" s="18"/>
      <c r="B116" s="31"/>
      <c r="C116" s="31"/>
      <c r="D116" s="33"/>
      <c r="E116" s="31"/>
      <c r="F116" s="18"/>
      <c r="G116" s="18"/>
      <c r="H116" s="18"/>
      <c r="I116" s="18"/>
      <c r="J116" s="18"/>
      <c r="K116" s="18"/>
    </row>
    <row r="117" spans="1:11" s="1" customFormat="1" x14ac:dyDescent="0.2">
      <c r="A117" s="18"/>
      <c r="B117" s="31"/>
      <c r="C117" s="31"/>
      <c r="D117" s="33"/>
      <c r="E117" s="31"/>
      <c r="F117" s="18"/>
      <c r="G117" s="18"/>
      <c r="H117" s="18"/>
      <c r="I117" s="18"/>
      <c r="J117" s="18"/>
      <c r="K117" s="18"/>
    </row>
    <row r="118" spans="1:11" s="1" customFormat="1" x14ac:dyDescent="0.2">
      <c r="A118" s="18"/>
      <c r="B118" s="31"/>
      <c r="C118" s="31"/>
      <c r="D118" s="33"/>
      <c r="E118" s="31"/>
      <c r="F118" s="18"/>
      <c r="G118" s="18"/>
      <c r="H118" s="18"/>
      <c r="I118" s="18"/>
      <c r="J118" s="18"/>
      <c r="K118" s="18"/>
    </row>
    <row r="119" spans="1:11" s="1" customFormat="1" x14ac:dyDescent="0.2">
      <c r="A119" s="18"/>
      <c r="B119" s="31"/>
      <c r="C119" s="31"/>
      <c r="D119" s="33"/>
      <c r="E119" s="31"/>
      <c r="F119" s="18"/>
      <c r="G119" s="18"/>
      <c r="H119" s="18"/>
      <c r="I119" s="18"/>
      <c r="J119" s="18"/>
      <c r="K119" s="18"/>
    </row>
    <row r="120" spans="1:11" s="1" customFormat="1" x14ac:dyDescent="0.2">
      <c r="A120" s="18"/>
      <c r="B120" s="31"/>
      <c r="C120" s="31"/>
      <c r="D120" s="33"/>
      <c r="E120" s="31"/>
      <c r="F120" s="18"/>
      <c r="G120" s="18"/>
      <c r="H120" s="18"/>
      <c r="I120" s="18"/>
      <c r="J120" s="18"/>
      <c r="K120" s="18"/>
    </row>
    <row r="121" spans="1:11" s="1" customFormat="1" x14ac:dyDescent="0.2">
      <c r="A121" s="18"/>
      <c r="B121" s="31"/>
      <c r="C121" s="31"/>
      <c r="D121" s="33"/>
      <c r="E121" s="31"/>
      <c r="F121" s="18"/>
      <c r="G121" s="18"/>
      <c r="H121" s="18"/>
      <c r="I121" s="18"/>
      <c r="J121" s="18"/>
      <c r="K121" s="18"/>
    </row>
    <row r="122" spans="1:11" s="1" customFormat="1" x14ac:dyDescent="0.2">
      <c r="A122" s="18"/>
      <c r="B122" s="31"/>
      <c r="C122" s="31"/>
      <c r="D122" s="33"/>
      <c r="E122" s="31"/>
      <c r="F122" s="18"/>
      <c r="G122" s="18"/>
      <c r="H122" s="18"/>
      <c r="I122" s="18"/>
      <c r="J122" s="18"/>
      <c r="K122" s="18"/>
    </row>
    <row r="123" spans="1:11" s="1" customFormat="1" x14ac:dyDescent="0.2">
      <c r="A123" s="18"/>
      <c r="B123" s="31"/>
      <c r="C123" s="31"/>
      <c r="D123" s="33"/>
      <c r="E123" s="31"/>
      <c r="F123" s="18"/>
      <c r="G123" s="18"/>
      <c r="H123" s="18"/>
      <c r="I123" s="18"/>
      <c r="J123" s="18"/>
      <c r="K123" s="18"/>
    </row>
    <row r="124" spans="1:11" s="1" customFormat="1" x14ac:dyDescent="0.2">
      <c r="A124" s="18"/>
      <c r="B124" s="31"/>
      <c r="C124" s="31"/>
      <c r="D124" s="33"/>
      <c r="E124" s="31"/>
      <c r="F124" s="18"/>
      <c r="G124" s="18"/>
      <c r="H124" s="18"/>
      <c r="I124" s="18"/>
      <c r="J124" s="18"/>
      <c r="K124" s="18"/>
    </row>
    <row r="125" spans="1:11" s="1" customFormat="1" x14ac:dyDescent="0.2">
      <c r="A125" s="18"/>
      <c r="B125" s="31"/>
      <c r="C125" s="31"/>
      <c r="D125" s="33"/>
      <c r="E125" s="31"/>
      <c r="F125" s="18"/>
      <c r="G125" s="18"/>
      <c r="H125" s="18"/>
      <c r="I125" s="18"/>
      <c r="J125" s="18"/>
      <c r="K125" s="18"/>
    </row>
    <row r="126" spans="1:11" s="1" customFormat="1" x14ac:dyDescent="0.2">
      <c r="A126" s="18"/>
      <c r="B126" s="31"/>
      <c r="C126" s="31"/>
      <c r="D126" s="33"/>
      <c r="E126" s="31"/>
      <c r="F126" s="18"/>
      <c r="G126" s="18"/>
      <c r="H126" s="18"/>
      <c r="I126" s="18"/>
      <c r="J126" s="18"/>
      <c r="K126" s="18"/>
    </row>
    <row r="127" spans="1:11" s="1" customFormat="1" x14ac:dyDescent="0.2">
      <c r="A127" s="18"/>
      <c r="B127" s="31"/>
      <c r="C127" s="31"/>
      <c r="D127" s="33"/>
      <c r="E127" s="31"/>
      <c r="F127" s="18"/>
      <c r="G127" s="18"/>
      <c r="H127" s="18"/>
      <c r="I127" s="18"/>
      <c r="J127" s="18"/>
      <c r="K127" s="18"/>
    </row>
    <row r="128" spans="1:11" s="1" customFormat="1" x14ac:dyDescent="0.2">
      <c r="A128" s="18"/>
      <c r="B128" s="31"/>
      <c r="C128" s="31"/>
      <c r="D128" s="33"/>
      <c r="E128" s="31"/>
      <c r="F128" s="18"/>
      <c r="G128" s="18"/>
      <c r="H128" s="18"/>
      <c r="I128" s="18"/>
      <c r="J128" s="18"/>
      <c r="K128" s="18"/>
    </row>
    <row r="129" spans="1:11" s="1" customFormat="1" x14ac:dyDescent="0.2">
      <c r="A129" s="18"/>
      <c r="B129" s="31"/>
      <c r="C129" s="31"/>
      <c r="D129" s="33"/>
      <c r="E129" s="31"/>
      <c r="F129" s="18"/>
      <c r="G129" s="18"/>
      <c r="H129" s="18"/>
      <c r="I129" s="18"/>
      <c r="J129" s="18"/>
      <c r="K129" s="18"/>
    </row>
    <row r="130" spans="1:11" s="1" customFormat="1" x14ac:dyDescent="0.2">
      <c r="A130" s="18"/>
      <c r="B130" s="31"/>
      <c r="C130" s="31"/>
      <c r="D130" s="33"/>
      <c r="E130" s="31"/>
      <c r="F130" s="18"/>
      <c r="G130" s="18"/>
      <c r="H130" s="18"/>
      <c r="I130" s="18"/>
      <c r="J130" s="18"/>
      <c r="K130" s="18"/>
    </row>
    <row r="131" spans="1:11" s="1" customFormat="1" x14ac:dyDescent="0.2">
      <c r="A131" s="18"/>
      <c r="B131" s="31"/>
      <c r="C131" s="31"/>
      <c r="D131" s="33"/>
      <c r="E131" s="31"/>
      <c r="F131" s="18"/>
      <c r="G131" s="18"/>
      <c r="H131" s="18"/>
      <c r="I131" s="18"/>
      <c r="J131" s="18"/>
      <c r="K131" s="18"/>
    </row>
    <row r="132" spans="1:11" s="1" customFormat="1" x14ac:dyDescent="0.2">
      <c r="A132" s="18"/>
      <c r="B132" s="31"/>
      <c r="C132" s="31"/>
      <c r="D132" s="33"/>
      <c r="E132" s="31"/>
      <c r="F132" s="18"/>
      <c r="G132" s="18"/>
      <c r="H132" s="18"/>
      <c r="I132" s="18"/>
      <c r="J132" s="18"/>
      <c r="K132" s="18"/>
    </row>
    <row r="133" spans="1:11" s="1" customFormat="1" x14ac:dyDescent="0.2">
      <c r="A133" s="18"/>
      <c r="B133" s="31"/>
      <c r="C133" s="31"/>
      <c r="D133" s="33"/>
      <c r="E133" s="31"/>
      <c r="F133" s="18"/>
      <c r="G133" s="18"/>
      <c r="H133" s="18"/>
      <c r="I133" s="18"/>
      <c r="J133" s="18"/>
      <c r="K133" s="18"/>
    </row>
    <row r="134" spans="1:11" s="1" customFormat="1" x14ac:dyDescent="0.2">
      <c r="A134" s="18"/>
      <c r="B134" s="31"/>
      <c r="C134" s="31"/>
      <c r="D134" s="33"/>
      <c r="E134" s="31"/>
      <c r="F134" s="18"/>
      <c r="G134" s="18"/>
      <c r="H134" s="18"/>
      <c r="I134" s="18"/>
      <c r="J134" s="18"/>
      <c r="K134" s="18"/>
    </row>
    <row r="135" spans="1:11" s="1" customFormat="1" x14ac:dyDescent="0.2">
      <c r="A135" s="18"/>
      <c r="B135" s="31"/>
      <c r="C135" s="31"/>
      <c r="D135" s="33"/>
      <c r="E135" s="31"/>
      <c r="F135" s="18"/>
      <c r="G135" s="18"/>
      <c r="H135" s="18"/>
      <c r="I135" s="18"/>
      <c r="J135" s="18"/>
      <c r="K135" s="18"/>
    </row>
    <row r="136" spans="1:11" s="1" customFormat="1" x14ac:dyDescent="0.2">
      <c r="A136" s="18"/>
      <c r="B136" s="31"/>
      <c r="C136" s="31"/>
      <c r="D136" s="33"/>
      <c r="E136" s="31"/>
      <c r="F136" s="18"/>
      <c r="G136" s="18"/>
      <c r="H136" s="18"/>
      <c r="I136" s="18"/>
      <c r="J136" s="18"/>
      <c r="K136" s="18"/>
    </row>
    <row r="137" spans="1:11" s="1" customFormat="1" x14ac:dyDescent="0.2">
      <c r="A137" s="18"/>
      <c r="B137" s="31"/>
      <c r="C137" s="31"/>
      <c r="D137" s="33"/>
      <c r="E137" s="31"/>
      <c r="F137" s="18"/>
      <c r="G137" s="18"/>
      <c r="H137" s="18"/>
      <c r="I137" s="18"/>
      <c r="J137" s="18"/>
      <c r="K137" s="18"/>
    </row>
    <row r="138" spans="1:11" s="1" customFormat="1" x14ac:dyDescent="0.2">
      <c r="A138" s="18"/>
      <c r="B138" s="31"/>
      <c r="C138" s="31"/>
      <c r="D138" s="33"/>
      <c r="E138" s="31"/>
      <c r="F138" s="18"/>
      <c r="G138" s="18"/>
      <c r="H138" s="18"/>
      <c r="I138" s="18"/>
      <c r="J138" s="18"/>
      <c r="K138" s="18"/>
    </row>
    <row r="139" spans="1:11" s="1" customFormat="1" x14ac:dyDescent="0.2">
      <c r="A139" s="18"/>
      <c r="B139" s="31"/>
      <c r="C139" s="31"/>
      <c r="D139" s="33"/>
      <c r="E139" s="31"/>
      <c r="F139" s="18"/>
      <c r="G139" s="18"/>
      <c r="H139" s="18"/>
      <c r="I139" s="18"/>
      <c r="J139" s="18"/>
      <c r="K139" s="18"/>
    </row>
    <row r="140" spans="1:11" s="1" customFormat="1" x14ac:dyDescent="0.2">
      <c r="A140" s="18"/>
      <c r="B140" s="31"/>
      <c r="C140" s="31"/>
      <c r="D140" s="33"/>
      <c r="E140" s="31"/>
      <c r="F140" s="18"/>
      <c r="G140" s="18"/>
      <c r="H140" s="18"/>
      <c r="I140" s="18"/>
      <c r="J140" s="18"/>
      <c r="K140" s="18"/>
    </row>
    <row r="141" spans="1:11" s="1" customFormat="1" x14ac:dyDescent="0.2">
      <c r="A141" s="18"/>
      <c r="B141" s="31"/>
      <c r="C141" s="31"/>
      <c r="D141" s="33"/>
      <c r="E141" s="31"/>
      <c r="F141" s="18"/>
      <c r="G141" s="18"/>
      <c r="H141" s="18"/>
      <c r="I141" s="18"/>
      <c r="J141" s="18"/>
      <c r="K141" s="18"/>
    </row>
    <row r="142" spans="1:11" s="1" customFormat="1" x14ac:dyDescent="0.2">
      <c r="A142" s="18"/>
      <c r="B142" s="31"/>
      <c r="C142" s="31"/>
      <c r="D142" s="33"/>
      <c r="E142" s="31"/>
      <c r="F142" s="18"/>
      <c r="G142" s="18"/>
      <c r="H142" s="18"/>
      <c r="I142" s="18"/>
      <c r="J142" s="18"/>
      <c r="K142" s="18"/>
    </row>
    <row r="143" spans="1:11" s="1" customFormat="1" x14ac:dyDescent="0.2">
      <c r="A143" s="18"/>
      <c r="B143" s="31"/>
      <c r="C143" s="31"/>
      <c r="D143" s="33"/>
      <c r="E143" s="31"/>
      <c r="F143" s="18"/>
      <c r="G143" s="18"/>
      <c r="H143" s="18"/>
      <c r="I143" s="18"/>
      <c r="J143" s="18"/>
      <c r="K143" s="18"/>
    </row>
    <row r="144" spans="1:11" s="1" customFormat="1" x14ac:dyDescent="0.2">
      <c r="A144" s="18"/>
      <c r="B144" s="31"/>
      <c r="C144" s="31"/>
      <c r="D144" s="33"/>
      <c r="E144" s="31"/>
      <c r="F144" s="18"/>
      <c r="G144" s="18"/>
      <c r="H144" s="18"/>
      <c r="I144" s="18"/>
      <c r="J144" s="18"/>
      <c r="K144" s="18"/>
    </row>
    <row r="145" spans="1:11" s="1" customFormat="1" x14ac:dyDescent="0.2">
      <c r="A145" s="18"/>
      <c r="B145" s="31"/>
      <c r="C145" s="31"/>
      <c r="D145" s="33"/>
      <c r="E145" s="31"/>
      <c r="F145" s="18"/>
      <c r="G145" s="18"/>
      <c r="H145" s="18"/>
      <c r="I145" s="18"/>
      <c r="J145" s="18"/>
      <c r="K145" s="18"/>
    </row>
    <row r="146" spans="1:11" s="1" customFormat="1" x14ac:dyDescent="0.2">
      <c r="A146" s="18"/>
      <c r="B146" s="31"/>
      <c r="C146" s="31"/>
      <c r="D146" s="33"/>
      <c r="E146" s="31"/>
      <c r="F146" s="18"/>
      <c r="G146" s="18"/>
      <c r="H146" s="18"/>
      <c r="I146" s="18"/>
      <c r="J146" s="18"/>
      <c r="K146" s="18"/>
    </row>
    <row r="147" spans="1:11" s="1" customFormat="1" x14ac:dyDescent="0.2">
      <c r="A147" s="18"/>
      <c r="B147" s="31"/>
      <c r="C147" s="31"/>
      <c r="D147" s="33"/>
      <c r="E147" s="31"/>
      <c r="F147" s="18"/>
      <c r="G147" s="18"/>
      <c r="H147" s="18"/>
      <c r="I147" s="18"/>
      <c r="J147" s="18"/>
      <c r="K147" s="18"/>
    </row>
    <row r="148" spans="1:11" s="1" customFormat="1" x14ac:dyDescent="0.2">
      <c r="A148" s="18"/>
      <c r="B148" s="31"/>
      <c r="C148" s="31"/>
      <c r="D148" s="33"/>
      <c r="E148" s="31"/>
      <c r="F148" s="18"/>
      <c r="G148" s="18"/>
      <c r="H148" s="18"/>
      <c r="I148" s="18"/>
      <c r="J148" s="18"/>
      <c r="K148" s="18"/>
    </row>
    <row r="149" spans="1:11" s="1" customFormat="1" x14ac:dyDescent="0.2">
      <c r="A149" s="18"/>
      <c r="B149" s="31"/>
      <c r="C149" s="31"/>
      <c r="D149" s="33"/>
      <c r="E149" s="31"/>
      <c r="F149" s="18"/>
      <c r="G149" s="18"/>
      <c r="H149" s="18"/>
      <c r="I149" s="18"/>
      <c r="J149" s="18"/>
      <c r="K149" s="18"/>
    </row>
    <row r="150" spans="1:11" s="1" customFormat="1" x14ac:dyDescent="0.2">
      <c r="A150" s="18"/>
      <c r="B150" s="31"/>
      <c r="C150" s="31"/>
      <c r="D150" s="33"/>
      <c r="E150" s="31"/>
      <c r="F150" s="18"/>
      <c r="G150" s="18"/>
      <c r="H150" s="18"/>
      <c r="I150" s="18"/>
      <c r="J150" s="18"/>
      <c r="K150" s="18"/>
    </row>
    <row r="151" spans="1:11" s="1" customFormat="1" x14ac:dyDescent="0.2">
      <c r="A151" s="18"/>
      <c r="B151" s="31"/>
      <c r="C151" s="31"/>
      <c r="D151" s="33"/>
      <c r="E151" s="31"/>
      <c r="F151" s="18"/>
      <c r="G151" s="18"/>
      <c r="H151" s="18"/>
      <c r="I151" s="18"/>
      <c r="J151" s="18"/>
      <c r="K151" s="18"/>
    </row>
    <row r="152" spans="1:11" s="1" customFormat="1" x14ac:dyDescent="0.2">
      <c r="A152" s="18"/>
      <c r="B152" s="31"/>
      <c r="C152" s="31"/>
      <c r="D152" s="33"/>
      <c r="E152" s="31"/>
      <c r="F152" s="18"/>
      <c r="G152" s="18"/>
      <c r="H152" s="18"/>
      <c r="I152" s="18"/>
      <c r="J152" s="18"/>
      <c r="K152" s="18"/>
    </row>
    <row r="153" spans="1:11" s="1" customFormat="1" x14ac:dyDescent="0.2">
      <c r="A153" s="18"/>
      <c r="B153" s="31"/>
      <c r="C153" s="31"/>
      <c r="D153" s="33"/>
      <c r="E153" s="31"/>
      <c r="F153" s="18"/>
      <c r="G153" s="18"/>
      <c r="H153" s="18"/>
      <c r="I153" s="18"/>
      <c r="J153" s="18"/>
      <c r="K153" s="18"/>
    </row>
    <row r="154" spans="1:11" s="1" customFormat="1" x14ac:dyDescent="0.2">
      <c r="A154" s="18"/>
      <c r="B154" s="31"/>
      <c r="C154" s="31"/>
      <c r="D154" s="33"/>
      <c r="E154" s="31"/>
      <c r="F154" s="18"/>
      <c r="G154" s="18"/>
      <c r="H154" s="18"/>
      <c r="I154" s="18"/>
      <c r="J154" s="18"/>
      <c r="K154" s="18"/>
    </row>
    <row r="155" spans="1:11" s="1" customFormat="1" x14ac:dyDescent="0.2">
      <c r="A155" s="18"/>
      <c r="B155" s="31"/>
      <c r="C155" s="31"/>
      <c r="D155" s="33"/>
      <c r="E155" s="31"/>
      <c r="F155" s="18"/>
      <c r="G155" s="18"/>
      <c r="H155" s="18"/>
      <c r="I155" s="18"/>
      <c r="J155" s="18"/>
      <c r="K155" s="18"/>
    </row>
    <row r="156" spans="1:11" s="1" customFormat="1" x14ac:dyDescent="0.2">
      <c r="A156" s="18"/>
      <c r="B156" s="31"/>
      <c r="C156" s="31"/>
      <c r="D156" s="33"/>
      <c r="E156" s="31"/>
      <c r="F156" s="18"/>
      <c r="G156" s="18"/>
      <c r="H156" s="18"/>
      <c r="I156" s="18"/>
      <c r="J156" s="18"/>
      <c r="K156" s="18"/>
    </row>
    <row r="157" spans="1:11" s="1" customFormat="1" x14ac:dyDescent="0.2">
      <c r="A157" s="18"/>
      <c r="B157" s="31"/>
      <c r="C157" s="31"/>
      <c r="D157" s="33"/>
      <c r="E157" s="31"/>
      <c r="F157" s="18"/>
      <c r="G157" s="18"/>
      <c r="H157" s="18"/>
      <c r="I157" s="18"/>
      <c r="J157" s="18"/>
      <c r="K157" s="18"/>
    </row>
    <row r="158" spans="1:11" s="1" customFormat="1" x14ac:dyDescent="0.2">
      <c r="A158" s="18"/>
      <c r="B158" s="31"/>
      <c r="C158" s="31"/>
      <c r="D158" s="33"/>
      <c r="E158" s="31"/>
      <c r="F158" s="18"/>
      <c r="G158" s="18"/>
      <c r="H158" s="18"/>
      <c r="I158" s="18"/>
      <c r="J158" s="18"/>
      <c r="K158" s="18"/>
    </row>
    <row r="159" spans="1:11" s="1" customFormat="1" x14ac:dyDescent="0.2">
      <c r="A159" s="18"/>
      <c r="B159" s="31"/>
      <c r="C159" s="31"/>
      <c r="D159" s="33"/>
      <c r="E159" s="31"/>
      <c r="F159" s="18"/>
      <c r="G159" s="18"/>
      <c r="H159" s="18"/>
      <c r="I159" s="18"/>
      <c r="J159" s="18"/>
      <c r="K159" s="18"/>
    </row>
    <row r="160" spans="1:11" s="1" customFormat="1" x14ac:dyDescent="0.2">
      <c r="A160" s="18"/>
      <c r="B160" s="31"/>
      <c r="C160" s="31"/>
      <c r="D160" s="33"/>
      <c r="E160" s="31"/>
      <c r="F160" s="18"/>
      <c r="G160" s="18"/>
      <c r="H160" s="18"/>
      <c r="I160" s="18"/>
      <c r="J160" s="18"/>
      <c r="K160" s="18"/>
    </row>
    <row r="161" spans="1:11" s="1" customFormat="1" x14ac:dyDescent="0.2">
      <c r="A161" s="18"/>
      <c r="B161" s="31"/>
      <c r="C161" s="31"/>
      <c r="D161" s="33"/>
      <c r="E161" s="31"/>
      <c r="F161" s="18"/>
      <c r="G161" s="18"/>
      <c r="H161" s="18"/>
      <c r="I161" s="18"/>
      <c r="J161" s="18"/>
      <c r="K161" s="18"/>
    </row>
    <row r="162" spans="1:11" s="1" customFormat="1" x14ac:dyDescent="0.2">
      <c r="A162" s="18"/>
      <c r="B162" s="31"/>
      <c r="C162" s="31"/>
      <c r="D162" s="33"/>
      <c r="E162" s="31"/>
      <c r="F162" s="18"/>
      <c r="G162" s="18"/>
      <c r="H162" s="18"/>
      <c r="I162" s="18"/>
      <c r="J162" s="18"/>
      <c r="K162" s="18"/>
    </row>
    <row r="163" spans="1:11" s="1" customFormat="1" x14ac:dyDescent="0.2">
      <c r="A163" s="18"/>
      <c r="B163" s="31"/>
      <c r="C163" s="31"/>
      <c r="D163" s="33"/>
      <c r="E163" s="31"/>
      <c r="F163" s="18"/>
      <c r="G163" s="18"/>
      <c r="H163" s="18"/>
      <c r="I163" s="18"/>
      <c r="J163" s="18"/>
      <c r="K163" s="18"/>
    </row>
    <row r="164" spans="1:11" s="1" customFormat="1" x14ac:dyDescent="0.2">
      <c r="A164" s="18"/>
      <c r="B164" s="31"/>
      <c r="C164" s="31"/>
      <c r="D164" s="33"/>
      <c r="E164" s="31"/>
      <c r="F164" s="18"/>
      <c r="G164" s="18"/>
      <c r="H164" s="18"/>
      <c r="I164" s="18"/>
      <c r="J164" s="18"/>
      <c r="K164" s="18"/>
    </row>
    <row r="165" spans="1:11" s="1" customFormat="1" x14ac:dyDescent="0.2">
      <c r="A165" s="18"/>
      <c r="B165" s="31"/>
      <c r="C165" s="31"/>
      <c r="D165" s="33"/>
      <c r="E165" s="31"/>
      <c r="F165" s="18"/>
      <c r="G165" s="18"/>
      <c r="H165" s="18"/>
      <c r="I165" s="18"/>
      <c r="J165" s="18"/>
      <c r="K165" s="18"/>
    </row>
    <row r="166" spans="1:11" s="1" customFormat="1" x14ac:dyDescent="0.2">
      <c r="A166" s="18"/>
      <c r="B166" s="31"/>
      <c r="C166" s="31"/>
      <c r="D166" s="33"/>
      <c r="E166" s="31"/>
      <c r="F166" s="18"/>
      <c r="G166" s="18"/>
      <c r="H166" s="18"/>
      <c r="I166" s="18"/>
      <c r="J166" s="18"/>
      <c r="K166" s="18"/>
    </row>
    <row r="167" spans="1:11" s="1" customFormat="1" x14ac:dyDescent="0.2">
      <c r="A167" s="18"/>
      <c r="B167" s="31"/>
      <c r="C167" s="31"/>
      <c r="D167" s="33"/>
      <c r="E167" s="31"/>
      <c r="F167" s="18"/>
      <c r="G167" s="18"/>
      <c r="H167" s="18"/>
      <c r="I167" s="18"/>
      <c r="J167" s="18"/>
      <c r="K167" s="18"/>
    </row>
    <row r="168" spans="1:11" s="1" customFormat="1" x14ac:dyDescent="0.2">
      <c r="A168" s="18"/>
      <c r="B168" s="31"/>
      <c r="C168" s="31"/>
      <c r="D168" s="33"/>
      <c r="E168" s="31"/>
      <c r="F168" s="18"/>
      <c r="G168" s="18"/>
      <c r="H168" s="18"/>
      <c r="I168" s="18"/>
      <c r="J168" s="18"/>
      <c r="K168" s="18"/>
    </row>
    <row r="169" spans="1:11" s="1" customFormat="1" x14ac:dyDescent="0.2">
      <c r="A169" s="18"/>
      <c r="B169" s="31"/>
      <c r="C169" s="31"/>
      <c r="D169" s="33"/>
      <c r="E169" s="31"/>
      <c r="F169" s="18"/>
      <c r="G169" s="18"/>
      <c r="H169" s="18"/>
      <c r="I169" s="18"/>
      <c r="J169" s="18"/>
      <c r="K169" s="18"/>
    </row>
    <row r="170" spans="1:11" s="1" customFormat="1" x14ac:dyDescent="0.2">
      <c r="A170" s="18"/>
      <c r="B170" s="31"/>
      <c r="C170" s="31"/>
      <c r="D170" s="33"/>
      <c r="E170" s="31"/>
      <c r="F170" s="18"/>
      <c r="G170" s="18"/>
      <c r="H170" s="18"/>
      <c r="I170" s="18"/>
      <c r="J170" s="18"/>
      <c r="K170" s="18"/>
    </row>
    <row r="171" spans="1:11" s="1" customFormat="1" x14ac:dyDescent="0.2">
      <c r="A171" s="18"/>
      <c r="B171" s="31"/>
      <c r="C171" s="31"/>
      <c r="D171" s="33"/>
      <c r="E171" s="31"/>
      <c r="F171" s="18"/>
      <c r="G171" s="18"/>
      <c r="H171" s="18"/>
      <c r="I171" s="18"/>
      <c r="J171" s="18"/>
      <c r="K171" s="18"/>
    </row>
    <row r="172" spans="1:11" s="1" customFormat="1" x14ac:dyDescent="0.2">
      <c r="A172" s="18"/>
      <c r="B172" s="31"/>
      <c r="C172" s="31"/>
      <c r="D172" s="33"/>
      <c r="E172" s="31"/>
      <c r="F172" s="18"/>
      <c r="G172" s="18"/>
      <c r="H172" s="18"/>
      <c r="I172" s="18"/>
      <c r="J172" s="18"/>
      <c r="K172" s="18"/>
    </row>
    <row r="173" spans="1:11" s="1" customFormat="1" x14ac:dyDescent="0.2">
      <c r="A173" s="18"/>
      <c r="B173" s="31"/>
      <c r="C173" s="31"/>
      <c r="D173" s="33"/>
      <c r="E173" s="31"/>
      <c r="F173" s="18"/>
      <c r="G173" s="18"/>
      <c r="H173" s="18"/>
      <c r="I173" s="18"/>
      <c r="J173" s="18"/>
      <c r="K173" s="18"/>
    </row>
    <row r="174" spans="1:11" s="1" customFormat="1" x14ac:dyDescent="0.2">
      <c r="A174" s="18"/>
      <c r="B174" s="31"/>
      <c r="C174" s="31"/>
      <c r="D174" s="33"/>
      <c r="E174" s="31"/>
      <c r="F174" s="18"/>
      <c r="G174" s="18"/>
      <c r="H174" s="18"/>
      <c r="I174" s="18"/>
      <c r="J174" s="18"/>
      <c r="K174" s="18"/>
    </row>
    <row r="175" spans="1:11" s="1" customFormat="1" x14ac:dyDescent="0.2">
      <c r="A175" s="18"/>
      <c r="B175" s="31"/>
      <c r="C175" s="31"/>
      <c r="D175" s="33"/>
      <c r="E175" s="31"/>
      <c r="F175" s="18"/>
      <c r="G175" s="18"/>
      <c r="H175" s="18"/>
      <c r="I175" s="18"/>
      <c r="J175" s="18"/>
      <c r="K175" s="18"/>
    </row>
    <row r="176" spans="1:11" s="1" customFormat="1" x14ac:dyDescent="0.2">
      <c r="A176" s="18"/>
      <c r="B176" s="31"/>
      <c r="C176" s="31"/>
      <c r="D176" s="33"/>
      <c r="E176" s="31"/>
      <c r="F176" s="18"/>
      <c r="G176" s="18"/>
      <c r="H176" s="18"/>
      <c r="I176" s="18"/>
      <c r="J176" s="18"/>
      <c r="K176" s="18"/>
    </row>
    <row r="177" spans="1:11" s="1" customFormat="1" x14ac:dyDescent="0.2">
      <c r="A177" s="18"/>
      <c r="B177" s="31"/>
      <c r="C177" s="31"/>
      <c r="D177" s="33"/>
      <c r="E177" s="31"/>
      <c r="F177" s="18"/>
      <c r="G177" s="18"/>
      <c r="H177" s="18"/>
      <c r="I177" s="18"/>
      <c r="J177" s="18"/>
      <c r="K177" s="18"/>
    </row>
    <row r="178" spans="1:11" s="1" customFormat="1" x14ac:dyDescent="0.2">
      <c r="A178" s="18"/>
      <c r="B178" s="31"/>
      <c r="C178" s="31"/>
      <c r="D178" s="33"/>
      <c r="E178" s="31"/>
      <c r="F178" s="18"/>
      <c r="G178" s="18"/>
      <c r="H178" s="18"/>
      <c r="I178" s="18"/>
      <c r="J178" s="18"/>
      <c r="K178" s="18"/>
    </row>
    <row r="179" spans="1:11" s="1" customFormat="1" x14ac:dyDescent="0.2">
      <c r="A179" s="18"/>
      <c r="B179" s="31"/>
      <c r="C179" s="31"/>
      <c r="D179" s="33"/>
      <c r="E179" s="31"/>
      <c r="F179" s="18"/>
      <c r="G179" s="18"/>
      <c r="H179" s="18"/>
      <c r="I179" s="18"/>
      <c r="J179" s="18"/>
      <c r="K179" s="18"/>
    </row>
    <row r="180" spans="1:11" s="1" customFormat="1" x14ac:dyDescent="0.2">
      <c r="A180" s="18"/>
      <c r="B180" s="31"/>
      <c r="C180" s="31"/>
      <c r="D180" s="33"/>
      <c r="E180" s="31"/>
      <c r="F180" s="18"/>
      <c r="G180" s="18"/>
      <c r="H180" s="18"/>
      <c r="I180" s="18"/>
      <c r="J180" s="18"/>
      <c r="K180" s="18"/>
    </row>
    <row r="181" spans="1:11" s="1" customFormat="1" x14ac:dyDescent="0.2">
      <c r="A181" s="18"/>
      <c r="B181" s="31"/>
      <c r="C181" s="31"/>
      <c r="D181" s="33"/>
      <c r="E181" s="31"/>
      <c r="F181" s="18"/>
      <c r="G181" s="18"/>
      <c r="H181" s="18"/>
      <c r="I181" s="18"/>
      <c r="J181" s="18"/>
      <c r="K181" s="18"/>
    </row>
    <row r="182" spans="1:11" s="1" customFormat="1" x14ac:dyDescent="0.2">
      <c r="A182" s="18"/>
      <c r="B182" s="31"/>
      <c r="C182" s="31"/>
      <c r="D182" s="33"/>
      <c r="E182" s="31"/>
      <c r="F182" s="18"/>
      <c r="G182" s="18"/>
      <c r="H182" s="18"/>
      <c r="I182" s="18"/>
      <c r="J182" s="18"/>
      <c r="K182" s="18"/>
    </row>
    <row r="183" spans="1:11" s="1" customFormat="1" x14ac:dyDescent="0.2">
      <c r="A183" s="18"/>
      <c r="B183" s="31"/>
      <c r="C183" s="31"/>
      <c r="D183" s="33"/>
      <c r="E183" s="31"/>
      <c r="F183" s="18"/>
      <c r="G183" s="18"/>
      <c r="H183" s="18"/>
      <c r="I183" s="18"/>
      <c r="J183" s="18"/>
      <c r="K183" s="18"/>
    </row>
    <row r="184" spans="1:11" s="1" customFormat="1" x14ac:dyDescent="0.2">
      <c r="A184" s="18"/>
      <c r="B184" s="31"/>
      <c r="C184" s="31"/>
      <c r="D184" s="33"/>
      <c r="E184" s="31"/>
      <c r="F184" s="18"/>
      <c r="G184" s="18"/>
      <c r="H184" s="18"/>
      <c r="I184" s="18"/>
      <c r="J184" s="18"/>
      <c r="K184" s="18"/>
    </row>
    <row r="185" spans="1:11" s="1" customFormat="1" x14ac:dyDescent="0.2">
      <c r="A185" s="18"/>
      <c r="B185" s="31"/>
      <c r="C185" s="31"/>
      <c r="D185" s="33"/>
      <c r="E185" s="31"/>
      <c r="F185" s="18"/>
      <c r="G185" s="18"/>
      <c r="H185" s="18"/>
      <c r="I185" s="18"/>
      <c r="J185" s="18"/>
      <c r="K185" s="18"/>
    </row>
    <row r="186" spans="1:11" s="1" customFormat="1" x14ac:dyDescent="0.2">
      <c r="A186" s="18"/>
      <c r="B186" s="31"/>
      <c r="C186" s="31"/>
      <c r="D186" s="33"/>
      <c r="E186" s="31"/>
      <c r="F186" s="18"/>
      <c r="G186" s="18"/>
      <c r="H186" s="18"/>
      <c r="I186" s="18"/>
      <c r="J186" s="18"/>
      <c r="K186" s="18"/>
    </row>
    <row r="187" spans="1:11" s="1" customFormat="1" x14ac:dyDescent="0.2">
      <c r="A187" s="18"/>
      <c r="B187" s="31"/>
      <c r="C187" s="31"/>
      <c r="D187" s="33"/>
      <c r="E187" s="31"/>
      <c r="F187" s="18"/>
      <c r="G187" s="18"/>
      <c r="H187" s="18"/>
      <c r="I187" s="18"/>
      <c r="J187" s="18"/>
      <c r="K187" s="18"/>
    </row>
    <row r="188" spans="1:11" s="1" customFormat="1" x14ac:dyDescent="0.2">
      <c r="A188" s="18"/>
      <c r="B188" s="31"/>
      <c r="C188" s="31"/>
      <c r="D188" s="33"/>
      <c r="E188" s="31"/>
      <c r="F188" s="18"/>
      <c r="G188" s="18"/>
      <c r="H188" s="18"/>
      <c r="I188" s="18"/>
      <c r="J188" s="18"/>
      <c r="K188" s="18"/>
    </row>
    <row r="189" spans="1:11" s="1" customFormat="1" x14ac:dyDescent="0.2">
      <c r="A189" s="18"/>
      <c r="B189" s="31"/>
      <c r="C189" s="31"/>
      <c r="D189" s="33"/>
      <c r="E189" s="31"/>
      <c r="F189" s="18"/>
      <c r="G189" s="18"/>
      <c r="H189" s="18"/>
      <c r="I189" s="18"/>
      <c r="J189" s="18"/>
      <c r="K189" s="18"/>
    </row>
    <row r="190" spans="1:11" s="1" customFormat="1" x14ac:dyDescent="0.2">
      <c r="A190" s="18"/>
      <c r="B190" s="31"/>
      <c r="C190" s="31"/>
      <c r="D190" s="33"/>
      <c r="E190" s="31"/>
      <c r="F190" s="18"/>
      <c r="G190" s="18"/>
      <c r="H190" s="18"/>
      <c r="I190" s="18"/>
      <c r="J190" s="18"/>
      <c r="K190" s="18"/>
    </row>
    <row r="191" spans="1:11" s="1" customFormat="1" x14ac:dyDescent="0.2">
      <c r="A191" s="18"/>
      <c r="B191" s="31"/>
      <c r="C191" s="31"/>
      <c r="D191" s="33"/>
      <c r="E191" s="31"/>
      <c r="F191" s="18"/>
      <c r="G191" s="18"/>
      <c r="H191" s="18"/>
      <c r="I191" s="18"/>
      <c r="J191" s="18"/>
      <c r="K191" s="18"/>
    </row>
    <row r="192" spans="1:11" s="1" customFormat="1" x14ac:dyDescent="0.2">
      <c r="A192" s="18"/>
      <c r="B192" s="31"/>
      <c r="C192" s="31"/>
      <c r="D192" s="33"/>
      <c r="E192" s="31"/>
      <c r="F192" s="18"/>
      <c r="G192" s="18"/>
      <c r="H192" s="18"/>
      <c r="I192" s="18"/>
      <c r="J192" s="18"/>
      <c r="K192" s="18"/>
    </row>
    <row r="193" spans="1:11" s="1" customFormat="1" x14ac:dyDescent="0.2">
      <c r="A193" s="18"/>
      <c r="B193" s="31"/>
      <c r="C193" s="31"/>
      <c r="D193" s="33"/>
      <c r="E193" s="31"/>
      <c r="F193" s="18"/>
      <c r="G193" s="18"/>
      <c r="H193" s="18"/>
      <c r="I193" s="18"/>
      <c r="J193" s="18"/>
      <c r="K193" s="18"/>
    </row>
    <row r="194" spans="1:11" s="1" customFormat="1" x14ac:dyDescent="0.2">
      <c r="A194" s="18"/>
      <c r="B194" s="31"/>
      <c r="C194" s="31"/>
      <c r="D194" s="33"/>
      <c r="E194" s="31"/>
      <c r="F194" s="18"/>
      <c r="G194" s="18"/>
      <c r="H194" s="18"/>
      <c r="I194" s="18"/>
      <c r="J194" s="18"/>
      <c r="K194" s="18"/>
    </row>
    <row r="195" spans="1:11" s="1" customFormat="1" x14ac:dyDescent="0.2">
      <c r="A195" s="18"/>
      <c r="B195" s="31"/>
      <c r="C195" s="31"/>
      <c r="D195" s="33"/>
      <c r="E195" s="31"/>
      <c r="F195" s="18"/>
      <c r="G195" s="18"/>
      <c r="H195" s="18"/>
      <c r="I195" s="18"/>
      <c r="J195" s="18"/>
      <c r="K195" s="18"/>
    </row>
    <row r="196" spans="1:11" s="1" customFormat="1" x14ac:dyDescent="0.2">
      <c r="A196" s="18"/>
      <c r="B196" s="31"/>
      <c r="C196" s="31"/>
      <c r="D196" s="33"/>
      <c r="E196" s="31"/>
      <c r="F196" s="18"/>
      <c r="G196" s="18"/>
      <c r="H196" s="18"/>
      <c r="I196" s="18"/>
      <c r="J196" s="18"/>
      <c r="K196" s="18"/>
    </row>
    <row r="197" spans="1:11" s="1" customFormat="1" x14ac:dyDescent="0.2">
      <c r="A197" s="18"/>
      <c r="B197" s="31"/>
      <c r="C197" s="31"/>
      <c r="D197" s="33"/>
      <c r="E197" s="31"/>
      <c r="F197" s="18"/>
      <c r="G197" s="18"/>
      <c r="H197" s="18"/>
      <c r="I197" s="18"/>
      <c r="J197" s="18"/>
      <c r="K197" s="18"/>
    </row>
  </sheetData>
  <mergeCells count="11">
    <mergeCell ref="I39:J39"/>
    <mergeCell ref="I40:J40"/>
    <mergeCell ref="I41:J41"/>
    <mergeCell ref="I42:J42"/>
    <mergeCell ref="B43:C43"/>
    <mergeCell ref="Y1:AA1"/>
    <mergeCell ref="B2:B3"/>
    <mergeCell ref="C2:C3"/>
    <mergeCell ref="D2:D3"/>
    <mergeCell ref="E2:E3"/>
    <mergeCell ref="F2:F3"/>
  </mergeCells>
  <phoneticPr fontId="28" type="noConversion"/>
  <printOptions horizontalCentered="1"/>
  <pageMargins left="0.51181102362204722" right="0.51181102362204722" top="0.98425196850393704" bottom="0.98425196850393704" header="0.51181102362204722" footer="0.51181102362204722"/>
  <pageSetup paperSize="9" scale="74" fitToHeight="0" orientation="landscape" r:id="rId1"/>
  <headerFooter>
    <oddHeader xml:space="preserve">&amp;L &amp;G&amp;C &amp;RREFERENCIAL CDHU
VERSÃO 190
VIGÊNCIA A PARTIR DE 05/2023
</oddHeader>
    <oddFooter xml:space="preserve">&amp;L &amp;CFundação Florestal | Av. Prof. Frederico Hermann Jr 345 | CEP 05459-010
São Paulo, SP | Fone (11) 2997-5000 | www.fflorestal.sp.gov.br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9702-C3EC-4BDF-BDBD-B86EF6FCA214}">
  <sheetPr>
    <pageSetUpPr fitToPage="1"/>
  </sheetPr>
  <dimension ref="A1:AO172"/>
  <sheetViews>
    <sheetView showOutlineSymbols="0" view="pageBreakPreview" zoomScale="80" zoomScaleNormal="130" zoomScaleSheetLayoutView="80" workbookViewId="0">
      <selection sqref="A1:K19"/>
    </sheetView>
  </sheetViews>
  <sheetFormatPr defaultRowHeight="14.25" x14ac:dyDescent="0.2"/>
  <cols>
    <col min="1" max="1" width="2.625" style="18" customWidth="1"/>
    <col min="2" max="2" width="10" style="30" bestFit="1" customWidth="1"/>
    <col min="3" max="3" width="60" style="32" bestFit="1" customWidth="1"/>
    <col min="4" max="4" width="11.375" style="30" customWidth="1"/>
    <col min="5" max="5" width="11.375" style="24" customWidth="1"/>
    <col min="6" max="6" width="15.125" style="24" bestFit="1" customWidth="1"/>
    <col min="7" max="7" width="19.375" style="24" customWidth="1"/>
    <col min="8" max="8" width="11.875" style="24" customWidth="1"/>
    <col min="9" max="10" width="12.375" style="24" customWidth="1"/>
    <col min="11" max="11" width="3.125" style="1" customWidth="1"/>
    <col min="12" max="13" width="13.125" style="1" bestFit="1" customWidth="1"/>
    <col min="14" max="41" width="9" style="1"/>
  </cols>
  <sheetData>
    <row r="1" spans="1:26" s="1" customFormat="1" ht="15" x14ac:dyDescent="0.2">
      <c r="A1" s="18"/>
      <c r="B1" s="27"/>
      <c r="C1" s="19"/>
      <c r="D1" s="27"/>
      <c r="E1" s="20"/>
      <c r="F1" s="20"/>
      <c r="G1" s="20"/>
      <c r="H1" s="20"/>
      <c r="I1" s="20"/>
      <c r="J1" s="20"/>
      <c r="X1" s="93" t="s">
        <v>127</v>
      </c>
      <c r="Y1" s="93"/>
      <c r="Z1" s="93"/>
    </row>
    <row r="2" spans="1:26" s="1" customFormat="1" ht="18" customHeight="1" x14ac:dyDescent="0.2">
      <c r="A2" s="18"/>
      <c r="B2" s="106" t="s">
        <v>128</v>
      </c>
      <c r="C2" s="106"/>
      <c r="D2" s="106"/>
      <c r="E2" s="106"/>
      <c r="F2" s="106"/>
      <c r="G2" s="106"/>
      <c r="H2" s="106"/>
      <c r="I2" s="106"/>
      <c r="J2" s="106"/>
      <c r="X2" s="59"/>
      <c r="Y2" s="59"/>
      <c r="Z2" s="59"/>
    </row>
    <row r="3" spans="1:26" s="1" customFormat="1" ht="4.5" customHeight="1" x14ac:dyDescent="0.2">
      <c r="A3" s="18"/>
      <c r="B3" s="27"/>
      <c r="C3" s="19"/>
      <c r="D3" s="27"/>
      <c r="E3" s="20"/>
      <c r="F3" s="20"/>
      <c r="G3" s="20"/>
      <c r="H3" s="20"/>
      <c r="I3" s="20"/>
      <c r="J3" s="20"/>
      <c r="X3" s="59"/>
      <c r="Y3" s="59"/>
      <c r="Z3" s="59"/>
    </row>
    <row r="4" spans="1:26" s="1" customFormat="1" ht="18" customHeight="1" x14ac:dyDescent="0.2">
      <c r="A4" s="18"/>
      <c r="B4" s="104" t="s">
        <v>129</v>
      </c>
      <c r="C4" s="104"/>
      <c r="D4" s="104"/>
      <c r="E4" s="104"/>
      <c r="F4" s="104"/>
      <c r="G4" s="104"/>
      <c r="H4" s="104"/>
      <c r="I4" s="104"/>
      <c r="J4" s="104"/>
      <c r="X4" s="59"/>
      <c r="Y4" s="59"/>
      <c r="Z4" s="59"/>
    </row>
    <row r="5" spans="1:26" s="1" customFormat="1" ht="4.5" customHeight="1" x14ac:dyDescent="0.2">
      <c r="A5" s="18"/>
      <c r="B5" s="27"/>
      <c r="C5" s="19"/>
      <c r="D5" s="27"/>
      <c r="E5" s="20"/>
      <c r="F5" s="20"/>
      <c r="G5" s="20"/>
      <c r="H5" s="20"/>
      <c r="I5" s="20"/>
      <c r="J5" s="20"/>
      <c r="X5" s="59"/>
      <c r="Y5" s="59"/>
      <c r="Z5" s="59"/>
    </row>
    <row r="6" spans="1:26" s="1" customFormat="1" ht="18" customHeight="1" x14ac:dyDescent="0.2">
      <c r="A6" s="18"/>
      <c r="B6" s="104" t="s">
        <v>0</v>
      </c>
      <c r="C6" s="105" t="s">
        <v>117</v>
      </c>
      <c r="D6" s="104" t="s">
        <v>159</v>
      </c>
      <c r="E6" s="104" t="s">
        <v>160</v>
      </c>
      <c r="F6" s="104" t="s">
        <v>164</v>
      </c>
      <c r="G6" s="104" t="s">
        <v>130</v>
      </c>
      <c r="H6" s="104" t="s">
        <v>131</v>
      </c>
      <c r="I6" s="104" t="s">
        <v>165</v>
      </c>
      <c r="J6" s="104" t="s">
        <v>132</v>
      </c>
    </row>
    <row r="7" spans="1:26" s="1" customFormat="1" ht="18" customHeight="1" x14ac:dyDescent="0.2">
      <c r="A7" s="18"/>
      <c r="B7" s="104"/>
      <c r="C7" s="105"/>
      <c r="D7" s="104"/>
      <c r="E7" s="104"/>
      <c r="F7" s="104"/>
      <c r="G7" s="104"/>
      <c r="H7" s="104"/>
      <c r="I7" s="104"/>
      <c r="J7" s="104"/>
      <c r="K7" s="18"/>
    </row>
    <row r="8" spans="1:26" s="1" customFormat="1" ht="24" customHeight="1" x14ac:dyDescent="0.2">
      <c r="A8" s="18"/>
      <c r="B8" s="69" t="s">
        <v>5</v>
      </c>
      <c r="C8" s="70" t="s">
        <v>6</v>
      </c>
      <c r="D8" s="71">
        <f>0.7*CRONOGRAMA!F8</f>
        <v>0</v>
      </c>
      <c r="E8" s="72">
        <f>0.3*F8</f>
        <v>0</v>
      </c>
      <c r="F8" s="73">
        <f>SUMIF('Orçamento Sintético'!D:D,CRONOGRAMA!C8,'Orçamento Sintético'!J:J)</f>
        <v>0</v>
      </c>
      <c r="G8" s="74">
        <f>F8*BDI!$D$37</f>
        <v>0</v>
      </c>
      <c r="H8" s="74">
        <f>(F8+G8)*BDI!$D$27</f>
        <v>0</v>
      </c>
      <c r="I8" s="73">
        <f>F8+G8+H8</f>
        <v>0</v>
      </c>
      <c r="J8" s="75" t="e">
        <f>I8/$I$14</f>
        <v>#DIV/0!</v>
      </c>
      <c r="K8" s="49"/>
    </row>
    <row r="9" spans="1:26" s="1" customFormat="1" ht="24" customHeight="1" x14ac:dyDescent="0.2">
      <c r="A9" s="18"/>
      <c r="B9" s="69" t="s">
        <v>17</v>
      </c>
      <c r="C9" s="70" t="s">
        <v>18</v>
      </c>
      <c r="D9" s="71">
        <f>F9*0.4</f>
        <v>0</v>
      </c>
      <c r="E9" s="72">
        <f>F9*0.6</f>
        <v>0</v>
      </c>
      <c r="F9" s="73">
        <f>SUMIF('Orçamento Sintético'!D:D,CRONOGRAMA!C9,'Orçamento Sintético'!J:J)</f>
        <v>0</v>
      </c>
      <c r="G9" s="74">
        <f>F9*BDI!$D$37</f>
        <v>0</v>
      </c>
      <c r="H9" s="74">
        <f>(F9+G9)*BDI!$D$27</f>
        <v>0</v>
      </c>
      <c r="I9" s="73">
        <f t="shared" ref="I9:I13" si="0">F9+G9+H9</f>
        <v>0</v>
      </c>
      <c r="J9" s="75" t="e">
        <f t="shared" ref="J9:J14" si="1">I9/$I$14</f>
        <v>#DIV/0!</v>
      </c>
      <c r="K9" s="49"/>
    </row>
    <row r="10" spans="1:26" s="1" customFormat="1" ht="24" customHeight="1" x14ac:dyDescent="0.2">
      <c r="A10" s="18"/>
      <c r="B10" s="69" t="s">
        <v>38</v>
      </c>
      <c r="C10" s="70" t="s">
        <v>39</v>
      </c>
      <c r="D10" s="76"/>
      <c r="E10" s="72">
        <f>F10</f>
        <v>0</v>
      </c>
      <c r="F10" s="73">
        <f>SUMIF('Orçamento Sintético'!D:D,CRONOGRAMA!C10,'Orçamento Sintético'!J:J)</f>
        <v>0</v>
      </c>
      <c r="G10" s="74">
        <f>F10*BDI!$D$37</f>
        <v>0</v>
      </c>
      <c r="H10" s="74">
        <f>(F10+G10)*BDI!$D$27</f>
        <v>0</v>
      </c>
      <c r="I10" s="73">
        <f t="shared" si="0"/>
        <v>0</v>
      </c>
      <c r="J10" s="75" t="e">
        <f t="shared" si="1"/>
        <v>#DIV/0!</v>
      </c>
      <c r="K10" s="49"/>
    </row>
    <row r="11" spans="1:26" s="1" customFormat="1" ht="24" customHeight="1" x14ac:dyDescent="0.2">
      <c r="A11" s="18"/>
      <c r="B11" s="69" t="s">
        <v>43</v>
      </c>
      <c r="C11" s="70" t="s">
        <v>44</v>
      </c>
      <c r="D11" s="71">
        <f>F11*0.8</f>
        <v>0</v>
      </c>
      <c r="E11" s="72">
        <f>F11*0.2</f>
        <v>0</v>
      </c>
      <c r="F11" s="73">
        <f>SUMIF('Orçamento Sintético'!D:D,CRONOGRAMA!C11,'Orçamento Sintético'!J:J)</f>
        <v>0</v>
      </c>
      <c r="G11" s="74">
        <f>F11*BDI!$D$37</f>
        <v>0</v>
      </c>
      <c r="H11" s="74">
        <f>(F11+G11)*BDI!$D$27</f>
        <v>0</v>
      </c>
      <c r="I11" s="73">
        <f t="shared" si="0"/>
        <v>0</v>
      </c>
      <c r="J11" s="75" t="e">
        <f t="shared" si="1"/>
        <v>#DIV/0!</v>
      </c>
      <c r="K11" s="49"/>
    </row>
    <row r="12" spans="1:26" s="1" customFormat="1" ht="24" customHeight="1" x14ac:dyDescent="0.2">
      <c r="A12" s="18"/>
      <c r="B12" s="69" t="s">
        <v>65</v>
      </c>
      <c r="C12" s="70" t="s">
        <v>66</v>
      </c>
      <c r="D12" s="76"/>
      <c r="E12" s="72">
        <f>F12</f>
        <v>0</v>
      </c>
      <c r="F12" s="73">
        <f>SUMIF('Orçamento Sintético'!D:D,CRONOGRAMA!C12,'Orçamento Sintético'!J:J)</f>
        <v>0</v>
      </c>
      <c r="G12" s="74">
        <f>F12*BDI!$D$37</f>
        <v>0</v>
      </c>
      <c r="H12" s="74">
        <f>(F12+G12)*BDI!$D$27</f>
        <v>0</v>
      </c>
      <c r="I12" s="73">
        <f t="shared" si="0"/>
        <v>0</v>
      </c>
      <c r="J12" s="75" t="e">
        <f t="shared" si="1"/>
        <v>#DIV/0!</v>
      </c>
      <c r="K12" s="49"/>
    </row>
    <row r="13" spans="1:26" s="1" customFormat="1" ht="24" customHeight="1" x14ac:dyDescent="0.2">
      <c r="A13" s="18"/>
      <c r="B13" s="69" t="s">
        <v>73</v>
      </c>
      <c r="C13" s="70" t="s">
        <v>74</v>
      </c>
      <c r="D13" s="71">
        <f>0.7*F13</f>
        <v>0</v>
      </c>
      <c r="E13" s="72">
        <f>0.3*F13</f>
        <v>0</v>
      </c>
      <c r="F13" s="73">
        <f>SUMIF('Orçamento Sintético'!D:D,CRONOGRAMA!C13,'Orçamento Sintético'!J:J)</f>
        <v>0</v>
      </c>
      <c r="G13" s="74">
        <f>F13*BDI!$D$37</f>
        <v>0</v>
      </c>
      <c r="H13" s="74">
        <f>(F13+G13)*BDI!$D$27</f>
        <v>0</v>
      </c>
      <c r="I13" s="73">
        <f t="shared" si="0"/>
        <v>0</v>
      </c>
      <c r="J13" s="75" t="e">
        <f t="shared" si="1"/>
        <v>#DIV/0!</v>
      </c>
      <c r="K13" s="49"/>
    </row>
    <row r="14" spans="1:26" s="1" customFormat="1" ht="18.75" customHeight="1" x14ac:dyDescent="0.2">
      <c r="A14" s="18"/>
      <c r="B14" s="67"/>
      <c r="C14" s="68" t="s">
        <v>161</v>
      </c>
      <c r="D14" s="77">
        <f>SUM(D8:D13)</f>
        <v>0</v>
      </c>
      <c r="E14" s="77">
        <f>SUM(E8:E13)</f>
        <v>0</v>
      </c>
      <c r="F14" s="77">
        <f t="shared" ref="F14:I14" si="2">SUM(F8:F13)</f>
        <v>0</v>
      </c>
      <c r="G14" s="77">
        <f t="shared" si="2"/>
        <v>0</v>
      </c>
      <c r="H14" s="77">
        <f t="shared" si="2"/>
        <v>0</v>
      </c>
      <c r="I14" s="77">
        <f t="shared" si="2"/>
        <v>0</v>
      </c>
      <c r="J14" s="78" t="e">
        <f t="shared" si="1"/>
        <v>#DIV/0!</v>
      </c>
    </row>
    <row r="15" spans="1:26" s="1" customFormat="1" ht="18.75" customHeight="1" x14ac:dyDescent="0.2">
      <c r="A15" s="18"/>
      <c r="B15" s="79"/>
      <c r="C15" s="79" t="str">
        <f>CONCATENATE("ADMINISTRAÇÃO LOCAL (",BDI!D37*100,"%)")</f>
        <v>ADMINISTRAÇÃO LOCAL (6,23%)</v>
      </c>
      <c r="D15" s="80">
        <f>D14*BDI!$D$37</f>
        <v>0</v>
      </c>
      <c r="E15" s="80">
        <f>E14*BDI!$D$37</f>
        <v>0</v>
      </c>
      <c r="F15" s="80">
        <f>F14*BDI!$D$37</f>
        <v>0</v>
      </c>
      <c r="G15" s="84"/>
      <c r="H15" s="86"/>
      <c r="I15" s="86"/>
      <c r="J15" s="85"/>
    </row>
    <row r="16" spans="1:26" s="1" customFormat="1" ht="18.75" customHeight="1" x14ac:dyDescent="0.2">
      <c r="A16" s="18"/>
      <c r="B16" s="79"/>
      <c r="C16" s="79" t="str">
        <f>CONCATENATE("BDI (",BDI!D27*100,"%)")</f>
        <v>BDI (24,07%)</v>
      </c>
      <c r="D16" s="80">
        <f>(D14+D15)*BDI!$D$27</f>
        <v>0</v>
      </c>
      <c r="E16" s="80">
        <f>(E14+E15)*BDI!$D$27</f>
        <v>0</v>
      </c>
      <c r="F16" s="80">
        <f>(F14+F15)*BDI!$D$27</f>
        <v>0</v>
      </c>
      <c r="G16" s="84"/>
      <c r="H16" s="86"/>
      <c r="I16" s="86"/>
      <c r="J16" s="85"/>
    </row>
    <row r="17" spans="1:10" s="1" customFormat="1" ht="18.75" customHeight="1" x14ac:dyDescent="0.2">
      <c r="A17" s="18"/>
      <c r="B17" s="81"/>
      <c r="C17" s="81" t="s">
        <v>162</v>
      </c>
      <c r="D17" s="82">
        <f>SUM(D14:D16)</f>
        <v>0</v>
      </c>
      <c r="E17" s="82">
        <f>SUM(E14:E16)</f>
        <v>0</v>
      </c>
      <c r="F17" s="82">
        <f>SUM(F14:F16)</f>
        <v>0</v>
      </c>
      <c r="G17" s="87"/>
      <c r="H17" s="89"/>
      <c r="I17" s="89"/>
      <c r="J17" s="88"/>
    </row>
    <row r="18" spans="1:10" s="1" customFormat="1" ht="15.75" x14ac:dyDescent="0.2">
      <c r="A18" s="18"/>
      <c r="B18" s="79"/>
      <c r="C18" s="79" t="s">
        <v>163</v>
      </c>
      <c r="D18" s="83" t="e">
        <f>D17/$F$17</f>
        <v>#DIV/0!</v>
      </c>
      <c r="E18" s="83" t="e">
        <f t="shared" ref="E18:F18" si="3">E17/$F$17</f>
        <v>#DIV/0!</v>
      </c>
      <c r="F18" s="83" t="e">
        <f t="shared" si="3"/>
        <v>#DIV/0!</v>
      </c>
      <c r="G18" s="90"/>
      <c r="H18" s="92"/>
      <c r="I18" s="92"/>
      <c r="J18" s="91"/>
    </row>
    <row r="19" spans="1:10" s="1" customFormat="1" x14ac:dyDescent="0.2">
      <c r="A19" s="18"/>
      <c r="B19" s="29"/>
      <c r="C19" s="23"/>
      <c r="D19" s="29"/>
      <c r="E19" s="22"/>
      <c r="F19" s="21"/>
      <c r="G19" s="21"/>
      <c r="H19" s="21"/>
      <c r="I19" s="22"/>
      <c r="J19" s="22"/>
    </row>
    <row r="20" spans="1:10" s="1" customFormat="1" x14ac:dyDescent="0.2">
      <c r="A20" s="18"/>
      <c r="B20" s="29"/>
      <c r="C20" s="23"/>
      <c r="D20" s="29"/>
      <c r="E20" s="22"/>
      <c r="F20" s="21"/>
      <c r="G20" s="21"/>
      <c r="H20" s="21"/>
      <c r="I20" s="22"/>
      <c r="J20" s="22"/>
    </row>
    <row r="21" spans="1:10" s="1" customFormat="1" x14ac:dyDescent="0.2">
      <c r="A21" s="18"/>
      <c r="B21" s="29"/>
      <c r="C21" s="23"/>
      <c r="D21" s="29"/>
      <c r="E21" s="22"/>
      <c r="F21" s="21"/>
      <c r="G21" s="21"/>
      <c r="H21" s="21"/>
      <c r="I21" s="22"/>
      <c r="J21" s="22"/>
    </row>
    <row r="22" spans="1:10" s="1" customFormat="1" ht="60" customHeight="1" x14ac:dyDescent="0.2">
      <c r="A22" s="18"/>
      <c r="B22" s="46"/>
      <c r="C22" s="47"/>
      <c r="D22" s="46"/>
      <c r="E22" s="66"/>
      <c r="F22" s="46"/>
      <c r="G22" s="46"/>
      <c r="H22" s="46"/>
      <c r="I22" s="46"/>
      <c r="J22" s="46"/>
    </row>
    <row r="23" spans="1:10" s="1" customFormat="1" ht="69.95" customHeight="1" x14ac:dyDescent="0.2">
      <c r="A23" s="18"/>
      <c r="B23" s="48" t="s">
        <v>126</v>
      </c>
      <c r="C23" s="33"/>
      <c r="D23" s="31"/>
      <c r="E23" s="18"/>
      <c r="F23" s="18"/>
      <c r="G23" s="18"/>
      <c r="H23" s="18"/>
      <c r="I23" s="18"/>
      <c r="J23" s="18"/>
    </row>
    <row r="24" spans="1:10" s="1" customFormat="1" x14ac:dyDescent="0.2">
      <c r="A24" s="18"/>
      <c r="B24" s="31"/>
      <c r="C24" s="33"/>
      <c r="D24" s="31"/>
      <c r="E24" s="18"/>
      <c r="F24" s="18"/>
      <c r="G24" s="18"/>
      <c r="H24" s="18"/>
      <c r="I24" s="18"/>
      <c r="J24" s="18"/>
    </row>
    <row r="25" spans="1:10" s="1" customFormat="1" x14ac:dyDescent="0.2">
      <c r="A25" s="18"/>
      <c r="B25" s="31"/>
      <c r="C25" s="33"/>
      <c r="D25" s="31"/>
      <c r="E25" s="18"/>
      <c r="F25" s="18"/>
      <c r="G25" s="18"/>
      <c r="H25" s="18"/>
      <c r="I25" s="18"/>
      <c r="J25" s="18"/>
    </row>
    <row r="26" spans="1:10" s="1" customFormat="1" x14ac:dyDescent="0.2">
      <c r="A26" s="18"/>
      <c r="B26" s="31"/>
      <c r="C26" s="33"/>
      <c r="D26" s="31"/>
      <c r="E26" s="18"/>
      <c r="F26" s="18"/>
      <c r="G26" s="18"/>
      <c r="H26" s="18"/>
      <c r="I26" s="18"/>
      <c r="J26" s="18"/>
    </row>
    <row r="27" spans="1:10" s="1" customFormat="1" x14ac:dyDescent="0.2">
      <c r="A27" s="18"/>
      <c r="B27" s="31"/>
      <c r="C27" s="33"/>
      <c r="D27" s="31"/>
      <c r="E27" s="18"/>
      <c r="F27" s="18"/>
      <c r="G27" s="18"/>
      <c r="H27" s="18"/>
      <c r="I27" s="18"/>
      <c r="J27" s="18"/>
    </row>
    <row r="28" spans="1:10" s="1" customFormat="1" x14ac:dyDescent="0.2">
      <c r="A28" s="18"/>
      <c r="B28" s="31"/>
      <c r="C28" s="33"/>
      <c r="D28" s="31"/>
      <c r="E28" s="18"/>
      <c r="F28" s="18"/>
      <c r="G28" s="18"/>
      <c r="H28" s="18"/>
      <c r="I28" s="18"/>
      <c r="J28" s="18"/>
    </row>
    <row r="29" spans="1:10" s="1" customFormat="1" x14ac:dyDescent="0.2">
      <c r="A29" s="18"/>
      <c r="B29" s="31"/>
      <c r="C29" s="33"/>
      <c r="D29" s="31"/>
      <c r="E29" s="18"/>
      <c r="F29" s="18"/>
      <c r="G29" s="18"/>
      <c r="H29" s="18"/>
      <c r="I29" s="18"/>
      <c r="J29" s="18"/>
    </row>
    <row r="30" spans="1:10" s="1" customFormat="1" x14ac:dyDescent="0.2">
      <c r="A30" s="18"/>
      <c r="B30" s="31"/>
      <c r="C30" s="33"/>
      <c r="D30" s="31"/>
      <c r="E30" s="18"/>
      <c r="F30" s="18"/>
      <c r="G30" s="18"/>
      <c r="H30" s="18"/>
      <c r="I30" s="18"/>
      <c r="J30" s="18"/>
    </row>
    <row r="31" spans="1:10" s="1" customFormat="1" x14ac:dyDescent="0.2">
      <c r="A31" s="18"/>
      <c r="B31" s="31"/>
      <c r="C31" s="33"/>
      <c r="D31" s="31"/>
      <c r="E31" s="18"/>
      <c r="F31" s="18"/>
      <c r="G31" s="18"/>
      <c r="H31" s="18"/>
      <c r="I31" s="18"/>
      <c r="J31" s="18"/>
    </row>
    <row r="32" spans="1:10" s="1" customFormat="1" x14ac:dyDescent="0.2">
      <c r="A32" s="18"/>
      <c r="B32" s="31"/>
      <c r="C32" s="33"/>
      <c r="D32" s="31"/>
      <c r="E32" s="18"/>
      <c r="F32" s="18"/>
      <c r="G32" s="18"/>
      <c r="H32" s="18"/>
      <c r="I32" s="18"/>
      <c r="J32" s="18"/>
    </row>
    <row r="33" spans="1:10" s="1" customFormat="1" x14ac:dyDescent="0.2">
      <c r="A33" s="18"/>
      <c r="B33" s="31"/>
      <c r="C33" s="33"/>
      <c r="D33" s="31"/>
      <c r="E33" s="18"/>
      <c r="F33" s="18"/>
      <c r="G33" s="18"/>
      <c r="H33" s="18"/>
      <c r="I33" s="18"/>
      <c r="J33" s="18"/>
    </row>
    <row r="34" spans="1:10" s="1" customFormat="1" x14ac:dyDescent="0.2">
      <c r="A34" s="18"/>
      <c r="B34" s="31"/>
      <c r="C34" s="33"/>
      <c r="D34" s="31"/>
      <c r="E34" s="18"/>
      <c r="F34" s="18"/>
      <c r="G34" s="18"/>
      <c r="H34" s="18"/>
      <c r="I34" s="18"/>
      <c r="J34" s="18"/>
    </row>
    <row r="35" spans="1:10" s="1" customFormat="1" x14ac:dyDescent="0.2">
      <c r="A35" s="18"/>
      <c r="B35" s="31"/>
      <c r="C35" s="33"/>
      <c r="D35" s="31"/>
      <c r="E35" s="18"/>
      <c r="F35" s="18"/>
      <c r="G35" s="18"/>
      <c r="H35" s="18"/>
      <c r="I35" s="18"/>
      <c r="J35" s="18"/>
    </row>
    <row r="36" spans="1:10" s="1" customFormat="1" x14ac:dyDescent="0.2">
      <c r="A36" s="18"/>
      <c r="B36" s="31"/>
      <c r="C36" s="33"/>
      <c r="D36" s="31"/>
      <c r="E36" s="18"/>
      <c r="F36" s="18"/>
      <c r="G36" s="18"/>
      <c r="H36" s="18"/>
      <c r="I36" s="18"/>
      <c r="J36" s="18"/>
    </row>
    <row r="37" spans="1:10" s="1" customFormat="1" x14ac:dyDescent="0.2">
      <c r="A37" s="18"/>
      <c r="B37" s="31"/>
      <c r="C37" s="33"/>
      <c r="D37" s="31"/>
      <c r="E37" s="18"/>
      <c r="F37" s="18"/>
      <c r="G37" s="18"/>
      <c r="H37" s="18"/>
      <c r="I37" s="18"/>
      <c r="J37" s="18"/>
    </row>
    <row r="38" spans="1:10" s="1" customFormat="1" x14ac:dyDescent="0.2">
      <c r="A38" s="18"/>
      <c r="B38" s="31"/>
      <c r="C38" s="33"/>
      <c r="D38" s="31"/>
      <c r="E38" s="18"/>
      <c r="F38" s="18"/>
      <c r="G38" s="18"/>
      <c r="H38" s="18"/>
      <c r="I38" s="18"/>
      <c r="J38" s="18"/>
    </row>
    <row r="39" spans="1:10" s="1" customFormat="1" x14ac:dyDescent="0.2">
      <c r="A39" s="18"/>
      <c r="B39" s="31"/>
      <c r="C39" s="33"/>
      <c r="D39" s="31"/>
      <c r="E39" s="18"/>
      <c r="F39" s="18"/>
      <c r="G39" s="18"/>
      <c r="H39" s="18"/>
      <c r="I39" s="18"/>
      <c r="J39" s="18"/>
    </row>
    <row r="40" spans="1:10" s="1" customFormat="1" x14ac:dyDescent="0.2">
      <c r="A40" s="18"/>
      <c r="B40" s="31"/>
      <c r="C40" s="33"/>
      <c r="D40" s="31"/>
      <c r="E40" s="18"/>
      <c r="F40" s="18"/>
      <c r="G40" s="18"/>
      <c r="H40" s="18"/>
      <c r="I40" s="18"/>
      <c r="J40" s="18"/>
    </row>
    <row r="41" spans="1:10" s="1" customFormat="1" x14ac:dyDescent="0.2">
      <c r="A41" s="18"/>
      <c r="B41" s="31"/>
      <c r="C41" s="33"/>
      <c r="D41" s="31"/>
      <c r="E41" s="18"/>
      <c r="F41" s="18"/>
      <c r="G41" s="18"/>
      <c r="H41" s="18"/>
      <c r="I41" s="18"/>
      <c r="J41" s="18"/>
    </row>
    <row r="42" spans="1:10" s="1" customFormat="1" x14ac:dyDescent="0.2">
      <c r="A42" s="18"/>
      <c r="B42" s="31"/>
      <c r="C42" s="33"/>
      <c r="D42" s="31"/>
      <c r="E42" s="18"/>
      <c r="F42" s="18"/>
      <c r="G42" s="18"/>
      <c r="H42" s="18"/>
      <c r="I42" s="18"/>
      <c r="J42" s="18"/>
    </row>
    <row r="43" spans="1:10" s="1" customFormat="1" x14ac:dyDescent="0.2">
      <c r="A43" s="18"/>
      <c r="B43" s="31"/>
      <c r="C43" s="33"/>
      <c r="D43" s="31"/>
      <c r="E43" s="18"/>
      <c r="F43" s="18"/>
      <c r="G43" s="18"/>
      <c r="H43" s="18"/>
      <c r="I43" s="18"/>
      <c r="J43" s="18"/>
    </row>
    <row r="44" spans="1:10" s="1" customFormat="1" x14ac:dyDescent="0.2">
      <c r="A44" s="18"/>
      <c r="B44" s="31"/>
      <c r="C44" s="33"/>
      <c r="D44" s="31"/>
      <c r="E44" s="18"/>
      <c r="F44" s="18"/>
      <c r="G44" s="18"/>
      <c r="H44" s="18"/>
      <c r="I44" s="18"/>
      <c r="J44" s="18"/>
    </row>
    <row r="45" spans="1:10" s="1" customFormat="1" x14ac:dyDescent="0.2">
      <c r="A45" s="18"/>
      <c r="B45" s="31"/>
      <c r="C45" s="33"/>
      <c r="D45" s="31"/>
      <c r="E45" s="18"/>
      <c r="F45" s="18"/>
      <c r="G45" s="18"/>
      <c r="H45" s="18"/>
      <c r="I45" s="18"/>
      <c r="J45" s="18"/>
    </row>
    <row r="46" spans="1:10" s="1" customFormat="1" x14ac:dyDescent="0.2">
      <c r="A46" s="18"/>
      <c r="B46" s="31"/>
      <c r="C46" s="33"/>
      <c r="D46" s="31"/>
      <c r="E46" s="18"/>
      <c r="F46" s="18"/>
      <c r="G46" s="18"/>
      <c r="H46" s="18"/>
      <c r="I46" s="18"/>
      <c r="J46" s="18"/>
    </row>
    <row r="47" spans="1:10" s="1" customFormat="1" x14ac:dyDescent="0.2">
      <c r="A47" s="18"/>
      <c r="B47" s="31"/>
      <c r="C47" s="33"/>
      <c r="D47" s="31"/>
      <c r="E47" s="18"/>
      <c r="F47" s="18"/>
      <c r="G47" s="18"/>
      <c r="H47" s="18"/>
      <c r="I47" s="18"/>
      <c r="J47" s="18"/>
    </row>
    <row r="48" spans="1:10" s="1" customFormat="1" x14ac:dyDescent="0.2">
      <c r="A48" s="18"/>
      <c r="B48" s="31"/>
      <c r="C48" s="33"/>
      <c r="D48" s="31"/>
      <c r="E48" s="18"/>
      <c r="F48" s="18"/>
      <c r="G48" s="18"/>
      <c r="H48" s="18"/>
      <c r="I48" s="18"/>
      <c r="J48" s="18"/>
    </row>
    <row r="49" spans="1:10" s="1" customFormat="1" x14ac:dyDescent="0.2">
      <c r="A49" s="18"/>
      <c r="B49" s="31"/>
      <c r="C49" s="33"/>
      <c r="D49" s="31"/>
      <c r="E49" s="18"/>
      <c r="F49" s="18"/>
      <c r="G49" s="18"/>
      <c r="H49" s="18"/>
      <c r="I49" s="18"/>
      <c r="J49" s="18"/>
    </row>
    <row r="50" spans="1:10" s="1" customFormat="1" x14ac:dyDescent="0.2">
      <c r="A50" s="18"/>
      <c r="B50" s="31"/>
      <c r="C50" s="33"/>
      <c r="D50" s="31"/>
      <c r="E50" s="18"/>
      <c r="F50" s="18"/>
      <c r="G50" s="18"/>
      <c r="H50" s="18"/>
      <c r="I50" s="18"/>
      <c r="J50" s="18"/>
    </row>
    <row r="51" spans="1:10" s="1" customFormat="1" x14ac:dyDescent="0.2">
      <c r="A51" s="18"/>
      <c r="B51" s="31"/>
      <c r="C51" s="33"/>
      <c r="D51" s="31"/>
      <c r="E51" s="18"/>
      <c r="F51" s="18"/>
      <c r="G51" s="18"/>
      <c r="H51" s="18"/>
      <c r="I51" s="18"/>
      <c r="J51" s="18"/>
    </row>
    <row r="52" spans="1:10" s="1" customFormat="1" x14ac:dyDescent="0.2">
      <c r="A52" s="18"/>
      <c r="B52" s="31"/>
      <c r="C52" s="33"/>
      <c r="D52" s="31"/>
      <c r="E52" s="18"/>
      <c r="F52" s="18"/>
      <c r="G52" s="18"/>
      <c r="H52" s="18"/>
      <c r="I52" s="18"/>
      <c r="J52" s="18"/>
    </row>
    <row r="53" spans="1:10" s="1" customFormat="1" x14ac:dyDescent="0.2">
      <c r="A53" s="18"/>
      <c r="B53" s="31"/>
      <c r="C53" s="33"/>
      <c r="D53" s="31"/>
      <c r="E53" s="18"/>
      <c r="F53" s="18"/>
      <c r="G53" s="18"/>
      <c r="H53" s="18"/>
      <c r="I53" s="18"/>
      <c r="J53" s="18"/>
    </row>
    <row r="54" spans="1:10" s="1" customFormat="1" x14ac:dyDescent="0.2">
      <c r="A54" s="18"/>
      <c r="B54" s="31"/>
      <c r="C54" s="33"/>
      <c r="D54" s="31"/>
      <c r="E54" s="18"/>
      <c r="F54" s="18"/>
      <c r="G54" s="18"/>
      <c r="H54" s="18"/>
      <c r="I54" s="18"/>
      <c r="J54" s="18"/>
    </row>
    <row r="55" spans="1:10" s="1" customFormat="1" x14ac:dyDescent="0.2">
      <c r="A55" s="18"/>
      <c r="B55" s="31"/>
      <c r="C55" s="33"/>
      <c r="D55" s="31"/>
      <c r="E55" s="18"/>
      <c r="F55" s="18"/>
      <c r="G55" s="18"/>
      <c r="H55" s="18"/>
      <c r="I55" s="18"/>
      <c r="J55" s="18"/>
    </row>
    <row r="56" spans="1:10" s="1" customFormat="1" x14ac:dyDescent="0.2">
      <c r="A56" s="18"/>
      <c r="B56" s="31"/>
      <c r="C56" s="33"/>
      <c r="D56" s="31"/>
      <c r="E56" s="18"/>
      <c r="F56" s="18"/>
      <c r="G56" s="18"/>
      <c r="H56" s="18"/>
      <c r="I56" s="18"/>
      <c r="J56" s="18"/>
    </row>
    <row r="57" spans="1:10" s="1" customFormat="1" x14ac:dyDescent="0.2">
      <c r="A57" s="18"/>
      <c r="B57" s="31"/>
      <c r="C57" s="33"/>
      <c r="D57" s="31"/>
      <c r="E57" s="18"/>
      <c r="F57" s="18"/>
      <c r="G57" s="18"/>
      <c r="H57" s="18"/>
      <c r="I57" s="18"/>
      <c r="J57" s="18"/>
    </row>
    <row r="58" spans="1:10" s="1" customFormat="1" x14ac:dyDescent="0.2">
      <c r="A58" s="18"/>
      <c r="B58" s="31"/>
      <c r="C58" s="33"/>
      <c r="D58" s="31"/>
      <c r="E58" s="18"/>
      <c r="F58" s="18"/>
      <c r="G58" s="18"/>
      <c r="H58" s="18"/>
      <c r="I58" s="18"/>
      <c r="J58" s="18"/>
    </row>
    <row r="59" spans="1:10" s="1" customFormat="1" x14ac:dyDescent="0.2">
      <c r="A59" s="18"/>
      <c r="B59" s="31"/>
      <c r="C59" s="33"/>
      <c r="D59" s="31"/>
      <c r="E59" s="18"/>
      <c r="F59" s="18"/>
      <c r="G59" s="18"/>
      <c r="H59" s="18"/>
      <c r="I59" s="18"/>
      <c r="J59" s="18"/>
    </row>
    <row r="60" spans="1:10" s="1" customFormat="1" x14ac:dyDescent="0.2">
      <c r="A60" s="18"/>
      <c r="B60" s="31"/>
      <c r="C60" s="33"/>
      <c r="D60" s="31"/>
      <c r="E60" s="18"/>
      <c r="F60" s="18"/>
      <c r="G60" s="18"/>
      <c r="H60" s="18"/>
      <c r="I60" s="18"/>
      <c r="J60" s="18"/>
    </row>
    <row r="61" spans="1:10" s="1" customFormat="1" x14ac:dyDescent="0.2">
      <c r="A61" s="18"/>
      <c r="B61" s="31"/>
      <c r="C61" s="33"/>
      <c r="D61" s="31"/>
      <c r="E61" s="18"/>
      <c r="F61" s="18"/>
      <c r="G61" s="18"/>
      <c r="H61" s="18"/>
      <c r="I61" s="18"/>
      <c r="J61" s="18"/>
    </row>
    <row r="62" spans="1:10" s="1" customFormat="1" x14ac:dyDescent="0.2">
      <c r="A62" s="18"/>
      <c r="B62" s="31"/>
      <c r="C62" s="33"/>
      <c r="D62" s="31"/>
      <c r="E62" s="18"/>
      <c r="F62" s="18"/>
      <c r="G62" s="18"/>
      <c r="H62" s="18"/>
      <c r="I62" s="18"/>
      <c r="J62" s="18"/>
    </row>
    <row r="63" spans="1:10" s="1" customFormat="1" x14ac:dyDescent="0.2">
      <c r="A63" s="18"/>
      <c r="B63" s="31"/>
      <c r="C63" s="33"/>
      <c r="D63" s="31"/>
      <c r="E63" s="18"/>
      <c r="F63" s="18"/>
      <c r="G63" s="18"/>
      <c r="H63" s="18"/>
      <c r="I63" s="18"/>
      <c r="J63" s="18"/>
    </row>
    <row r="64" spans="1:10" s="1" customFormat="1" x14ac:dyDescent="0.2">
      <c r="A64" s="18"/>
      <c r="B64" s="31"/>
      <c r="C64" s="33"/>
      <c r="D64" s="31"/>
      <c r="E64" s="18"/>
      <c r="F64" s="18"/>
      <c r="G64" s="18"/>
      <c r="H64" s="18"/>
      <c r="I64" s="18"/>
      <c r="J64" s="18"/>
    </row>
    <row r="65" spans="1:10" s="1" customFormat="1" x14ac:dyDescent="0.2">
      <c r="A65" s="18"/>
      <c r="B65" s="31"/>
      <c r="C65" s="33"/>
      <c r="D65" s="31"/>
      <c r="E65" s="18"/>
      <c r="F65" s="18"/>
      <c r="G65" s="18"/>
      <c r="H65" s="18"/>
      <c r="I65" s="18"/>
      <c r="J65" s="18"/>
    </row>
    <row r="66" spans="1:10" s="1" customFormat="1" x14ac:dyDescent="0.2">
      <c r="A66" s="18"/>
      <c r="B66" s="31"/>
      <c r="C66" s="33"/>
      <c r="D66" s="31"/>
      <c r="E66" s="18"/>
      <c r="F66" s="18"/>
      <c r="G66" s="18"/>
      <c r="H66" s="18"/>
      <c r="I66" s="18"/>
      <c r="J66" s="18"/>
    </row>
    <row r="67" spans="1:10" s="1" customFormat="1" x14ac:dyDescent="0.2">
      <c r="A67" s="18"/>
      <c r="B67" s="31"/>
      <c r="C67" s="33"/>
      <c r="D67" s="31"/>
      <c r="E67" s="18"/>
      <c r="F67" s="18"/>
      <c r="G67" s="18"/>
      <c r="H67" s="18"/>
      <c r="I67" s="18"/>
      <c r="J67" s="18"/>
    </row>
    <row r="68" spans="1:10" s="1" customFormat="1" x14ac:dyDescent="0.2">
      <c r="A68" s="18"/>
      <c r="B68" s="31"/>
      <c r="C68" s="33"/>
      <c r="D68" s="31"/>
      <c r="E68" s="18"/>
      <c r="F68" s="18"/>
      <c r="G68" s="18"/>
      <c r="H68" s="18"/>
      <c r="I68" s="18"/>
      <c r="J68" s="18"/>
    </row>
    <row r="69" spans="1:10" s="1" customFormat="1" x14ac:dyDescent="0.2">
      <c r="A69" s="18"/>
      <c r="B69" s="31"/>
      <c r="C69" s="33"/>
      <c r="D69" s="31"/>
      <c r="E69" s="18"/>
      <c r="F69" s="18"/>
      <c r="G69" s="18"/>
      <c r="H69" s="18"/>
      <c r="I69" s="18"/>
      <c r="J69" s="18"/>
    </row>
    <row r="70" spans="1:10" s="1" customFormat="1" x14ac:dyDescent="0.2">
      <c r="A70" s="18"/>
      <c r="B70" s="31"/>
      <c r="C70" s="33"/>
      <c r="D70" s="31"/>
      <c r="E70" s="18"/>
      <c r="F70" s="18"/>
      <c r="G70" s="18"/>
      <c r="H70" s="18"/>
      <c r="I70" s="18"/>
      <c r="J70" s="18"/>
    </row>
    <row r="71" spans="1:10" s="1" customFormat="1" x14ac:dyDescent="0.2">
      <c r="A71" s="18"/>
      <c r="B71" s="31"/>
      <c r="C71" s="33"/>
      <c r="D71" s="31"/>
      <c r="E71" s="18"/>
      <c r="F71" s="18"/>
      <c r="G71" s="18"/>
      <c r="H71" s="18"/>
      <c r="I71" s="18"/>
      <c r="J71" s="18"/>
    </row>
    <row r="72" spans="1:10" s="1" customFormat="1" x14ac:dyDescent="0.2">
      <c r="A72" s="18"/>
      <c r="B72" s="31"/>
      <c r="C72" s="33"/>
      <c r="D72" s="31"/>
      <c r="E72" s="18"/>
      <c r="F72" s="18"/>
      <c r="G72" s="18"/>
      <c r="H72" s="18"/>
      <c r="I72" s="18"/>
      <c r="J72" s="18"/>
    </row>
    <row r="73" spans="1:10" s="1" customFormat="1" x14ac:dyDescent="0.2">
      <c r="A73" s="18"/>
      <c r="B73" s="31"/>
      <c r="C73" s="33"/>
      <c r="D73" s="31"/>
      <c r="E73" s="18"/>
      <c r="F73" s="18"/>
      <c r="G73" s="18"/>
      <c r="H73" s="18"/>
      <c r="I73" s="18"/>
      <c r="J73" s="18"/>
    </row>
    <row r="74" spans="1:10" s="1" customFormat="1" x14ac:dyDescent="0.2">
      <c r="A74" s="18"/>
      <c r="B74" s="31"/>
      <c r="C74" s="33"/>
      <c r="D74" s="31"/>
      <c r="E74" s="18"/>
      <c r="F74" s="18"/>
      <c r="G74" s="18"/>
      <c r="H74" s="18"/>
      <c r="I74" s="18"/>
      <c r="J74" s="18"/>
    </row>
    <row r="75" spans="1:10" s="1" customFormat="1" x14ac:dyDescent="0.2">
      <c r="A75" s="18"/>
      <c r="B75" s="31"/>
      <c r="C75" s="33"/>
      <c r="D75" s="31"/>
      <c r="E75" s="18"/>
      <c r="F75" s="18"/>
      <c r="G75" s="18"/>
      <c r="H75" s="18"/>
      <c r="I75" s="18"/>
      <c r="J75" s="18"/>
    </row>
    <row r="76" spans="1:10" s="1" customFormat="1" x14ac:dyDescent="0.2">
      <c r="A76" s="18"/>
      <c r="B76" s="31"/>
      <c r="C76" s="33"/>
      <c r="D76" s="31"/>
      <c r="E76" s="18"/>
      <c r="F76" s="18"/>
      <c r="G76" s="18"/>
      <c r="H76" s="18"/>
      <c r="I76" s="18"/>
      <c r="J76" s="18"/>
    </row>
    <row r="77" spans="1:10" s="1" customFormat="1" x14ac:dyDescent="0.2">
      <c r="A77" s="18"/>
      <c r="B77" s="31"/>
      <c r="C77" s="33"/>
      <c r="D77" s="31"/>
      <c r="E77" s="18"/>
      <c r="F77" s="18"/>
      <c r="G77" s="18"/>
      <c r="H77" s="18"/>
      <c r="I77" s="18"/>
      <c r="J77" s="18"/>
    </row>
    <row r="78" spans="1:10" s="1" customFormat="1" x14ac:dyDescent="0.2">
      <c r="A78" s="18"/>
      <c r="B78" s="31"/>
      <c r="C78" s="33"/>
      <c r="D78" s="31"/>
      <c r="E78" s="18"/>
      <c r="F78" s="18"/>
      <c r="G78" s="18"/>
      <c r="H78" s="18"/>
      <c r="I78" s="18"/>
      <c r="J78" s="18"/>
    </row>
    <row r="79" spans="1:10" s="1" customFormat="1" x14ac:dyDescent="0.2">
      <c r="A79" s="18"/>
      <c r="B79" s="31"/>
      <c r="C79" s="33"/>
      <c r="D79" s="31"/>
      <c r="E79" s="18"/>
      <c r="F79" s="18"/>
      <c r="G79" s="18"/>
      <c r="H79" s="18"/>
      <c r="I79" s="18"/>
      <c r="J79" s="18"/>
    </row>
    <row r="80" spans="1:10" s="1" customFormat="1" x14ac:dyDescent="0.2">
      <c r="A80" s="18"/>
      <c r="B80" s="31"/>
      <c r="C80" s="33"/>
      <c r="D80" s="31"/>
      <c r="E80" s="18"/>
      <c r="F80" s="18"/>
      <c r="G80" s="18"/>
      <c r="H80" s="18"/>
      <c r="I80" s="18"/>
      <c r="J80" s="18"/>
    </row>
    <row r="81" spans="1:10" s="1" customFormat="1" x14ac:dyDescent="0.2">
      <c r="A81" s="18"/>
      <c r="B81" s="31"/>
      <c r="C81" s="33"/>
      <c r="D81" s="31"/>
      <c r="E81" s="18"/>
      <c r="F81" s="18"/>
      <c r="G81" s="18"/>
      <c r="H81" s="18"/>
      <c r="I81" s="18"/>
      <c r="J81" s="18"/>
    </row>
    <row r="82" spans="1:10" s="1" customFormat="1" x14ac:dyDescent="0.2">
      <c r="A82" s="18"/>
      <c r="B82" s="31"/>
      <c r="C82" s="33"/>
      <c r="D82" s="31"/>
      <c r="E82" s="18"/>
      <c r="F82" s="18"/>
      <c r="G82" s="18"/>
      <c r="H82" s="18"/>
      <c r="I82" s="18"/>
      <c r="J82" s="18"/>
    </row>
    <row r="83" spans="1:10" s="1" customFormat="1" x14ac:dyDescent="0.2">
      <c r="A83" s="18"/>
      <c r="B83" s="31"/>
      <c r="C83" s="33"/>
      <c r="D83" s="31"/>
      <c r="E83" s="18"/>
      <c r="F83" s="18"/>
      <c r="G83" s="18"/>
      <c r="H83" s="18"/>
      <c r="I83" s="18"/>
      <c r="J83" s="18"/>
    </row>
    <row r="84" spans="1:10" s="1" customFormat="1" x14ac:dyDescent="0.2">
      <c r="A84" s="18"/>
      <c r="B84" s="31"/>
      <c r="C84" s="33"/>
      <c r="D84" s="31"/>
      <c r="E84" s="18"/>
      <c r="F84" s="18"/>
      <c r="G84" s="18"/>
      <c r="H84" s="18"/>
      <c r="I84" s="18"/>
      <c r="J84" s="18"/>
    </row>
    <row r="85" spans="1:10" s="1" customFormat="1" x14ac:dyDescent="0.2">
      <c r="A85" s="18"/>
      <c r="B85" s="31"/>
      <c r="C85" s="33"/>
      <c r="D85" s="31"/>
      <c r="E85" s="18"/>
      <c r="F85" s="18"/>
      <c r="G85" s="18"/>
      <c r="H85" s="18"/>
      <c r="I85" s="18"/>
      <c r="J85" s="18"/>
    </row>
    <row r="86" spans="1:10" s="1" customFormat="1" x14ac:dyDescent="0.2">
      <c r="A86" s="18"/>
      <c r="B86" s="31"/>
      <c r="C86" s="33"/>
      <c r="D86" s="31"/>
      <c r="E86" s="18"/>
      <c r="F86" s="18"/>
      <c r="G86" s="18"/>
      <c r="H86" s="18"/>
      <c r="I86" s="18"/>
      <c r="J86" s="18"/>
    </row>
    <row r="87" spans="1:10" s="1" customFormat="1" x14ac:dyDescent="0.2">
      <c r="A87" s="18"/>
      <c r="B87" s="31"/>
      <c r="C87" s="33"/>
      <c r="D87" s="31"/>
      <c r="E87" s="18"/>
      <c r="F87" s="18"/>
      <c r="G87" s="18"/>
      <c r="H87" s="18"/>
      <c r="I87" s="18"/>
      <c r="J87" s="18"/>
    </row>
    <row r="88" spans="1:10" s="1" customFormat="1" x14ac:dyDescent="0.2">
      <c r="A88" s="18"/>
      <c r="B88" s="31"/>
      <c r="C88" s="33"/>
      <c r="D88" s="31"/>
      <c r="E88" s="18"/>
      <c r="F88" s="18"/>
      <c r="G88" s="18"/>
      <c r="H88" s="18"/>
      <c r="I88" s="18"/>
      <c r="J88" s="18"/>
    </row>
    <row r="89" spans="1:10" s="1" customFormat="1" x14ac:dyDescent="0.2">
      <c r="A89" s="18"/>
      <c r="B89" s="31"/>
      <c r="C89" s="33"/>
      <c r="D89" s="31"/>
      <c r="E89" s="18"/>
      <c r="F89" s="18"/>
      <c r="G89" s="18"/>
      <c r="H89" s="18"/>
      <c r="I89" s="18"/>
      <c r="J89" s="18"/>
    </row>
    <row r="90" spans="1:10" s="1" customFormat="1" x14ac:dyDescent="0.2">
      <c r="A90" s="18"/>
      <c r="B90" s="31"/>
      <c r="C90" s="33"/>
      <c r="D90" s="31"/>
      <c r="E90" s="18"/>
      <c r="F90" s="18"/>
      <c r="G90" s="18"/>
      <c r="H90" s="18"/>
      <c r="I90" s="18"/>
      <c r="J90" s="18"/>
    </row>
    <row r="91" spans="1:10" s="1" customFormat="1" x14ac:dyDescent="0.2">
      <c r="A91" s="18"/>
      <c r="B91" s="31"/>
      <c r="C91" s="33"/>
      <c r="D91" s="31"/>
      <c r="E91" s="18"/>
      <c r="F91" s="18"/>
      <c r="G91" s="18"/>
      <c r="H91" s="18"/>
      <c r="I91" s="18"/>
      <c r="J91" s="18"/>
    </row>
    <row r="92" spans="1:10" s="1" customFormat="1" x14ac:dyDescent="0.2">
      <c r="A92" s="18"/>
      <c r="B92" s="31"/>
      <c r="C92" s="33"/>
      <c r="D92" s="31"/>
      <c r="E92" s="18"/>
      <c r="F92" s="18"/>
      <c r="G92" s="18"/>
      <c r="H92" s="18"/>
      <c r="I92" s="18"/>
      <c r="J92" s="18"/>
    </row>
    <row r="93" spans="1:10" s="1" customFormat="1" x14ac:dyDescent="0.2">
      <c r="A93" s="18"/>
      <c r="B93" s="31"/>
      <c r="C93" s="33"/>
      <c r="D93" s="31"/>
      <c r="E93" s="18"/>
      <c r="F93" s="18"/>
      <c r="G93" s="18"/>
      <c r="H93" s="18"/>
      <c r="I93" s="18"/>
      <c r="J93" s="18"/>
    </row>
    <row r="94" spans="1:10" s="1" customFormat="1" x14ac:dyDescent="0.2">
      <c r="A94" s="18"/>
      <c r="B94" s="31"/>
      <c r="C94" s="33"/>
      <c r="D94" s="31"/>
      <c r="E94" s="18"/>
      <c r="F94" s="18"/>
      <c r="G94" s="18"/>
      <c r="H94" s="18"/>
      <c r="I94" s="18"/>
      <c r="J94" s="18"/>
    </row>
    <row r="95" spans="1:10" s="1" customFormat="1" x14ac:dyDescent="0.2">
      <c r="A95" s="18"/>
      <c r="B95" s="31"/>
      <c r="C95" s="33"/>
      <c r="D95" s="31"/>
      <c r="E95" s="18"/>
      <c r="F95" s="18"/>
      <c r="G95" s="18"/>
      <c r="H95" s="18"/>
      <c r="I95" s="18"/>
      <c r="J95" s="18"/>
    </row>
    <row r="96" spans="1:10" s="1" customFormat="1" x14ac:dyDescent="0.2">
      <c r="A96" s="18"/>
      <c r="B96" s="31"/>
      <c r="C96" s="33"/>
      <c r="D96" s="31"/>
      <c r="E96" s="18"/>
      <c r="F96" s="18"/>
      <c r="G96" s="18"/>
      <c r="H96" s="18"/>
      <c r="I96" s="18"/>
      <c r="J96" s="18"/>
    </row>
    <row r="97" spans="1:10" s="1" customFormat="1" x14ac:dyDescent="0.2">
      <c r="A97" s="18"/>
      <c r="B97" s="31"/>
      <c r="C97" s="33"/>
      <c r="D97" s="31"/>
      <c r="E97" s="18"/>
      <c r="F97" s="18"/>
      <c r="G97" s="18"/>
      <c r="H97" s="18"/>
      <c r="I97" s="18"/>
      <c r="J97" s="18"/>
    </row>
    <row r="98" spans="1:10" s="1" customFormat="1" x14ac:dyDescent="0.2">
      <c r="A98" s="18"/>
      <c r="B98" s="31"/>
      <c r="C98" s="33"/>
      <c r="D98" s="31"/>
      <c r="E98" s="18"/>
      <c r="F98" s="18"/>
      <c r="G98" s="18"/>
      <c r="H98" s="18"/>
      <c r="I98" s="18"/>
      <c r="J98" s="18"/>
    </row>
    <row r="99" spans="1:10" s="1" customFormat="1" x14ac:dyDescent="0.2">
      <c r="A99" s="18"/>
      <c r="B99" s="31"/>
      <c r="C99" s="33"/>
      <c r="D99" s="31"/>
      <c r="E99" s="18"/>
      <c r="F99" s="18"/>
      <c r="G99" s="18"/>
      <c r="H99" s="18"/>
      <c r="I99" s="18"/>
      <c r="J99" s="18"/>
    </row>
    <row r="100" spans="1:10" s="1" customFormat="1" x14ac:dyDescent="0.2">
      <c r="A100" s="18"/>
      <c r="B100" s="31"/>
      <c r="C100" s="33"/>
      <c r="D100" s="31"/>
      <c r="E100" s="18"/>
      <c r="F100" s="18"/>
      <c r="G100" s="18"/>
      <c r="H100" s="18"/>
      <c r="I100" s="18"/>
      <c r="J100" s="18"/>
    </row>
    <row r="101" spans="1:10" s="1" customFormat="1" x14ac:dyDescent="0.2">
      <c r="A101" s="18"/>
      <c r="B101" s="31"/>
      <c r="C101" s="33"/>
      <c r="D101" s="31"/>
      <c r="E101" s="18"/>
      <c r="F101" s="18"/>
      <c r="G101" s="18"/>
      <c r="H101" s="18"/>
      <c r="I101" s="18"/>
      <c r="J101" s="18"/>
    </row>
    <row r="102" spans="1:10" s="1" customFormat="1" x14ac:dyDescent="0.2">
      <c r="A102" s="18"/>
      <c r="B102" s="31"/>
      <c r="C102" s="33"/>
      <c r="D102" s="31"/>
      <c r="E102" s="18"/>
      <c r="F102" s="18"/>
      <c r="G102" s="18"/>
      <c r="H102" s="18"/>
      <c r="I102" s="18"/>
      <c r="J102" s="18"/>
    </row>
    <row r="103" spans="1:10" s="1" customFormat="1" x14ac:dyDescent="0.2">
      <c r="A103" s="18"/>
      <c r="B103" s="31"/>
      <c r="C103" s="33"/>
      <c r="D103" s="31"/>
      <c r="E103" s="18"/>
      <c r="F103" s="18"/>
      <c r="G103" s="18"/>
      <c r="H103" s="18"/>
      <c r="I103" s="18"/>
      <c r="J103" s="18"/>
    </row>
    <row r="104" spans="1:10" s="1" customFormat="1" x14ac:dyDescent="0.2">
      <c r="A104" s="18"/>
      <c r="B104" s="31"/>
      <c r="C104" s="33"/>
      <c r="D104" s="31"/>
      <c r="E104" s="18"/>
      <c r="F104" s="18"/>
      <c r="G104" s="18"/>
      <c r="H104" s="18"/>
      <c r="I104" s="18"/>
      <c r="J104" s="18"/>
    </row>
    <row r="105" spans="1:10" s="1" customFormat="1" x14ac:dyDescent="0.2">
      <c r="A105" s="18"/>
      <c r="B105" s="31"/>
      <c r="C105" s="33"/>
      <c r="D105" s="31"/>
      <c r="E105" s="18"/>
      <c r="F105" s="18"/>
      <c r="G105" s="18"/>
      <c r="H105" s="18"/>
      <c r="I105" s="18"/>
      <c r="J105" s="18"/>
    </row>
    <row r="106" spans="1:10" s="1" customFormat="1" x14ac:dyDescent="0.2">
      <c r="A106" s="18"/>
      <c r="B106" s="31"/>
      <c r="C106" s="33"/>
      <c r="D106" s="31"/>
      <c r="E106" s="18"/>
      <c r="F106" s="18"/>
      <c r="G106" s="18"/>
      <c r="H106" s="18"/>
      <c r="I106" s="18"/>
      <c r="J106" s="18"/>
    </row>
    <row r="107" spans="1:10" s="1" customFormat="1" x14ac:dyDescent="0.2">
      <c r="A107" s="18"/>
      <c r="B107" s="31"/>
      <c r="C107" s="33"/>
      <c r="D107" s="31"/>
      <c r="E107" s="18"/>
      <c r="F107" s="18"/>
      <c r="G107" s="18"/>
      <c r="H107" s="18"/>
      <c r="I107" s="18"/>
      <c r="J107" s="18"/>
    </row>
    <row r="108" spans="1:10" s="1" customFormat="1" x14ac:dyDescent="0.2">
      <c r="A108" s="18"/>
      <c r="B108" s="31"/>
      <c r="C108" s="33"/>
      <c r="D108" s="31"/>
      <c r="E108" s="18"/>
      <c r="F108" s="18"/>
      <c r="G108" s="18"/>
      <c r="H108" s="18"/>
      <c r="I108" s="18"/>
      <c r="J108" s="18"/>
    </row>
    <row r="109" spans="1:10" s="1" customFormat="1" x14ac:dyDescent="0.2">
      <c r="A109" s="18"/>
      <c r="B109" s="31"/>
      <c r="C109" s="33"/>
      <c r="D109" s="31"/>
      <c r="E109" s="18"/>
      <c r="F109" s="18"/>
      <c r="G109" s="18"/>
      <c r="H109" s="18"/>
      <c r="I109" s="18"/>
      <c r="J109" s="18"/>
    </row>
    <row r="110" spans="1:10" s="1" customFormat="1" x14ac:dyDescent="0.2">
      <c r="A110" s="18"/>
      <c r="B110" s="31"/>
      <c r="C110" s="33"/>
      <c r="D110" s="31"/>
      <c r="E110" s="18"/>
      <c r="F110" s="18"/>
      <c r="G110" s="18"/>
      <c r="H110" s="18"/>
      <c r="I110" s="18"/>
      <c r="J110" s="18"/>
    </row>
    <row r="111" spans="1:10" s="1" customFormat="1" x14ac:dyDescent="0.2">
      <c r="A111" s="18"/>
      <c r="B111" s="31"/>
      <c r="C111" s="33"/>
      <c r="D111" s="31"/>
      <c r="E111" s="18"/>
      <c r="F111" s="18"/>
      <c r="G111" s="18"/>
      <c r="H111" s="18"/>
      <c r="I111" s="18"/>
      <c r="J111" s="18"/>
    </row>
    <row r="112" spans="1:10" s="1" customFormat="1" x14ac:dyDescent="0.2">
      <c r="A112" s="18"/>
      <c r="B112" s="31"/>
      <c r="C112" s="33"/>
      <c r="D112" s="31"/>
      <c r="E112" s="18"/>
      <c r="F112" s="18"/>
      <c r="G112" s="18"/>
      <c r="H112" s="18"/>
      <c r="I112" s="18"/>
      <c r="J112" s="18"/>
    </row>
    <row r="113" spans="1:10" s="1" customFormat="1" x14ac:dyDescent="0.2">
      <c r="A113" s="18"/>
      <c r="B113" s="31"/>
      <c r="C113" s="33"/>
      <c r="D113" s="31"/>
      <c r="E113" s="18"/>
      <c r="F113" s="18"/>
      <c r="G113" s="18"/>
      <c r="H113" s="18"/>
      <c r="I113" s="18"/>
      <c r="J113" s="18"/>
    </row>
    <row r="114" spans="1:10" s="1" customFormat="1" x14ac:dyDescent="0.2">
      <c r="A114" s="18"/>
      <c r="B114" s="31"/>
      <c r="C114" s="33"/>
      <c r="D114" s="31"/>
      <c r="E114" s="18"/>
      <c r="F114" s="18"/>
      <c r="G114" s="18"/>
      <c r="H114" s="18"/>
      <c r="I114" s="18"/>
      <c r="J114" s="18"/>
    </row>
    <row r="115" spans="1:10" s="1" customFormat="1" x14ac:dyDescent="0.2">
      <c r="A115" s="18"/>
      <c r="B115" s="31"/>
      <c r="C115" s="33"/>
      <c r="D115" s="31"/>
      <c r="E115" s="18"/>
      <c r="F115" s="18"/>
      <c r="G115" s="18"/>
      <c r="H115" s="18"/>
      <c r="I115" s="18"/>
      <c r="J115" s="18"/>
    </row>
    <row r="116" spans="1:10" s="1" customFormat="1" x14ac:dyDescent="0.2">
      <c r="A116" s="18"/>
      <c r="B116" s="31"/>
      <c r="C116" s="33"/>
      <c r="D116" s="31"/>
      <c r="E116" s="18"/>
      <c r="F116" s="18"/>
      <c r="G116" s="18"/>
      <c r="H116" s="18"/>
      <c r="I116" s="18"/>
      <c r="J116" s="18"/>
    </row>
    <row r="117" spans="1:10" s="1" customFormat="1" x14ac:dyDescent="0.2">
      <c r="A117" s="18"/>
      <c r="B117" s="31"/>
      <c r="C117" s="33"/>
      <c r="D117" s="31"/>
      <c r="E117" s="18"/>
      <c r="F117" s="18"/>
      <c r="G117" s="18"/>
      <c r="H117" s="18"/>
      <c r="I117" s="18"/>
      <c r="J117" s="18"/>
    </row>
    <row r="118" spans="1:10" s="1" customFormat="1" x14ac:dyDescent="0.2">
      <c r="A118" s="18"/>
      <c r="B118" s="31"/>
      <c r="C118" s="33"/>
      <c r="D118" s="31"/>
      <c r="E118" s="18"/>
      <c r="F118" s="18"/>
      <c r="G118" s="18"/>
      <c r="H118" s="18"/>
      <c r="I118" s="18"/>
      <c r="J118" s="18"/>
    </row>
    <row r="119" spans="1:10" s="1" customFormat="1" x14ac:dyDescent="0.2">
      <c r="A119" s="18"/>
      <c r="B119" s="31"/>
      <c r="C119" s="33"/>
      <c r="D119" s="31"/>
      <c r="E119" s="18"/>
      <c r="F119" s="18"/>
      <c r="G119" s="18"/>
      <c r="H119" s="18"/>
      <c r="I119" s="18"/>
      <c r="J119" s="18"/>
    </row>
    <row r="120" spans="1:10" s="1" customFormat="1" x14ac:dyDescent="0.2">
      <c r="A120" s="18"/>
      <c r="B120" s="31"/>
      <c r="C120" s="33"/>
      <c r="D120" s="31"/>
      <c r="E120" s="18"/>
      <c r="F120" s="18"/>
      <c r="G120" s="18"/>
      <c r="H120" s="18"/>
      <c r="I120" s="18"/>
      <c r="J120" s="18"/>
    </row>
    <row r="121" spans="1:10" s="1" customFormat="1" x14ac:dyDescent="0.2">
      <c r="A121" s="18"/>
      <c r="B121" s="31"/>
      <c r="C121" s="33"/>
      <c r="D121" s="31"/>
      <c r="E121" s="18"/>
      <c r="F121" s="18"/>
      <c r="G121" s="18"/>
      <c r="H121" s="18"/>
      <c r="I121" s="18"/>
      <c r="J121" s="18"/>
    </row>
    <row r="122" spans="1:10" s="1" customFormat="1" x14ac:dyDescent="0.2">
      <c r="A122" s="18"/>
      <c r="B122" s="31"/>
      <c r="C122" s="33"/>
      <c r="D122" s="31"/>
      <c r="E122" s="18"/>
      <c r="F122" s="18"/>
      <c r="G122" s="18"/>
      <c r="H122" s="18"/>
      <c r="I122" s="18"/>
      <c r="J122" s="18"/>
    </row>
    <row r="123" spans="1:10" s="1" customFormat="1" x14ac:dyDescent="0.2">
      <c r="A123" s="18"/>
      <c r="B123" s="31"/>
      <c r="C123" s="33"/>
      <c r="D123" s="31"/>
      <c r="E123" s="18"/>
      <c r="F123" s="18"/>
      <c r="G123" s="18"/>
      <c r="H123" s="18"/>
      <c r="I123" s="18"/>
      <c r="J123" s="18"/>
    </row>
    <row r="124" spans="1:10" s="1" customFormat="1" x14ac:dyDescent="0.2">
      <c r="A124" s="18"/>
      <c r="B124" s="31"/>
      <c r="C124" s="33"/>
      <c r="D124" s="31"/>
      <c r="E124" s="18"/>
      <c r="F124" s="18"/>
      <c r="G124" s="18"/>
      <c r="H124" s="18"/>
      <c r="I124" s="18"/>
      <c r="J124" s="18"/>
    </row>
    <row r="125" spans="1:10" s="1" customFormat="1" x14ac:dyDescent="0.2">
      <c r="A125" s="18"/>
      <c r="B125" s="31"/>
      <c r="C125" s="33"/>
      <c r="D125" s="31"/>
      <c r="E125" s="18"/>
      <c r="F125" s="18"/>
      <c r="G125" s="18"/>
      <c r="H125" s="18"/>
      <c r="I125" s="18"/>
      <c r="J125" s="18"/>
    </row>
    <row r="126" spans="1:10" s="1" customFormat="1" x14ac:dyDescent="0.2">
      <c r="A126" s="18"/>
      <c r="B126" s="31"/>
      <c r="C126" s="33"/>
      <c r="D126" s="31"/>
      <c r="E126" s="18"/>
      <c r="F126" s="18"/>
      <c r="G126" s="18"/>
      <c r="H126" s="18"/>
      <c r="I126" s="18"/>
      <c r="J126" s="18"/>
    </row>
    <row r="127" spans="1:10" s="1" customFormat="1" x14ac:dyDescent="0.2">
      <c r="A127" s="18"/>
      <c r="B127" s="31"/>
      <c r="C127" s="33"/>
      <c r="D127" s="31"/>
      <c r="E127" s="18"/>
      <c r="F127" s="18"/>
      <c r="G127" s="18"/>
      <c r="H127" s="18"/>
      <c r="I127" s="18"/>
      <c r="J127" s="18"/>
    </row>
    <row r="128" spans="1:10" s="1" customFormat="1" x14ac:dyDescent="0.2">
      <c r="A128" s="18"/>
      <c r="B128" s="31"/>
      <c r="C128" s="33"/>
      <c r="D128" s="31"/>
      <c r="E128" s="18"/>
      <c r="F128" s="18"/>
      <c r="G128" s="18"/>
      <c r="H128" s="18"/>
      <c r="I128" s="18"/>
      <c r="J128" s="18"/>
    </row>
    <row r="129" spans="1:10" s="1" customFormat="1" x14ac:dyDescent="0.2">
      <c r="A129" s="18"/>
      <c r="B129" s="31"/>
      <c r="C129" s="33"/>
      <c r="D129" s="31"/>
      <c r="E129" s="18"/>
      <c r="F129" s="18"/>
      <c r="G129" s="18"/>
      <c r="H129" s="18"/>
      <c r="I129" s="18"/>
      <c r="J129" s="18"/>
    </row>
    <row r="130" spans="1:10" s="1" customFormat="1" x14ac:dyDescent="0.2">
      <c r="A130" s="18"/>
      <c r="B130" s="31"/>
      <c r="C130" s="33"/>
      <c r="D130" s="31"/>
      <c r="E130" s="18"/>
      <c r="F130" s="18"/>
      <c r="G130" s="18"/>
      <c r="H130" s="18"/>
      <c r="I130" s="18"/>
      <c r="J130" s="18"/>
    </row>
    <row r="131" spans="1:10" s="1" customFormat="1" x14ac:dyDescent="0.2">
      <c r="A131" s="18"/>
      <c r="B131" s="31"/>
      <c r="C131" s="33"/>
      <c r="D131" s="31"/>
      <c r="E131" s="18"/>
      <c r="F131" s="18"/>
      <c r="G131" s="18"/>
      <c r="H131" s="18"/>
      <c r="I131" s="18"/>
      <c r="J131" s="18"/>
    </row>
    <row r="132" spans="1:10" s="1" customFormat="1" x14ac:dyDescent="0.2">
      <c r="A132" s="18"/>
      <c r="B132" s="31"/>
      <c r="C132" s="33"/>
      <c r="D132" s="31"/>
      <c r="E132" s="18"/>
      <c r="F132" s="18"/>
      <c r="G132" s="18"/>
      <c r="H132" s="18"/>
      <c r="I132" s="18"/>
      <c r="J132" s="18"/>
    </row>
    <row r="133" spans="1:10" s="1" customFormat="1" x14ac:dyDescent="0.2">
      <c r="A133" s="18"/>
      <c r="B133" s="31"/>
      <c r="C133" s="33"/>
      <c r="D133" s="31"/>
      <c r="E133" s="18"/>
      <c r="F133" s="18"/>
      <c r="G133" s="18"/>
      <c r="H133" s="18"/>
      <c r="I133" s="18"/>
      <c r="J133" s="18"/>
    </row>
    <row r="134" spans="1:10" s="1" customFormat="1" x14ac:dyDescent="0.2">
      <c r="A134" s="18"/>
      <c r="B134" s="31"/>
      <c r="C134" s="33"/>
      <c r="D134" s="31"/>
      <c r="E134" s="18"/>
      <c r="F134" s="18"/>
      <c r="G134" s="18"/>
      <c r="H134" s="18"/>
      <c r="I134" s="18"/>
      <c r="J134" s="18"/>
    </row>
    <row r="135" spans="1:10" s="1" customFormat="1" x14ac:dyDescent="0.2">
      <c r="A135" s="18"/>
      <c r="B135" s="31"/>
      <c r="C135" s="33"/>
      <c r="D135" s="31"/>
      <c r="E135" s="18"/>
      <c r="F135" s="18"/>
      <c r="G135" s="18"/>
      <c r="H135" s="18"/>
      <c r="I135" s="18"/>
      <c r="J135" s="18"/>
    </row>
    <row r="136" spans="1:10" s="1" customFormat="1" x14ac:dyDescent="0.2">
      <c r="A136" s="18"/>
      <c r="B136" s="31"/>
      <c r="C136" s="33"/>
      <c r="D136" s="31"/>
      <c r="E136" s="18"/>
      <c r="F136" s="18"/>
      <c r="G136" s="18"/>
      <c r="H136" s="18"/>
      <c r="I136" s="18"/>
      <c r="J136" s="18"/>
    </row>
    <row r="137" spans="1:10" s="1" customFormat="1" x14ac:dyDescent="0.2">
      <c r="A137" s="18"/>
      <c r="B137" s="31"/>
      <c r="C137" s="33"/>
      <c r="D137" s="31"/>
      <c r="E137" s="18"/>
      <c r="F137" s="18"/>
      <c r="G137" s="18"/>
      <c r="H137" s="18"/>
      <c r="I137" s="18"/>
      <c r="J137" s="18"/>
    </row>
    <row r="138" spans="1:10" s="1" customFormat="1" x14ac:dyDescent="0.2">
      <c r="A138" s="18"/>
      <c r="B138" s="31"/>
      <c r="C138" s="33"/>
      <c r="D138" s="31"/>
      <c r="E138" s="18"/>
      <c r="F138" s="18"/>
      <c r="G138" s="18"/>
      <c r="H138" s="18"/>
      <c r="I138" s="18"/>
      <c r="J138" s="18"/>
    </row>
    <row r="139" spans="1:10" s="1" customFormat="1" x14ac:dyDescent="0.2">
      <c r="A139" s="18"/>
      <c r="B139" s="31"/>
      <c r="C139" s="33"/>
      <c r="D139" s="31"/>
      <c r="E139" s="18"/>
      <c r="F139" s="18"/>
      <c r="G139" s="18"/>
      <c r="H139" s="18"/>
      <c r="I139" s="18"/>
      <c r="J139" s="18"/>
    </row>
    <row r="140" spans="1:10" s="1" customFormat="1" x14ac:dyDescent="0.2">
      <c r="A140" s="18"/>
      <c r="B140" s="31"/>
      <c r="C140" s="33"/>
      <c r="D140" s="31"/>
      <c r="E140" s="18"/>
      <c r="F140" s="18"/>
      <c r="G140" s="18"/>
      <c r="H140" s="18"/>
      <c r="I140" s="18"/>
      <c r="J140" s="18"/>
    </row>
    <row r="141" spans="1:10" s="1" customFormat="1" x14ac:dyDescent="0.2">
      <c r="A141" s="18"/>
      <c r="B141" s="31"/>
      <c r="C141" s="33"/>
      <c r="D141" s="31"/>
      <c r="E141" s="18"/>
      <c r="F141" s="18"/>
      <c r="G141" s="18"/>
      <c r="H141" s="18"/>
      <c r="I141" s="18"/>
      <c r="J141" s="18"/>
    </row>
    <row r="142" spans="1:10" s="1" customFormat="1" x14ac:dyDescent="0.2">
      <c r="A142" s="18"/>
      <c r="B142" s="31"/>
      <c r="C142" s="33"/>
      <c r="D142" s="31"/>
      <c r="E142" s="18"/>
      <c r="F142" s="18"/>
      <c r="G142" s="18"/>
      <c r="H142" s="18"/>
      <c r="I142" s="18"/>
      <c r="J142" s="18"/>
    </row>
    <row r="143" spans="1:10" s="1" customFormat="1" x14ac:dyDescent="0.2">
      <c r="A143" s="18"/>
      <c r="B143" s="31"/>
      <c r="C143" s="33"/>
      <c r="D143" s="31"/>
      <c r="E143" s="18"/>
      <c r="F143" s="18"/>
      <c r="G143" s="18"/>
      <c r="H143" s="18"/>
      <c r="I143" s="18"/>
      <c r="J143" s="18"/>
    </row>
    <row r="144" spans="1:10" s="1" customFormat="1" x14ac:dyDescent="0.2">
      <c r="A144" s="18"/>
      <c r="B144" s="31"/>
      <c r="C144" s="33"/>
      <c r="D144" s="31"/>
      <c r="E144" s="18"/>
      <c r="F144" s="18"/>
      <c r="G144" s="18"/>
      <c r="H144" s="18"/>
      <c r="I144" s="18"/>
      <c r="J144" s="18"/>
    </row>
    <row r="145" spans="1:10" s="1" customFormat="1" x14ac:dyDescent="0.2">
      <c r="A145" s="18"/>
      <c r="B145" s="31"/>
      <c r="C145" s="33"/>
      <c r="D145" s="31"/>
      <c r="E145" s="18"/>
      <c r="F145" s="18"/>
      <c r="G145" s="18"/>
      <c r="H145" s="18"/>
      <c r="I145" s="18"/>
      <c r="J145" s="18"/>
    </row>
    <row r="146" spans="1:10" s="1" customFormat="1" x14ac:dyDescent="0.2">
      <c r="A146" s="18"/>
      <c r="B146" s="31"/>
      <c r="C146" s="33"/>
      <c r="D146" s="31"/>
      <c r="E146" s="18"/>
      <c r="F146" s="18"/>
      <c r="G146" s="18"/>
      <c r="H146" s="18"/>
      <c r="I146" s="18"/>
      <c r="J146" s="18"/>
    </row>
    <row r="147" spans="1:10" s="1" customFormat="1" x14ac:dyDescent="0.2">
      <c r="A147" s="18"/>
      <c r="B147" s="31"/>
      <c r="C147" s="33"/>
      <c r="D147" s="31"/>
      <c r="E147" s="18"/>
      <c r="F147" s="18"/>
      <c r="G147" s="18"/>
      <c r="H147" s="18"/>
      <c r="I147" s="18"/>
      <c r="J147" s="18"/>
    </row>
    <row r="148" spans="1:10" s="1" customFormat="1" x14ac:dyDescent="0.2">
      <c r="A148" s="18"/>
      <c r="B148" s="31"/>
      <c r="C148" s="33"/>
      <c r="D148" s="31"/>
      <c r="E148" s="18"/>
      <c r="F148" s="18"/>
      <c r="G148" s="18"/>
      <c r="H148" s="18"/>
      <c r="I148" s="18"/>
      <c r="J148" s="18"/>
    </row>
    <row r="149" spans="1:10" s="1" customFormat="1" x14ac:dyDescent="0.2">
      <c r="A149" s="18"/>
      <c r="B149" s="31"/>
      <c r="C149" s="33"/>
      <c r="D149" s="31"/>
      <c r="E149" s="18"/>
      <c r="F149" s="18"/>
      <c r="G149" s="18"/>
      <c r="H149" s="18"/>
      <c r="I149" s="18"/>
      <c r="J149" s="18"/>
    </row>
    <row r="150" spans="1:10" s="1" customFormat="1" x14ac:dyDescent="0.2">
      <c r="A150" s="18"/>
      <c r="B150" s="31"/>
      <c r="C150" s="33"/>
      <c r="D150" s="31"/>
      <c r="E150" s="18"/>
      <c r="F150" s="18"/>
      <c r="G150" s="18"/>
      <c r="H150" s="18"/>
      <c r="I150" s="18"/>
      <c r="J150" s="18"/>
    </row>
    <row r="151" spans="1:10" s="1" customFormat="1" x14ac:dyDescent="0.2">
      <c r="A151" s="18"/>
      <c r="B151" s="31"/>
      <c r="C151" s="33"/>
      <c r="D151" s="31"/>
      <c r="E151" s="18"/>
      <c r="F151" s="18"/>
      <c r="G151" s="18"/>
      <c r="H151" s="18"/>
      <c r="I151" s="18"/>
      <c r="J151" s="18"/>
    </row>
    <row r="152" spans="1:10" s="1" customFormat="1" x14ac:dyDescent="0.2">
      <c r="A152" s="18"/>
      <c r="B152" s="31"/>
      <c r="C152" s="33"/>
      <c r="D152" s="31"/>
      <c r="E152" s="18"/>
      <c r="F152" s="18"/>
      <c r="G152" s="18"/>
      <c r="H152" s="18"/>
      <c r="I152" s="18"/>
      <c r="J152" s="18"/>
    </row>
    <row r="153" spans="1:10" s="1" customFormat="1" x14ac:dyDescent="0.2">
      <c r="A153" s="18"/>
      <c r="B153" s="31"/>
      <c r="C153" s="33"/>
      <c r="D153" s="31"/>
      <c r="E153" s="18"/>
      <c r="F153" s="18"/>
      <c r="G153" s="18"/>
      <c r="H153" s="18"/>
      <c r="I153" s="18"/>
      <c r="J153" s="18"/>
    </row>
    <row r="154" spans="1:10" s="1" customFormat="1" x14ac:dyDescent="0.2">
      <c r="A154" s="18"/>
      <c r="B154" s="31"/>
      <c r="C154" s="33"/>
      <c r="D154" s="31"/>
      <c r="E154" s="18"/>
      <c r="F154" s="18"/>
      <c r="G154" s="18"/>
      <c r="H154" s="18"/>
      <c r="I154" s="18"/>
      <c r="J154" s="18"/>
    </row>
    <row r="155" spans="1:10" s="1" customFormat="1" x14ac:dyDescent="0.2">
      <c r="A155" s="18"/>
      <c r="B155" s="31"/>
      <c r="C155" s="33"/>
      <c r="D155" s="31"/>
      <c r="E155" s="18"/>
      <c r="F155" s="18"/>
      <c r="G155" s="18"/>
      <c r="H155" s="18"/>
      <c r="I155" s="18"/>
      <c r="J155" s="18"/>
    </row>
    <row r="156" spans="1:10" s="1" customFormat="1" x14ac:dyDescent="0.2">
      <c r="A156" s="18"/>
      <c r="B156" s="31"/>
      <c r="C156" s="33"/>
      <c r="D156" s="31"/>
      <c r="E156" s="18"/>
      <c r="F156" s="18"/>
      <c r="G156" s="18"/>
      <c r="H156" s="18"/>
      <c r="I156" s="18"/>
      <c r="J156" s="18"/>
    </row>
    <row r="157" spans="1:10" s="1" customFormat="1" x14ac:dyDescent="0.2">
      <c r="A157" s="18"/>
      <c r="B157" s="31"/>
      <c r="C157" s="33"/>
      <c r="D157" s="31"/>
      <c r="E157" s="18"/>
      <c r="F157" s="18"/>
      <c r="G157" s="18"/>
      <c r="H157" s="18"/>
      <c r="I157" s="18"/>
      <c r="J157" s="18"/>
    </row>
    <row r="158" spans="1:10" s="1" customFormat="1" x14ac:dyDescent="0.2">
      <c r="A158" s="18"/>
      <c r="B158" s="31"/>
      <c r="C158" s="33"/>
      <c r="D158" s="31"/>
      <c r="E158" s="18"/>
      <c r="F158" s="18"/>
      <c r="G158" s="18"/>
      <c r="H158" s="18"/>
      <c r="I158" s="18"/>
      <c r="J158" s="18"/>
    </row>
    <row r="159" spans="1:10" s="1" customFormat="1" x14ac:dyDescent="0.2">
      <c r="A159" s="18"/>
      <c r="B159" s="31"/>
      <c r="C159" s="33"/>
      <c r="D159" s="31"/>
      <c r="E159" s="18"/>
      <c r="F159" s="18"/>
      <c r="G159" s="18"/>
      <c r="H159" s="18"/>
      <c r="I159" s="18"/>
      <c r="J159" s="18"/>
    </row>
    <row r="160" spans="1:10" s="1" customFormat="1" x14ac:dyDescent="0.2">
      <c r="A160" s="18"/>
      <c r="B160" s="31"/>
      <c r="C160" s="33"/>
      <c r="D160" s="31"/>
      <c r="E160" s="18"/>
      <c r="F160" s="18"/>
      <c r="G160" s="18"/>
      <c r="H160" s="18"/>
      <c r="I160" s="18"/>
      <c r="J160" s="18"/>
    </row>
    <row r="161" spans="1:10" s="1" customFormat="1" x14ac:dyDescent="0.2">
      <c r="A161" s="18"/>
      <c r="B161" s="31"/>
      <c r="C161" s="33"/>
      <c r="D161" s="31"/>
      <c r="E161" s="18"/>
      <c r="F161" s="18"/>
      <c r="G161" s="18"/>
      <c r="H161" s="18"/>
      <c r="I161" s="18"/>
      <c r="J161" s="18"/>
    </row>
    <row r="162" spans="1:10" s="1" customFormat="1" x14ac:dyDescent="0.2">
      <c r="A162" s="18"/>
      <c r="B162" s="31"/>
      <c r="C162" s="33"/>
      <c r="D162" s="31"/>
      <c r="E162" s="18"/>
      <c r="F162" s="18"/>
      <c r="G162" s="18"/>
      <c r="H162" s="18"/>
      <c r="I162" s="18"/>
      <c r="J162" s="18"/>
    </row>
    <row r="163" spans="1:10" s="1" customFormat="1" x14ac:dyDescent="0.2">
      <c r="A163" s="18"/>
      <c r="B163" s="31"/>
      <c r="C163" s="33"/>
      <c r="D163" s="31"/>
      <c r="E163" s="18"/>
      <c r="F163" s="18"/>
      <c r="G163" s="18"/>
      <c r="H163" s="18"/>
      <c r="I163" s="18"/>
      <c r="J163" s="18"/>
    </row>
    <row r="164" spans="1:10" s="1" customFormat="1" x14ac:dyDescent="0.2">
      <c r="A164" s="18"/>
      <c r="B164" s="31"/>
      <c r="C164" s="33"/>
      <c r="D164" s="31"/>
      <c r="E164" s="18"/>
      <c r="F164" s="18"/>
      <c r="G164" s="18"/>
      <c r="H164" s="18"/>
      <c r="I164" s="18"/>
      <c r="J164" s="18"/>
    </row>
    <row r="165" spans="1:10" s="1" customFormat="1" x14ac:dyDescent="0.2">
      <c r="A165" s="18"/>
      <c r="B165" s="31"/>
      <c r="C165" s="33"/>
      <c r="D165" s="31"/>
      <c r="E165" s="18"/>
      <c r="F165" s="18"/>
      <c r="G165" s="18"/>
      <c r="H165" s="18"/>
      <c r="I165" s="18"/>
      <c r="J165" s="18"/>
    </row>
    <row r="166" spans="1:10" s="1" customFormat="1" x14ac:dyDescent="0.2">
      <c r="A166" s="18"/>
      <c r="B166" s="31"/>
      <c r="C166" s="33"/>
      <c r="D166" s="31"/>
      <c r="E166" s="18"/>
      <c r="F166" s="18"/>
      <c r="G166" s="18"/>
      <c r="H166" s="18"/>
      <c r="I166" s="18"/>
      <c r="J166" s="18"/>
    </row>
    <row r="167" spans="1:10" s="1" customFormat="1" x14ac:dyDescent="0.2">
      <c r="A167" s="18"/>
      <c r="B167" s="31"/>
      <c r="C167" s="33"/>
      <c r="D167" s="31"/>
      <c r="E167" s="18"/>
      <c r="F167" s="18"/>
      <c r="G167" s="18"/>
      <c r="H167" s="18"/>
      <c r="I167" s="18"/>
      <c r="J167" s="18"/>
    </row>
    <row r="168" spans="1:10" s="1" customFormat="1" x14ac:dyDescent="0.2">
      <c r="A168" s="18"/>
      <c r="B168" s="31"/>
      <c r="C168" s="33"/>
      <c r="D168" s="31"/>
      <c r="E168" s="18"/>
      <c r="F168" s="18"/>
      <c r="G168" s="18"/>
      <c r="H168" s="18"/>
      <c r="I168" s="18"/>
      <c r="J168" s="18"/>
    </row>
    <row r="169" spans="1:10" s="1" customFormat="1" x14ac:dyDescent="0.2">
      <c r="A169" s="18"/>
      <c r="B169" s="31"/>
      <c r="C169" s="33"/>
      <c r="D169" s="31"/>
      <c r="E169" s="18"/>
      <c r="F169" s="18"/>
      <c r="G169" s="18"/>
      <c r="H169" s="18"/>
      <c r="I169" s="18"/>
      <c r="J169" s="18"/>
    </row>
    <row r="170" spans="1:10" s="1" customFormat="1" x14ac:dyDescent="0.2">
      <c r="A170" s="18"/>
      <c r="B170" s="31"/>
      <c r="C170" s="33"/>
      <c r="D170" s="31"/>
      <c r="E170" s="18"/>
      <c r="F170" s="18"/>
      <c r="G170" s="18"/>
      <c r="H170" s="18"/>
      <c r="I170" s="18"/>
      <c r="J170" s="18"/>
    </row>
    <row r="171" spans="1:10" s="1" customFormat="1" x14ac:dyDescent="0.2">
      <c r="A171" s="18"/>
      <c r="B171" s="31"/>
      <c r="C171" s="33"/>
      <c r="D171" s="31"/>
      <c r="E171" s="18"/>
      <c r="F171" s="18"/>
      <c r="G171" s="18"/>
      <c r="H171" s="18"/>
      <c r="I171" s="18"/>
      <c r="J171" s="18"/>
    </row>
    <row r="172" spans="1:10" s="1" customFormat="1" x14ac:dyDescent="0.2">
      <c r="A172" s="18"/>
      <c r="B172" s="31"/>
      <c r="C172" s="33"/>
      <c r="D172" s="31"/>
      <c r="E172" s="18"/>
      <c r="F172" s="18"/>
      <c r="G172" s="18"/>
      <c r="H172" s="18"/>
      <c r="I172" s="18"/>
      <c r="J172" s="18"/>
    </row>
  </sheetData>
  <autoFilter ref="B6:I17" xr:uid="{0DC39702-C3EC-4BDF-BDBD-B86EF6FCA214}"/>
  <mergeCells count="12">
    <mergeCell ref="X1:Z1"/>
    <mergeCell ref="B6:B7"/>
    <mergeCell ref="C6:C7"/>
    <mergeCell ref="D6:D7"/>
    <mergeCell ref="E6:E7"/>
    <mergeCell ref="F6:F7"/>
    <mergeCell ref="G6:G7"/>
    <mergeCell ref="H6:H7"/>
    <mergeCell ref="I6:I7"/>
    <mergeCell ref="B2:J2"/>
    <mergeCell ref="J6:J7"/>
    <mergeCell ref="B4:J4"/>
  </mergeCells>
  <phoneticPr fontId="28" type="noConversion"/>
  <printOptions horizontalCentered="1" verticalCentered="1"/>
  <pageMargins left="0.51181102362204722" right="0.51181102362204722" top="0.98425196850393704" bottom="0.98425196850393704" header="0.51181102362204722" footer="0.51181102362204722"/>
  <pageSetup paperSize="9" scale="73" fitToHeight="0" orientation="landscape" r:id="rId1"/>
  <headerFooter>
    <oddHeader xml:space="preserve">&amp;L &amp;G&amp;RREFERENCIAL CDHU
VERSÃO 190
VIGÊNCIA A PARTIR DE 05/2023
</oddHeader>
    <oddFooter xml:space="preserve">&amp;L &amp;CFundação Florestal | Av. Prof. Frederico Hermann Jr 345 | CEP 05459-010
São Paulo, SP | Fone (11) 2997-5000 | www.fflorestal.sp.gov.br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F0C2-92F0-4AA6-AA17-A305D5E8778F}">
  <sheetPr>
    <pageSetUpPr fitToPage="1"/>
  </sheetPr>
  <dimension ref="B2:F37"/>
  <sheetViews>
    <sheetView view="pageBreakPreview" zoomScale="80" zoomScaleNormal="100" zoomScaleSheetLayoutView="80" workbookViewId="0">
      <selection sqref="A1:F38"/>
    </sheetView>
  </sheetViews>
  <sheetFormatPr defaultColWidth="8" defaultRowHeight="15" x14ac:dyDescent="0.25"/>
  <cols>
    <col min="1" max="1" width="2.375" style="2" customWidth="1"/>
    <col min="2" max="2" width="5.375" style="13" customWidth="1"/>
    <col min="3" max="3" width="54.75" style="2" customWidth="1"/>
    <col min="4" max="4" width="10.625" style="2" customWidth="1"/>
    <col min="5" max="5" width="2.5" style="2" customWidth="1"/>
    <col min="6" max="16384" width="8" style="2"/>
  </cols>
  <sheetData>
    <row r="2" spans="2:6" ht="18.75" x14ac:dyDescent="0.3">
      <c r="B2" s="108" t="s">
        <v>81</v>
      </c>
      <c r="C2" s="108"/>
      <c r="D2" s="108"/>
    </row>
    <row r="3" spans="2:6" ht="30" customHeight="1" x14ac:dyDescent="0.25">
      <c r="B3" s="109" t="s">
        <v>82</v>
      </c>
      <c r="C3" s="109"/>
      <c r="D3" s="109"/>
    </row>
    <row r="4" spans="2:6" ht="5.0999999999999996" customHeight="1" x14ac:dyDescent="0.25">
      <c r="B4" s="3"/>
      <c r="C4" s="3"/>
      <c r="D4" s="3"/>
    </row>
    <row r="5" spans="2:6" ht="15" customHeight="1" x14ac:dyDescent="0.25">
      <c r="B5" s="110" t="s">
        <v>83</v>
      </c>
      <c r="C5" s="110"/>
      <c r="D5" s="4">
        <v>2</v>
      </c>
    </row>
    <row r="6" spans="2:6" ht="15" customHeight="1" x14ac:dyDescent="0.25">
      <c r="B6" s="3"/>
      <c r="C6" s="3"/>
      <c r="D6" s="3"/>
      <c r="E6" s="111"/>
      <c r="F6" s="111"/>
    </row>
    <row r="7" spans="2:6" ht="15" customHeight="1" x14ac:dyDescent="0.25">
      <c r="B7" s="5" t="s">
        <v>0</v>
      </c>
      <c r="C7" s="5" t="s">
        <v>1</v>
      </c>
      <c r="D7" s="5" t="s">
        <v>84</v>
      </c>
    </row>
    <row r="8" spans="2:6" x14ac:dyDescent="0.25">
      <c r="B8" s="6">
        <v>1</v>
      </c>
      <c r="C8" s="7" t="s">
        <v>85</v>
      </c>
      <c r="D8" s="8"/>
    </row>
    <row r="9" spans="2:6" x14ac:dyDescent="0.25">
      <c r="B9" s="9" t="s">
        <v>86</v>
      </c>
      <c r="C9" s="10" t="s">
        <v>87</v>
      </c>
      <c r="D9" s="11">
        <v>7.0000000000000007E-2</v>
      </c>
    </row>
    <row r="10" spans="2:6" x14ac:dyDescent="0.25">
      <c r="B10" s="6">
        <v>2</v>
      </c>
      <c r="C10" s="7" t="s">
        <v>88</v>
      </c>
      <c r="D10" s="8"/>
    </row>
    <row r="11" spans="2:6" x14ac:dyDescent="0.25">
      <c r="B11" s="9" t="s">
        <v>89</v>
      </c>
      <c r="C11" s="10" t="s">
        <v>90</v>
      </c>
      <c r="D11" s="11">
        <f>IF(D$5=1,3/100,IF(D$5=2,4/100,IF(D$5=3,5.5/100,"")))</f>
        <v>0.04</v>
      </c>
    </row>
    <row r="12" spans="2:6" x14ac:dyDescent="0.25">
      <c r="B12" s="6">
        <v>3</v>
      </c>
      <c r="C12" s="7" t="s">
        <v>91</v>
      </c>
      <c r="D12" s="8"/>
    </row>
    <row r="13" spans="2:6" x14ac:dyDescent="0.25">
      <c r="B13" s="9" t="s">
        <v>92</v>
      </c>
      <c r="C13" s="10" t="s">
        <v>93</v>
      </c>
      <c r="D13" s="11">
        <v>6.0000000000000001E-3</v>
      </c>
    </row>
    <row r="14" spans="2:6" x14ac:dyDescent="0.25">
      <c r="B14" s="6">
        <v>4</v>
      </c>
      <c r="C14" s="7" t="s">
        <v>94</v>
      </c>
      <c r="D14" s="8"/>
    </row>
    <row r="15" spans="2:6" x14ac:dyDescent="0.25">
      <c r="B15" s="9" t="s">
        <v>95</v>
      </c>
      <c r="C15" s="10" t="s">
        <v>96</v>
      </c>
      <c r="D15" s="11">
        <f>IF(D$5=1,0.8/100,IF(D$5=2,0.8/100,IF(D$5=3,1/100,"")))</f>
        <v>8.0000000000000002E-3</v>
      </c>
    </row>
    <row r="16" spans="2:6" x14ac:dyDescent="0.25">
      <c r="B16" s="9" t="s">
        <v>97</v>
      </c>
      <c r="C16" s="10" t="s">
        <v>98</v>
      </c>
      <c r="D16" s="11">
        <v>8.9999999999999993E-3</v>
      </c>
    </row>
    <row r="17" spans="2:6" x14ac:dyDescent="0.25">
      <c r="B17" s="6">
        <v>5</v>
      </c>
      <c r="C17" s="7" t="s">
        <v>99</v>
      </c>
      <c r="D17" s="8"/>
    </row>
    <row r="18" spans="2:6" x14ac:dyDescent="0.25">
      <c r="B18" s="9" t="s">
        <v>100</v>
      </c>
      <c r="C18" s="10" t="s">
        <v>101</v>
      </c>
      <c r="D18" s="12">
        <v>0.05</v>
      </c>
      <c r="F18" s="2" t="s">
        <v>102</v>
      </c>
    </row>
    <row r="19" spans="2:6" x14ac:dyDescent="0.25">
      <c r="B19" s="9" t="s">
        <v>103</v>
      </c>
      <c r="C19" s="10" t="s">
        <v>104</v>
      </c>
      <c r="D19" s="11">
        <v>6.4999999999999997E-3</v>
      </c>
    </row>
    <row r="20" spans="2:6" x14ac:dyDescent="0.25">
      <c r="B20" s="9" t="s">
        <v>105</v>
      </c>
      <c r="C20" s="10" t="s">
        <v>106</v>
      </c>
      <c r="D20" s="11">
        <v>0.03</v>
      </c>
    </row>
    <row r="21" spans="2:6" x14ac:dyDescent="0.25">
      <c r="B21" s="9" t="s">
        <v>107</v>
      </c>
      <c r="C21" s="10" t="s">
        <v>108</v>
      </c>
      <c r="D21" s="10"/>
    </row>
    <row r="24" spans="2:6" x14ac:dyDescent="0.25">
      <c r="B24" s="107" t="s">
        <v>109</v>
      </c>
      <c r="C24" s="107"/>
      <c r="D24" s="107"/>
    </row>
    <row r="25" spans="2:6" x14ac:dyDescent="0.25">
      <c r="B25" s="107" t="s">
        <v>110</v>
      </c>
      <c r="C25" s="107"/>
      <c r="D25" s="107"/>
    </row>
    <row r="27" spans="2:6" ht="18.75" x14ac:dyDescent="0.25">
      <c r="B27" s="112" t="s">
        <v>111</v>
      </c>
      <c r="C27" s="113"/>
      <c r="D27" s="14">
        <f>ROUNDUP((((1+(D11+SUM(D15:D16)))*(1+D13)+(1*D9))/(1-SUM(D18:D21)))-1,4)</f>
        <v>0.2407</v>
      </c>
    </row>
    <row r="32" spans="2:6" ht="15.75" x14ac:dyDescent="0.25">
      <c r="B32" s="114" t="s">
        <v>112</v>
      </c>
      <c r="C32" s="114"/>
      <c r="D32" s="114"/>
    </row>
    <row r="33" spans="2:4" ht="30" customHeight="1" x14ac:dyDescent="0.25">
      <c r="B33" s="109" t="s">
        <v>113</v>
      </c>
      <c r="C33" s="109"/>
      <c r="D33" s="109"/>
    </row>
    <row r="34" spans="2:4" x14ac:dyDescent="0.25">
      <c r="B34" s="15"/>
      <c r="C34" s="15"/>
    </row>
    <row r="35" spans="2:4" x14ac:dyDescent="0.25">
      <c r="B35" s="107" t="s">
        <v>114</v>
      </c>
      <c r="C35" s="107"/>
      <c r="D35" s="16">
        <v>2</v>
      </c>
    </row>
    <row r="37" spans="2:4" ht="18.75" x14ac:dyDescent="0.25">
      <c r="B37" s="115" t="s">
        <v>115</v>
      </c>
      <c r="C37" s="116"/>
      <c r="D37" s="17">
        <f>IF(D35&lt;&gt;"",IF(D35=1,3.49,(IF(D35=2,6.23,IF(D35=3,8.87,""))))/100,"")</f>
        <v>6.2300000000000001E-2</v>
      </c>
    </row>
  </sheetData>
  <mergeCells count="11">
    <mergeCell ref="B27:C27"/>
    <mergeCell ref="B32:D32"/>
    <mergeCell ref="B33:D33"/>
    <mergeCell ref="B35:C35"/>
    <mergeCell ref="B37:C37"/>
    <mergeCell ref="B25:D25"/>
    <mergeCell ref="B2:D2"/>
    <mergeCell ref="B3:D3"/>
    <mergeCell ref="B5:C5"/>
    <mergeCell ref="E6:F6"/>
    <mergeCell ref="B24:D24"/>
  </mergeCells>
  <dataValidations count="1">
    <dataValidation type="list" allowBlank="1" showInputMessage="1" showErrorMessage="1" sqref="D5 D35" xr:uid="{BBFF5C94-5C33-4B5A-A3A1-189F606C7BFF}">
      <formula1>"1,2,3"</formula1>
    </dataValidation>
  </dataValidations>
  <printOptions horizontalCentered="1" verticalCentered="1"/>
  <pageMargins left="0.51181102362204722" right="0.51181102362204722" top="0.98425196850393704" bottom="0.98425196850393704" header="0.51181102362204722" footer="0.51181102362204722"/>
  <pageSetup paperSize="9" orientation="portrait" r:id="rId1"/>
  <headerFooter>
    <oddHeader xml:space="preserve">&amp;L &amp;G&amp;RREFERENCIAL CDHU
VERSÃO 190
VIGÊNCIA A PARTIR DE 05/2023
</oddHeader>
    <oddFooter xml:space="preserve">&amp;L &amp;C345 | CEP 05459-010
São Paulo, SP | Fone (11) 2997-5000 | www.fflorestal.sp.gov.br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Orçamento Sintético</vt:lpstr>
      <vt:lpstr>CRONOGRAMA</vt:lpstr>
      <vt:lpstr>BDI</vt:lpstr>
      <vt:lpstr>BDI!Area_de_impressao</vt:lpstr>
      <vt:lpstr>CRONOGRAMA!Area_de_impressao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Mauro Ivo Martins Quaresma Filho</cp:lastModifiedBy>
  <cp:revision>0</cp:revision>
  <cp:lastPrinted>2023-08-23T20:30:07Z</cp:lastPrinted>
  <dcterms:created xsi:type="dcterms:W3CDTF">2023-08-16T19:20:13Z</dcterms:created>
  <dcterms:modified xsi:type="dcterms:W3CDTF">2023-09-13T19:36:04Z</dcterms:modified>
</cp:coreProperties>
</file>