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5" yWindow="0" windowWidth="20640" windowHeight="9495" tabRatio="955" activeTab="2"/>
  </bookViews>
  <sheets>
    <sheet name="CRONO" sheetId="28" r:id="rId1"/>
    <sheet name="Resumo" sheetId="23" r:id="rId2"/>
    <sheet name="Dados e Telefonia" sheetId="27" r:id="rId3"/>
  </sheets>
  <definedNames>
    <definedName name="_xlnm.Print_Area" localSheetId="2">'Dados e Telefonia'!$A$1:$I$49</definedName>
    <definedName name="_xlnm.Print_Area" localSheetId="1">Resumo!$B$1:$C$14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8" l="1"/>
  <c r="F5" i="28"/>
  <c r="F6" i="28"/>
  <c r="F7" i="28"/>
  <c r="F4" i="28"/>
  <c r="I44" i="27"/>
  <c r="I43" i="27"/>
  <c r="I22" i="27"/>
  <c r="I21" i="27"/>
  <c r="B7" i="28"/>
  <c r="B6" i="28"/>
  <c r="B5" i="28"/>
  <c r="B4" i="28"/>
  <c r="I30" i="27"/>
  <c r="I42" i="27" l="1"/>
  <c r="I41" i="27"/>
  <c r="I4" i="27" l="1"/>
  <c r="I40" i="27"/>
  <c r="I35" i="27"/>
  <c r="I20" i="27"/>
  <c r="I19" i="27"/>
  <c r="I39" i="27"/>
  <c r="I36" i="27"/>
  <c r="I16" i="27"/>
  <c r="I34" i="27"/>
  <c r="I33" i="27"/>
  <c r="I29" i="27"/>
  <c r="I31" i="27"/>
  <c r="I32" i="27"/>
  <c r="I28" i="27"/>
  <c r="I25" i="27"/>
  <c r="I27" i="27"/>
  <c r="I26" i="27"/>
  <c r="I5" i="27"/>
  <c r="I6" i="27"/>
  <c r="I7" i="27"/>
  <c r="I8" i="27"/>
  <c r="I9" i="27"/>
  <c r="I10" i="27"/>
  <c r="I11" i="27"/>
  <c r="I12" i="27"/>
  <c r="I13" i="27"/>
  <c r="I14" i="27"/>
  <c r="I15" i="27"/>
  <c r="I24" i="27" l="1"/>
  <c r="I38" i="27"/>
  <c r="I18" i="27"/>
  <c r="I3" i="27"/>
  <c r="I46" i="27" l="1"/>
  <c r="I47" i="27" l="1"/>
  <c r="I48" i="27" s="1"/>
  <c r="C7" i="23"/>
  <c r="I49" i="27" l="1"/>
  <c r="D5" i="28"/>
</calcChain>
</file>

<file path=xl/sharedStrings.xml><?xml version="1.0" encoding="utf-8"?>
<sst xmlns="http://schemas.openxmlformats.org/spreadsheetml/2006/main" count="177" uniqueCount="133">
  <si>
    <t>m²</t>
  </si>
  <si>
    <t>m</t>
  </si>
  <si>
    <t>un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</si>
  <si>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</si>
  <si>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</si>
  <si>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</si>
  <si>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</si>
  <si>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</si>
  <si>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</si>
  <si>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</si>
  <si>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</si>
  <si>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</si>
  <si>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</si>
  <si>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</si>
  <si>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TOTAL</t>
  </si>
  <si>
    <t>TOTAL +BDI</t>
  </si>
  <si>
    <t>1.12</t>
  </si>
  <si>
    <t>1.13</t>
  </si>
  <si>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</si>
  <si>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</si>
  <si>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</si>
  <si>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</si>
  <si>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</si>
  <si>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</si>
  <si>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</si>
  <si>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</si>
  <si>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</si>
  <si>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</si>
  <si>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3.1</t>
  </si>
  <si>
    <t>4.1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</si>
  <si>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</si>
  <si>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</si>
  <si>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</si>
  <si>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</si>
  <si>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</si>
  <si>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</si>
  <si>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</si>
  <si>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</si>
  <si>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</si>
  <si>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</si>
  <si>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4.2</t>
  </si>
  <si>
    <t>4.3</t>
  </si>
  <si>
    <t>4.4</t>
  </si>
  <si>
    <t>4.5</t>
  </si>
  <si>
    <t>02.08.020</t>
  </si>
  <si>
    <t>Placa de identificação para obra</t>
  </si>
  <si>
    <t>Total + BDI</t>
  </si>
  <si>
    <t>Obra</t>
  </si>
  <si>
    <t>Valor</t>
  </si>
  <si>
    <t>cj</t>
  </si>
  <si>
    <t>55.01.020</t>
  </si>
  <si>
    <t>Limpeza final da obra</t>
  </si>
  <si>
    <t>Rede de dados FEENA</t>
  </si>
  <si>
    <t>Rede de telefonia SEDE FEENA</t>
  </si>
  <si>
    <t>38.01.060</t>
  </si>
  <si>
    <t>Eletroduto de PVC rígido roscável de 1´ - com acessórios</t>
  </si>
  <si>
    <t>39.18.126</t>
  </si>
  <si>
    <t>Cabo para rede 24 AWG com 4 pares, categoria 6</t>
  </si>
  <si>
    <t>40.04.096</t>
  </si>
  <si>
    <t>Tomada RJ 45 para rede de dados, com placa</t>
  </si>
  <si>
    <t>69.09.260</t>
  </si>
  <si>
    <t>Patch panel de 24 portas - categoria 6</t>
  </si>
  <si>
    <t>69.20.130</t>
  </si>
  <si>
    <t>Bloco de ligação interna para 10 pares, BLI-10</t>
  </si>
  <si>
    <t>66.20.225</t>
  </si>
  <si>
    <t>Switch Gigabit 24 portas com capacidade de 10/100/1000/Mbps</t>
  </si>
  <si>
    <t>B.01.000.010198</t>
  </si>
  <si>
    <t>Técnico equipamentos informática</t>
  </si>
  <si>
    <t>h</t>
  </si>
  <si>
    <t>66.08.100</t>
  </si>
  <si>
    <t>Rack fechado padrão metálico, 19 x 12 Us x 470 mm</t>
  </si>
  <si>
    <t>69.20.240</t>
  </si>
  <si>
    <t>Calha de aço com 12 tomadas 2P+T - 250 V, com cabo</t>
  </si>
  <si>
    <t>69.06.110</t>
  </si>
  <si>
    <t>Sistema ininterrupto de energia, monofásico de 600 VA (127 V/127 V), com autonomia de 10 a 15 minutos</t>
  </si>
  <si>
    <t>37.02.060</t>
  </si>
  <si>
    <t>Quadro Telebrás de sobrepor de 400 x 400 x 120 mm</t>
  </si>
  <si>
    <t>69.03.090</t>
  </si>
  <si>
    <t>Aparelho telefônico multifrequencial, com teclas ´FLASH´, ´HOOK´, ´PAUSE´, ´LND´, ´MODE´</t>
  </si>
  <si>
    <t>69.03.140</t>
  </si>
  <si>
    <t>69.03.340</t>
  </si>
  <si>
    <t>Conector RJ-45 fêmea - categoria 6</t>
  </si>
  <si>
    <t>69.03.400</t>
  </si>
  <si>
    <t>Central PABX híbrida de telefonia para 8 linhas tronco e 24 ramais digital e analógico</t>
  </si>
  <si>
    <t>39.11.090</t>
  </si>
  <si>
    <t>Fio telefônico tipo FI-60, para ligação de aparelhos telefônicos</t>
  </si>
  <si>
    <t>40.04.090</t>
  </si>
  <si>
    <t>Tomada RJ 11 para telefone, sem placa</t>
  </si>
  <si>
    <t>69.20.260</t>
  </si>
  <si>
    <t>Protetor de surto híbrido para rede de telecomunicações</t>
  </si>
  <si>
    <t>2.1</t>
  </si>
  <si>
    <t>2.2</t>
  </si>
  <si>
    <t>2.3</t>
  </si>
  <si>
    <t>Remoções rede de dados</t>
  </si>
  <si>
    <t>Remoções de telefonia</t>
  </si>
  <si>
    <t>04.18.020</t>
  </si>
  <si>
    <t>Remoção de cabeçote em rede de telefonia</t>
  </si>
  <si>
    <t>04.18.080</t>
  </si>
  <si>
    <t>Remoção de caixa de entrada telefônica completa</t>
  </si>
  <si>
    <t>04.18.370</t>
  </si>
  <si>
    <t>Remoção de condutor aparente diâmetro externo até 6,5 mm</t>
  </si>
  <si>
    <t>04.22.110</t>
  </si>
  <si>
    <t>Remoção de tubulação elétrica aparente com diâmetro externo até 50 mm</t>
  </si>
  <si>
    <t>04.21.160</t>
  </si>
  <si>
    <t>Remoção de quadro de distribuição, chamada ou caixa de passagem</t>
  </si>
  <si>
    <t>B.01.000.010117</t>
  </si>
  <si>
    <t>Eletrotécnico montador</t>
  </si>
  <si>
    <t>Descrição</t>
  </si>
  <si>
    <t>MÊS 1</t>
  </si>
  <si>
    <t>MÊS 2</t>
  </si>
  <si>
    <t>R$</t>
  </si>
  <si>
    <t>%</t>
  </si>
  <si>
    <t>Cronograma físico X financeiro FEENA</t>
  </si>
  <si>
    <t>40.06.510</t>
  </si>
  <si>
    <t>Condulete em PVC de 1´ - com tampa</t>
  </si>
  <si>
    <t>40.01.040</t>
  </si>
  <si>
    <t>Caixa de ferro estampada 4´ x 4´</t>
  </si>
  <si>
    <t>Caixa subterrânea de entrada de telefonia, tipo R2 (1070 x 520 x 500) mm, padrão TELEBRÁS, com tampa</t>
  </si>
  <si>
    <t>39.11.210</t>
  </si>
  <si>
    <t>Cabo telefônico secundário de distribuição CTP-APL, com 20 pares de 0,50 mm, para rede externa</t>
  </si>
  <si>
    <t>BDI (22,12%)</t>
  </si>
  <si>
    <t>ADMINISTRAÇÃO LOCAL (6,23%)</t>
  </si>
  <si>
    <t>37.20.030</t>
  </si>
  <si>
    <t>Régua de bornes para 9 polos de 600 V / 50 A</t>
  </si>
  <si>
    <t>3.12</t>
  </si>
  <si>
    <t>Administração Local (6,23%)</t>
  </si>
  <si>
    <t>Dados e Telefonia</t>
  </si>
  <si>
    <t>Administração local (6,23%)</t>
  </si>
  <si>
    <t>2.4</t>
  </si>
  <si>
    <t>05.04.060</t>
  </si>
  <si>
    <t>Transporte manual horizontal e/ou vertical de entulho até o local de despejo - ensacado</t>
  </si>
  <si>
    <t>m³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</si>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</sst>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 * #,##0.00_)\ _R_$_ ;_ * \(#,##0.00\)\ _R_$_ ;_ * &quot;-&quot;??_)\ _R_$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  <scheme val="minor"/>
    </font>
    <font>
      <sz val="11"/>
      <color indexed="8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sz val="11"/>
      <color indexed="8"/>
      <name val="Ecofont Vera Sans"/>
      <family val="2"/>
    </font>
    <font>
      <b/>
      <sz val="11"/>
      <color theme="1"/>
      <name val="Ecofont Vera Sans"/>
      <family val="2"/>
    </font>
    <font>
      <sz val="10"/>
      <name val="Arial"/>
      <family val="2"/>
    </font>
    <font>
      <sz val="10"/>
      <name val="Ecofont Vera Sans"/>
      <family val="2"/>
    </font>
    <font>
      <sz val="8"/>
      <name val="Ecofont Vera Sans"/>
      <family val="2"/>
    </font>
    <font>
      <b/>
      <sz val="10"/>
      <name val="Ecofont Vera Sans"/>
      <family val="2"/>
    </font>
    <font>
      <sz val="10"/>
      <color indexed="8"/>
      <name val="Ecofont Vera Sans"/>
      <family val="2"/>
    </font>
    <font>
      <b/>
      <sz val="14"/>
      <color theme="1"/>
      <name val="Ecofont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43" fontId="5" fillId="3" borderId="1" xfId="1" applyNumberFormat="1" applyFont="1" applyFill="1" applyBorder="1" applyAlignment="1">
      <alignment horizontal="center" vertical="center" wrapText="1"/>
    </xf>
    <xf numFmtId="43" fontId="8" fillId="3" borderId="9" xfId="1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right" vertical="center" wrapText="1"/>
    </xf>
    <xf numFmtId="2" fontId="4" fillId="2" borderId="11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2" fontId="4" fillId="2" borderId="3" xfId="1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43" fontId="2" fillId="3" borderId="14" xfId="0" applyNumberFormat="1" applyFont="1" applyFill="1" applyBorder="1" applyAlignment="1">
      <alignment vertical="center"/>
    </xf>
    <xf numFmtId="43" fontId="8" fillId="3" borderId="20" xfId="0" applyNumberFormat="1" applyFont="1" applyFill="1" applyBorder="1" applyAlignment="1">
      <alignment vertical="center"/>
    </xf>
    <xf numFmtId="43" fontId="8" fillId="3" borderId="15" xfId="0" applyNumberFormat="1" applyFont="1" applyFill="1" applyBorder="1" applyAlignment="1">
      <alignment vertical="center"/>
    </xf>
    <xf numFmtId="43" fontId="2" fillId="3" borderId="11" xfId="0" applyNumberFormat="1" applyFont="1" applyFill="1" applyBorder="1" applyAlignment="1">
      <alignment vertical="center"/>
    </xf>
    <xf numFmtId="43" fontId="8" fillId="3" borderId="2" xfId="0" applyNumberFormat="1" applyFont="1" applyFill="1" applyBorder="1" applyAlignment="1">
      <alignment vertical="center"/>
    </xf>
    <xf numFmtId="43" fontId="8" fillId="3" borderId="12" xfId="0" applyNumberFormat="1" applyFont="1" applyFill="1" applyBorder="1" applyAlignment="1">
      <alignment vertical="center"/>
    </xf>
    <xf numFmtId="43" fontId="2" fillId="3" borderId="18" xfId="0" applyNumberFormat="1" applyFont="1" applyFill="1" applyBorder="1" applyAlignment="1">
      <alignment vertical="center"/>
    </xf>
    <xf numFmtId="43" fontId="8" fillId="3" borderId="21" xfId="0" applyNumberFormat="1" applyFont="1" applyFill="1" applyBorder="1" applyAlignment="1">
      <alignment vertical="center"/>
    </xf>
    <xf numFmtId="43" fontId="8" fillId="3" borderId="19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43" fontId="6" fillId="0" borderId="9" xfId="1" applyNumberFormat="1" applyFont="1" applyFill="1" applyBorder="1" applyAlignment="1">
      <alignment vertical="center" wrapText="1"/>
    </xf>
    <xf numFmtId="43" fontId="6" fillId="0" borderId="12" xfId="1" applyNumberFormat="1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43" fontId="2" fillId="3" borderId="26" xfId="0" applyNumberFormat="1" applyFont="1" applyFill="1" applyBorder="1" applyAlignment="1">
      <alignment vertical="center"/>
    </xf>
    <xf numFmtId="43" fontId="8" fillId="3" borderId="29" xfId="0" applyNumberFormat="1" applyFont="1" applyFill="1" applyBorder="1" applyAlignment="1">
      <alignment vertical="center"/>
    </xf>
    <xf numFmtId="43" fontId="8" fillId="3" borderId="30" xfId="0" applyNumberFormat="1" applyFont="1" applyFill="1" applyBorder="1" applyAlignment="1">
      <alignment vertical="center"/>
    </xf>
    <xf numFmtId="0" fontId="0" fillId="0" borderId="0" xfId="0" applyFont="1"/>
    <xf numFmtId="0" fontId="10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3" fontId="6" fillId="0" borderId="32" xfId="1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 wrapText="1"/>
    </xf>
    <xf numFmtId="164" fontId="5" fillId="0" borderId="0" xfId="4" applyNumberFormat="1" applyFont="1" applyFill="1" applyBorder="1" applyAlignment="1">
      <alignment vertical="center" wrapText="1"/>
    </xf>
    <xf numFmtId="43" fontId="0" fillId="0" borderId="0" xfId="0" applyNumberFormat="1" applyFont="1"/>
    <xf numFmtId="9" fontId="0" fillId="0" borderId="0" xfId="4" applyFont="1"/>
    <xf numFmtId="0" fontId="5" fillId="3" borderId="31" xfId="0" applyFont="1" applyFill="1" applyBorder="1" applyAlignment="1">
      <alignment horizontal="left" vertical="center"/>
    </xf>
    <xf numFmtId="4" fontId="5" fillId="3" borderId="38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4" fontId="5" fillId="3" borderId="32" xfId="0" applyNumberFormat="1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left" vertical="center"/>
    </xf>
    <xf numFmtId="4" fontId="5" fillId="3" borderId="3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9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wrapText="1"/>
    </xf>
    <xf numFmtId="43" fontId="13" fillId="4" borderId="1" xfId="3" applyFont="1" applyFill="1" applyBorder="1" applyAlignment="1">
      <alignment horizontal="center" vertical="center" wrapText="1"/>
    </xf>
    <xf numFmtId="43" fontId="13" fillId="4" borderId="1" xfId="3" applyFont="1" applyFill="1" applyBorder="1" applyAlignment="1">
      <alignment horizontal="right" vertical="center" wrapText="1"/>
    </xf>
    <xf numFmtId="0" fontId="13" fillId="4" borderId="2" xfId="2" applyFont="1" applyFill="1" applyBorder="1" applyAlignment="1">
      <alignment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vertical="center" wrapText="1"/>
    </xf>
    <xf numFmtId="43" fontId="13" fillId="4" borderId="11" xfId="3" applyFont="1" applyFill="1" applyBorder="1" applyAlignment="1">
      <alignment horizontal="center" vertical="center" wrapText="1"/>
    </xf>
    <xf numFmtId="43" fontId="13" fillId="4" borderId="11" xfId="3" applyFont="1" applyFill="1" applyBorder="1" applyAlignment="1">
      <alignment horizontal="right" vertical="center" wrapText="1"/>
    </xf>
    <xf numFmtId="43" fontId="13" fillId="4" borderId="3" xfId="3" applyFont="1" applyFill="1" applyBorder="1" applyAlignment="1">
      <alignment horizontal="right" vertical="center" wrapText="1"/>
    </xf>
    <xf numFmtId="4" fontId="5" fillId="3" borderId="41" xfId="5" applyNumberFormat="1" applyFont="1" applyFill="1" applyBorder="1" applyAlignment="1">
      <alignment vertical="center" wrapText="1"/>
    </xf>
    <xf numFmtId="49" fontId="5" fillId="3" borderId="39" xfId="5" applyNumberFormat="1" applyFont="1" applyFill="1" applyBorder="1" applyAlignment="1">
      <alignment horizontal="center" vertical="center" wrapText="1"/>
    </xf>
    <xf numFmtId="49" fontId="5" fillId="3" borderId="23" xfId="10" applyNumberFormat="1" applyFont="1" applyFill="1" applyBorder="1" applyAlignment="1">
      <alignment horizontal="center" vertical="center" wrapText="1"/>
    </xf>
    <xf numFmtId="4" fontId="5" fillId="3" borderId="6" xfId="10" applyNumberFormat="1" applyFont="1" applyFill="1" applyBorder="1" applyAlignment="1">
      <alignment horizontal="center" vertical="center" wrapText="1"/>
    </xf>
    <xf numFmtId="0" fontId="5" fillId="0" borderId="42" xfId="5" applyNumberFormat="1" applyFont="1" applyFill="1" applyBorder="1" applyAlignment="1">
      <alignment horizontal="center" vertical="center" wrapText="1"/>
    </xf>
    <xf numFmtId="0" fontId="5" fillId="0" borderId="42" xfId="5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42" xfId="0" applyNumberFormat="1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6" fillId="0" borderId="0" xfId="5" applyNumberFormat="1" applyFont="1" applyFill="1" applyBorder="1" applyAlignment="1">
      <alignment horizontal="center" vertical="center" wrapText="1"/>
    </xf>
    <xf numFmtId="0" fontId="6" fillId="0" borderId="0" xfId="11" applyNumberFormat="1" applyFont="1" applyFill="1" applyBorder="1" applyAlignment="1">
      <alignment vertical="center" wrapText="1"/>
    </xf>
    <xf numFmtId="4" fontId="6" fillId="0" borderId="0" xfId="1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 wrapText="1"/>
    </xf>
    <xf numFmtId="9" fontId="6" fillId="0" borderId="0" xfId="4" applyNumberFormat="1" applyFont="1" applyFill="1" applyBorder="1" applyAlignment="1">
      <alignment horizontal="right" vertical="center" wrapText="1"/>
    </xf>
    <xf numFmtId="2" fontId="4" fillId="0" borderId="1" xfId="2" applyNumberFormat="1" applyFont="1" applyFill="1" applyBorder="1" applyAlignment="1">
      <alignment vertical="center" wrapText="1"/>
    </xf>
    <xf numFmtId="10" fontId="6" fillId="0" borderId="39" xfId="5" applyNumberFormat="1" applyFont="1" applyFill="1" applyBorder="1" applyAlignment="1">
      <alignment horizontal="center" vertical="center" wrapText="1"/>
    </xf>
    <xf numFmtId="10" fontId="5" fillId="0" borderId="42" xfId="1" applyNumberFormat="1" applyFont="1" applyFill="1" applyBorder="1" applyAlignment="1">
      <alignment horizontal="center" vertical="center" wrapText="1"/>
    </xf>
    <xf numFmtId="10" fontId="6" fillId="0" borderId="42" xfId="5" applyNumberFormat="1" applyFont="1" applyFill="1" applyBorder="1" applyAlignment="1">
      <alignment horizontal="center" vertical="center" wrapText="1"/>
    </xf>
    <xf numFmtId="10" fontId="6" fillId="0" borderId="42" xfId="1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horizontal="center"/>
    </xf>
    <xf numFmtId="10" fontId="6" fillId="0" borderId="42" xfId="4" applyNumberFormat="1" applyFont="1" applyFill="1" applyBorder="1" applyAlignment="1">
      <alignment horizontal="center" vertical="center" wrapText="1"/>
    </xf>
    <xf numFmtId="10" fontId="6" fillId="3" borderId="7" xfId="5" applyNumberFormat="1" applyFont="1" applyFill="1" applyBorder="1" applyAlignment="1">
      <alignment horizontal="center" vertical="center" wrapText="1"/>
    </xf>
    <xf numFmtId="10" fontId="6" fillId="3" borderId="7" xfId="10" applyNumberFormat="1" applyFont="1" applyFill="1" applyBorder="1" applyAlignment="1">
      <alignment horizontal="center" vertical="center" wrapText="1"/>
    </xf>
    <xf numFmtId="10" fontId="6" fillId="3" borderId="24" xfId="10" applyNumberFormat="1" applyFont="1" applyFill="1" applyBorder="1" applyAlignment="1">
      <alignment horizontal="center" vertical="center" wrapText="1"/>
    </xf>
    <xf numFmtId="10" fontId="6" fillId="3" borderId="8" xfId="10" applyNumberFormat="1" applyFont="1" applyFill="1" applyBorder="1" applyAlignment="1">
      <alignment horizontal="center" vertical="center" wrapText="1"/>
    </xf>
    <xf numFmtId="10" fontId="6" fillId="3" borderId="10" xfId="1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3" borderId="7" xfId="5" applyNumberFormat="1" applyFont="1" applyFill="1" applyBorder="1" applyAlignment="1">
      <alignment horizontal="center" vertical="center" wrapText="1"/>
    </xf>
    <xf numFmtId="0" fontId="5" fillId="3" borderId="10" xfId="5" applyNumberFormat="1" applyFont="1" applyFill="1" applyBorder="1" applyAlignment="1">
      <alignment horizontal="center" vertical="center" wrapText="1"/>
    </xf>
    <xf numFmtId="0" fontId="5" fillId="3" borderId="20" xfId="5" applyNumberFormat="1" applyFont="1" applyFill="1" applyBorder="1" applyAlignment="1">
      <alignment horizontal="center" vertical="center" wrapText="1"/>
    </xf>
    <xf numFmtId="0" fontId="5" fillId="3" borderId="21" xfId="5" applyNumberFormat="1" applyFont="1" applyFill="1" applyBorder="1" applyAlignment="1">
      <alignment horizontal="center" vertical="center" wrapText="1"/>
    </xf>
    <xf numFmtId="4" fontId="5" fillId="3" borderId="22" xfId="5" applyNumberFormat="1" applyFont="1" applyFill="1" applyBorder="1" applyAlignment="1">
      <alignment horizontal="center" vertical="center" wrapText="1"/>
    </xf>
    <xf numFmtId="4" fontId="5" fillId="3" borderId="5" xfId="5" applyNumberFormat="1" applyFont="1" applyFill="1" applyBorder="1" applyAlignment="1">
      <alignment horizontal="center" vertical="center" wrapText="1"/>
    </xf>
    <xf numFmtId="0" fontId="5" fillId="3" borderId="13" xfId="5" applyNumberFormat="1" applyFont="1" applyFill="1" applyBorder="1" applyAlignment="1">
      <alignment horizontal="center" vertical="center" wrapText="1"/>
    </xf>
    <xf numFmtId="0" fontId="5" fillId="3" borderId="14" xfId="5" applyNumberFormat="1" applyFont="1" applyFill="1" applyBorder="1" applyAlignment="1">
      <alignment horizontal="center" vertical="center" wrapText="1"/>
    </xf>
    <xf numFmtId="10" fontId="5" fillId="3" borderId="25" xfId="4" applyNumberFormat="1" applyFont="1" applyFill="1" applyBorder="1" applyAlignment="1">
      <alignment horizontal="center" vertical="center" wrapText="1"/>
    </xf>
    <xf numFmtId="10" fontId="5" fillId="3" borderId="40" xfId="4" applyNumberFormat="1" applyFont="1" applyFill="1" applyBorder="1" applyAlignment="1">
      <alignment horizontal="center" vertical="center" wrapText="1"/>
    </xf>
    <xf numFmtId="10" fontId="5" fillId="3" borderId="43" xfId="4" applyNumberFormat="1" applyFont="1" applyFill="1" applyBorder="1" applyAlignment="1">
      <alignment horizontal="center" vertical="center" wrapText="1"/>
    </xf>
    <xf numFmtId="0" fontId="5" fillId="3" borderId="16" xfId="5" applyNumberFormat="1" applyFont="1" applyFill="1" applyBorder="1" applyAlignment="1">
      <alignment horizontal="center" vertical="center" wrapText="1"/>
    </xf>
    <xf numFmtId="0" fontId="5" fillId="3" borderId="12" xfId="5" applyNumberFormat="1" applyFont="1" applyFill="1" applyBorder="1" applyAlignment="1">
      <alignment horizontal="center" vertical="center" wrapText="1"/>
    </xf>
    <xf numFmtId="0" fontId="5" fillId="3" borderId="11" xfId="5" applyNumberFormat="1" applyFont="1" applyFill="1" applyBorder="1" applyAlignment="1">
      <alignment horizontal="center" vertical="center" wrapText="1"/>
    </xf>
    <xf numFmtId="0" fontId="5" fillId="3" borderId="17" xfId="5" applyNumberFormat="1" applyFont="1" applyFill="1" applyBorder="1" applyAlignment="1">
      <alignment horizontal="center" vertical="center" wrapText="1"/>
    </xf>
    <xf numFmtId="0" fontId="5" fillId="3" borderId="18" xfId="5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8" fillId="3" borderId="4" xfId="1" applyNumberFormat="1" applyFont="1" applyFill="1" applyBorder="1" applyAlignment="1">
      <alignment horizontal="center" vertical="center"/>
    </xf>
    <xf numFmtId="43" fontId="8" fillId="3" borderId="5" xfId="1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43" fontId="8" fillId="3" borderId="4" xfId="0" applyNumberFormat="1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</cellXfs>
  <cellStyles count="14">
    <cellStyle name="Normal" xfId="0" builtinId="0"/>
    <cellStyle name="Normal 2" xfId="2"/>
    <cellStyle name="Normal 2 2" xfId="8"/>
    <cellStyle name="Normal 2 2 2" xfId="11"/>
    <cellStyle name="Normal 3" xfId="12"/>
    <cellStyle name="Normal 5" xfId="5"/>
    <cellStyle name="Porcentagem" xfId="4" builtinId="5"/>
    <cellStyle name="Separador de milhares 3" xfId="6"/>
    <cellStyle name="Separador de milhares 3 2" xfId="10"/>
    <cellStyle name="Vírgula" xfId="1" builtinId="3"/>
    <cellStyle name="Vírgula 2" xfId="3"/>
    <cellStyle name="Vírgula 2 2" xfId="9"/>
    <cellStyle name="Vírgula 3" xfId="13"/>
    <cellStyle name="Vírgul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923924</xdr:colOff>
      <xdr:row>0</xdr:row>
      <xdr:rowOff>104775</xdr:rowOff>
    </xdr:from>
    <xdr:ext cx="3076576" cy="743011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57274" y="104775"/>
          <a:ext cx="3076576" cy="743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Resumo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983747</xdr:colOff>
      <xdr:row>2</xdr:row>
      <xdr:rowOff>0</xdr:rowOff>
    </xdr:from>
    <xdr:ext cx="937629" cy="184730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/>
      </xdr:nvSpPr>
      <xdr:spPr>
        <a:xfrm rot="18884218">
          <a:off x="9875547" y="80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8820150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88201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88201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88201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63150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9" zoomScaleNormal="89" zoomScaleSheetLayoutView="110" zoomScalePageLayoutView="89" workbookViewId="0">
      <selection activeCell="C14" sqref="C14"/>
    </sheetView>
  </sheetViews>
  <sheetFormatPr defaultRowHeight="15" x14ac:dyDescent="0.25"/>
  <cols>
    <col min="2" max="2" width="44.140625" customWidth="1"/>
    <col min="3" max="6" width="18" customWidth="1"/>
    <col min="8" max="8" width="11.28515625" customWidth="1"/>
    <col min="9" max="9" width="9.42578125" bestFit="1" customWidth="1"/>
    <col min="10" max="10" width="10.5703125" bestFit="1" customWidth="1"/>
  </cols>
  <sheetData>
    <row r="1" spans="1:10" ht="33.75" customHeight="1" x14ac:dyDescent="0.25">
      <c r="A1" s="111" t="s">
        <v>112</v>
      </c>
      <c r="B1" s="111"/>
      <c r="C1" s="111"/>
      <c r="D1" s="111"/>
      <c r="E1" s="111"/>
      <c r="F1" s="111"/>
    </row>
    <row r="2" spans="1:10" ht="15" customHeight="1" x14ac:dyDescent="0.25">
      <c r="A2" s="112" t="s">
        <v>18</v>
      </c>
      <c r="B2" s="114" t="s">
        <v>107</v>
      </c>
      <c r="C2" s="81"/>
      <c r="D2" s="81"/>
      <c r="E2" s="116" t="s">
        <v>27</v>
      </c>
      <c r="F2" s="117"/>
    </row>
    <row r="3" spans="1:10" x14ac:dyDescent="0.25">
      <c r="A3" s="113"/>
      <c r="B3" s="115"/>
      <c r="C3" s="82" t="s">
        <v>108</v>
      </c>
      <c r="D3" s="82" t="s">
        <v>109</v>
      </c>
      <c r="E3" s="83" t="s">
        <v>110</v>
      </c>
      <c r="F3" s="84" t="s">
        <v>111</v>
      </c>
    </row>
    <row r="4" spans="1:10" ht="30" customHeight="1" x14ac:dyDescent="0.25">
      <c r="A4" s="85">
        <v>1</v>
      </c>
      <c r="B4" s="86" t="str">
        <f>'Dados e Telefonia'!C3</f>
        <v>Rede de dados FEENA</v>
      </c>
      <c r="C4" s="97">
        <v>0.22</v>
      </c>
      <c r="D4" s="97">
        <v>0.22</v>
      </c>
      <c r="E4" s="98"/>
      <c r="F4" s="103">
        <f>C4+D4</f>
        <v>0.44</v>
      </c>
      <c r="H4" s="110"/>
      <c r="I4" s="110"/>
      <c r="J4" s="110"/>
    </row>
    <row r="5" spans="1:10" ht="30" customHeight="1" x14ac:dyDescent="0.25">
      <c r="A5" s="87">
        <v>2</v>
      </c>
      <c r="B5" s="88" t="str">
        <f>'Dados e Telefonia'!C18</f>
        <v>Remoções rede de dados</v>
      </c>
      <c r="C5" s="99">
        <v>0.03</v>
      </c>
      <c r="D5" s="99">
        <f ca="1">-D5</f>
        <v>0</v>
      </c>
      <c r="E5" s="98"/>
      <c r="F5" s="103">
        <f>C5</f>
        <v>0.03</v>
      </c>
      <c r="H5" s="110"/>
      <c r="I5" s="110"/>
      <c r="J5" s="110"/>
    </row>
    <row r="6" spans="1:10" ht="30" customHeight="1" x14ac:dyDescent="0.25">
      <c r="A6" s="87">
        <v>3</v>
      </c>
      <c r="B6" s="89" t="str">
        <f>'Dados e Telefonia'!C24</f>
        <v>Rede de telefonia SEDE FEENA</v>
      </c>
      <c r="C6" s="100">
        <v>0.23</v>
      </c>
      <c r="D6" s="100">
        <v>0.22</v>
      </c>
      <c r="E6" s="98"/>
      <c r="F6" s="103">
        <f t="shared" ref="F6:F7" si="0">C6+D6</f>
        <v>0.45</v>
      </c>
      <c r="H6" s="110"/>
      <c r="I6" s="110"/>
      <c r="J6" s="110"/>
    </row>
    <row r="7" spans="1:10" ht="30" customHeight="1" x14ac:dyDescent="0.25">
      <c r="A7" s="87">
        <v>4</v>
      </c>
      <c r="B7" s="90" t="str">
        <f>'Dados e Telefonia'!C38</f>
        <v>Remoções de telefonia</v>
      </c>
      <c r="C7" s="100">
        <v>0.08</v>
      </c>
      <c r="D7" s="100">
        <v>0</v>
      </c>
      <c r="E7" s="98"/>
      <c r="F7" s="103">
        <f t="shared" si="0"/>
        <v>0.08</v>
      </c>
      <c r="H7" s="110"/>
      <c r="I7" s="110"/>
      <c r="J7" s="110"/>
    </row>
    <row r="8" spans="1:10" x14ac:dyDescent="0.25">
      <c r="A8" s="91"/>
      <c r="B8" s="92"/>
      <c r="C8" s="93"/>
      <c r="D8" s="93"/>
      <c r="E8" s="94"/>
      <c r="F8" s="95"/>
      <c r="J8" s="109"/>
    </row>
    <row r="9" spans="1:10" ht="24.75" customHeight="1" x14ac:dyDescent="0.25">
      <c r="A9" s="118" t="s">
        <v>27</v>
      </c>
      <c r="B9" s="119"/>
      <c r="C9" s="104"/>
      <c r="D9" s="104"/>
      <c r="E9" s="105"/>
      <c r="F9" s="120">
        <f>F4+F5+F6+F7</f>
        <v>0.99999999999999989</v>
      </c>
    </row>
    <row r="10" spans="1:10" ht="24.75" customHeight="1" x14ac:dyDescent="0.25">
      <c r="A10" s="123" t="s">
        <v>127</v>
      </c>
      <c r="B10" s="124"/>
      <c r="C10" s="106"/>
      <c r="D10" s="106"/>
      <c r="E10" s="106"/>
      <c r="F10" s="121"/>
    </row>
    <row r="11" spans="1:10" ht="24.75" customHeight="1" x14ac:dyDescent="0.25">
      <c r="A11" s="123" t="s">
        <v>120</v>
      </c>
      <c r="B11" s="125"/>
      <c r="C11" s="107"/>
      <c r="D11" s="107"/>
      <c r="E11" s="107"/>
      <c r="F11" s="121"/>
    </row>
    <row r="12" spans="1:10" ht="24.75" customHeight="1" x14ac:dyDescent="0.25">
      <c r="A12" s="126" t="s">
        <v>46</v>
      </c>
      <c r="B12" s="127"/>
      <c r="C12" s="108"/>
      <c r="D12" s="108"/>
      <c r="E12" s="108"/>
      <c r="F12" s="122"/>
      <c r="I12" s="101"/>
    </row>
    <row r="13" spans="1:10" x14ac:dyDescent="0.25">
      <c r="C13" s="102"/>
      <c r="D13" s="102"/>
      <c r="E13" s="102"/>
    </row>
    <row r="14" spans="1:10" x14ac:dyDescent="0.25">
      <c r="C14" s="102"/>
      <c r="D14" s="102"/>
      <c r="E14" s="102"/>
    </row>
    <row r="17" spans="4:6" x14ac:dyDescent="0.25">
      <c r="D17" s="101"/>
      <c r="E17" s="101"/>
    </row>
    <row r="18" spans="4:6" x14ac:dyDescent="0.25">
      <c r="F18" s="101"/>
    </row>
  </sheetData>
  <mergeCells count="9">
    <mergeCell ref="A1:F1"/>
    <mergeCell ref="A2:A3"/>
    <mergeCell ref="B2:B3"/>
    <mergeCell ref="E2:F2"/>
    <mergeCell ref="A9:B9"/>
    <mergeCell ref="F9:F12"/>
    <mergeCell ref="A10:B10"/>
    <mergeCell ref="A11:B11"/>
    <mergeCell ref="A12:B12"/>
  </mergeCells>
  <printOptions horizontalCentered="1"/>
  <pageMargins left="0.19685039370078741" right="0.19685039370078741" top="1.3779527559055118" bottom="0.98425196850393704" header="0.39370078740157483" footer="0.19685039370078741"/>
  <pageSetup paperSize="9" scale="70" orientation="landscape" r:id="rId1"/>
  <headerFooter>
    <oddHeader>&amp;L&amp;G&amp;C&amp;"Ecofont Vera Sans,Regular"FEENA
DADOS E TELEFONIA&amp;R
Planilha de Orçamento
Boletim CPOS 175 - MAR/2019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zoomScale="80" zoomScaleNormal="80" workbookViewId="0">
      <selection activeCell="B1" sqref="B1:C14"/>
    </sheetView>
  </sheetViews>
  <sheetFormatPr defaultColWidth="9.140625" defaultRowHeight="15" x14ac:dyDescent="0.25"/>
  <cols>
    <col min="1" max="1" width="2" style="38" customWidth="1"/>
    <col min="2" max="2" width="59.42578125" style="38" customWidth="1"/>
    <col min="3" max="3" width="19.7109375" style="38" bestFit="1" customWidth="1"/>
    <col min="4" max="29" width="3.7109375" style="38" customWidth="1"/>
    <col min="30" max="30" width="19.28515625" style="38" customWidth="1"/>
    <col min="31" max="31" width="19.140625" style="38" customWidth="1"/>
    <col min="32" max="32" width="9.140625" style="38"/>
    <col min="33" max="33" width="15.140625" style="38" customWidth="1"/>
    <col min="34" max="16384" width="9.140625" style="38"/>
  </cols>
  <sheetData>
    <row r="1" spans="1:35" x14ac:dyDescent="0.25">
      <c r="B1" s="39"/>
      <c r="C1" s="40"/>
    </row>
    <row r="2" spans="1:35" x14ac:dyDescent="0.25">
      <c r="B2" s="41"/>
      <c r="C2" s="42"/>
    </row>
    <row r="3" spans="1:35" x14ac:dyDescent="0.25">
      <c r="B3" s="41"/>
      <c r="C3" s="42"/>
    </row>
    <row r="4" spans="1:35" x14ac:dyDescent="0.25">
      <c r="B4" s="41"/>
      <c r="C4" s="42"/>
    </row>
    <row r="5" spans="1:35" x14ac:dyDescent="0.25">
      <c r="A5" s="43"/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  <c r="AE5" s="47"/>
    </row>
    <row r="6" spans="1:35" x14ac:dyDescent="0.25">
      <c r="A6" s="43"/>
      <c r="B6" s="48" t="s">
        <v>47</v>
      </c>
      <c r="C6" s="49" t="s">
        <v>48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51"/>
    </row>
    <row r="7" spans="1:35" ht="26.25" customHeight="1" x14ac:dyDescent="0.25">
      <c r="A7" s="46"/>
      <c r="B7" s="52" t="s">
        <v>126</v>
      </c>
      <c r="C7" s="53">
        <f>'Dados e Telefonia'!I46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  <c r="AG7" s="56"/>
      <c r="AI7" s="57"/>
    </row>
    <row r="8" spans="1:35" ht="26.25" hidden="1" customHeight="1" x14ac:dyDescent="0.25">
      <c r="A8" s="46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5"/>
      <c r="AG8" s="56"/>
      <c r="AI8" s="57"/>
    </row>
    <row r="9" spans="1:35" ht="26.25" hidden="1" customHeight="1" x14ac:dyDescent="0.25">
      <c r="A9" s="46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  <c r="AG9" s="56"/>
      <c r="AI9" s="57"/>
    </row>
    <row r="10" spans="1:35" ht="26.25" hidden="1" customHeight="1" x14ac:dyDescent="0.25">
      <c r="A10" s="46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G10" s="56"/>
      <c r="AI10" s="57"/>
    </row>
    <row r="11" spans="1:35" ht="26.25" customHeight="1" x14ac:dyDescent="0.25">
      <c r="A11" s="46"/>
      <c r="B11" s="60" t="s">
        <v>27</v>
      </c>
      <c r="C11" s="61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G11" s="56"/>
      <c r="AI11" s="57"/>
    </row>
    <row r="12" spans="1:35" ht="26.25" customHeight="1" x14ac:dyDescent="0.25">
      <c r="A12" s="46"/>
      <c r="B12" s="58" t="s">
        <v>125</v>
      </c>
      <c r="C12" s="5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G12" s="56"/>
      <c r="AI12" s="57"/>
    </row>
    <row r="13" spans="1:35" ht="26.25" customHeight="1" x14ac:dyDescent="0.25">
      <c r="A13" s="46"/>
      <c r="B13" s="60" t="s">
        <v>120</v>
      </c>
      <c r="C13" s="6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G13" s="56"/>
      <c r="AI13" s="57"/>
    </row>
    <row r="14" spans="1:35" ht="26.25" customHeight="1" x14ac:dyDescent="0.25">
      <c r="A14" s="46"/>
      <c r="B14" s="62" t="s">
        <v>46</v>
      </c>
      <c r="C14" s="6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G14" s="56"/>
      <c r="AI14" s="57"/>
    </row>
    <row r="15" spans="1:35" x14ac:dyDescent="0.25">
      <c r="A15" s="46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G15" s="56"/>
      <c r="AI15" s="57"/>
    </row>
    <row r="16" spans="1:35" x14ac:dyDescent="0.25">
      <c r="A16" s="46"/>
      <c r="B16" s="6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5"/>
      <c r="AG16" s="56"/>
      <c r="AI16" s="57"/>
    </row>
    <row r="17" spans="1:35" x14ac:dyDescent="0.25">
      <c r="A17" s="46"/>
      <c r="B17" s="6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G17" s="56"/>
      <c r="AI17" s="57"/>
    </row>
    <row r="18" spans="1:35" x14ac:dyDescent="0.25">
      <c r="A18" s="46"/>
      <c r="B18" s="6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G18" s="56"/>
      <c r="AI18" s="57"/>
    </row>
    <row r="19" spans="1:35" x14ac:dyDescent="0.25">
      <c r="A19" s="65"/>
      <c r="B19" s="6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66"/>
      <c r="AE19" s="67"/>
      <c r="AG19" s="56"/>
      <c r="AI19" s="57"/>
    </row>
    <row r="20" spans="1:35" x14ac:dyDescent="0.25">
      <c r="A20" s="64"/>
      <c r="B20" s="6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32"/>
      <c r="AE20" s="69"/>
      <c r="AG20" s="56"/>
      <c r="AI20" s="57"/>
    </row>
    <row r="21" spans="1:35" x14ac:dyDescent="0.25">
      <c r="A21" s="46"/>
      <c r="B21" s="4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32"/>
      <c r="AE21" s="69"/>
      <c r="AG21" s="56"/>
    </row>
    <row r="22" spans="1:35" x14ac:dyDescent="0.25">
      <c r="A22" s="64"/>
      <c r="B22" s="6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32"/>
      <c r="AE22" s="69"/>
      <c r="AG22" s="56"/>
    </row>
  </sheetData>
  <printOptions horizontalCentered="1"/>
  <pageMargins left="0.19685039370078741" right="0.19685039370078741" top="1.3779527559055118" bottom="0.98425196850393704" header="0.19685039370078741" footer="0.19685039370078741"/>
  <pageSetup paperSize="9" scale="90" orientation="landscape" r:id="rId1"/>
  <headerFooter>
    <oddHeader>&amp;L&amp;G&amp;C&amp;"Ecofont Vera Sans,Negrito"&amp;22FEENA
DADOS E TELEFONIA&amp;R&amp;"Ecofont Vera Sans,Regular"&amp;14
Cronograma
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70" zoomScaleNormal="85" zoomScaleSheetLayoutView="70" workbookViewId="0">
      <selection activeCell="B35" sqref="B35"/>
    </sheetView>
  </sheetViews>
  <sheetFormatPr defaultRowHeight="27.95" customHeight="1" x14ac:dyDescent="0.25"/>
  <cols>
    <col min="1" max="1" width="8.28515625" customWidth="1"/>
    <col min="2" max="2" width="15.28515625" customWidth="1"/>
    <col min="3" max="3" width="76.85546875" customWidth="1"/>
    <col min="4" max="4" width="12.85546875" customWidth="1"/>
    <col min="5" max="5" width="20" customWidth="1"/>
    <col min="6" max="6" width="19.140625" customWidth="1"/>
    <col min="7" max="7" width="13.5703125" customWidth="1"/>
    <col min="8" max="8" width="15.42578125" customWidth="1"/>
    <col min="9" max="9" width="34.42578125" customWidth="1"/>
  </cols>
  <sheetData>
    <row r="1" spans="1:9" ht="16.5" customHeight="1" x14ac:dyDescent="0.25">
      <c r="A1" s="133" t="s">
        <v>18</v>
      </c>
      <c r="B1" s="135" t="s">
        <v>19</v>
      </c>
      <c r="C1" s="135" t="s">
        <v>20</v>
      </c>
      <c r="D1" s="137" t="s">
        <v>21</v>
      </c>
      <c r="E1" s="139" t="s">
        <v>22</v>
      </c>
      <c r="F1" s="131" t="s">
        <v>23</v>
      </c>
      <c r="G1" s="131"/>
      <c r="H1" s="131"/>
      <c r="I1" s="132"/>
    </row>
    <row r="2" spans="1:9" ht="19.5" customHeight="1" x14ac:dyDescent="0.25">
      <c r="A2" s="134"/>
      <c r="B2" s="136"/>
      <c r="C2" s="136"/>
      <c r="D2" s="138"/>
      <c r="E2" s="140"/>
      <c r="F2" s="1" t="s">
        <v>24</v>
      </c>
      <c r="G2" s="1" t="s">
        <v>25</v>
      </c>
      <c r="H2" s="1" t="s">
        <v>26</v>
      </c>
      <c r="I2" s="2" t="s">
        <v>27</v>
      </c>
    </row>
    <row r="3" spans="1:9" ht="27.95" customHeight="1" x14ac:dyDescent="0.25">
      <c r="A3" s="4">
        <v>1</v>
      </c>
      <c r="B3" s="10"/>
      <c r="C3" s="11" t="s">
        <v>52</v>
      </c>
      <c r="D3" s="5"/>
      <c r="E3" s="6"/>
      <c r="F3" s="7"/>
      <c r="G3" s="7"/>
      <c r="H3" s="9"/>
      <c r="I3" s="8">
        <f>SUM(I4:I16)</f>
        <v>0</v>
      </c>
    </row>
    <row r="4" spans="1:9" ht="27.95" customHeight="1" x14ac:dyDescent="0.25">
      <c r="A4" s="3" t="s">
        <v>3</v>
      </c>
      <c r="B4" s="72" t="s">
        <v>44</v>
      </c>
      <c r="C4" s="75" t="s">
        <v>45</v>
      </c>
      <c r="D4" s="73" t="s">
        <v>0</v>
      </c>
      <c r="E4" s="73">
        <v>6</v>
      </c>
      <c r="F4" s="74"/>
      <c r="G4" s="74"/>
      <c r="H4" s="74"/>
      <c r="I4" s="29">
        <f>H4*E4</f>
        <v>0</v>
      </c>
    </row>
    <row r="5" spans="1:9" ht="27.95" customHeight="1" x14ac:dyDescent="0.25">
      <c r="A5" s="3" t="s">
        <v>4</v>
      </c>
      <c r="B5" s="72" t="s">
        <v>54</v>
      </c>
      <c r="C5" s="75" t="s">
        <v>55</v>
      </c>
      <c r="D5" s="73" t="s">
        <v>1</v>
      </c>
      <c r="E5" s="73">
        <v>60</v>
      </c>
      <c r="F5" s="74"/>
      <c r="G5" s="74"/>
      <c r="H5" s="74"/>
      <c r="I5" s="29">
        <f t="shared" ref="I5:I15" si="0">H5*E5</f>
        <v>0</v>
      </c>
    </row>
    <row r="6" spans="1:9" ht="27.95" customHeight="1" x14ac:dyDescent="0.25">
      <c r="A6" s="3" t="s">
        <v>5</v>
      </c>
      <c r="B6" s="72" t="s">
        <v>113</v>
      </c>
      <c r="C6" s="75" t="s">
        <v>114</v>
      </c>
      <c r="D6" s="73" t="s">
        <v>49</v>
      </c>
      <c r="E6" s="73">
        <v>12</v>
      </c>
      <c r="F6" s="74"/>
      <c r="G6" s="74"/>
      <c r="H6" s="74"/>
      <c r="I6" s="29">
        <f t="shared" si="0"/>
        <v>0</v>
      </c>
    </row>
    <row r="7" spans="1:9" ht="27.95" customHeight="1" x14ac:dyDescent="0.25">
      <c r="A7" s="3" t="s">
        <v>6</v>
      </c>
      <c r="B7" s="72" t="s">
        <v>115</v>
      </c>
      <c r="C7" s="75" t="s">
        <v>116</v>
      </c>
      <c r="D7" s="73" t="s">
        <v>2</v>
      </c>
      <c r="E7" s="73">
        <v>6</v>
      </c>
      <c r="F7" s="74"/>
      <c r="G7" s="74"/>
      <c r="H7" s="74"/>
      <c r="I7" s="29">
        <f t="shared" si="0"/>
        <v>0</v>
      </c>
    </row>
    <row r="8" spans="1:9" ht="27.95" customHeight="1" x14ac:dyDescent="0.25">
      <c r="A8" s="3" t="s">
        <v>7</v>
      </c>
      <c r="B8" s="72" t="s">
        <v>56</v>
      </c>
      <c r="C8" s="75" t="s">
        <v>57</v>
      </c>
      <c r="D8" s="73" t="s">
        <v>1</v>
      </c>
      <c r="E8" s="73">
        <v>120</v>
      </c>
      <c r="F8" s="74"/>
      <c r="G8" s="74"/>
      <c r="H8" s="74"/>
      <c r="I8" s="29">
        <f t="shared" si="0"/>
        <v>0</v>
      </c>
    </row>
    <row r="9" spans="1:9" ht="27.95" customHeight="1" x14ac:dyDescent="0.25">
      <c r="A9" s="3" t="s">
        <v>8</v>
      </c>
      <c r="B9" s="72" t="s">
        <v>58</v>
      </c>
      <c r="C9" s="75" t="s">
        <v>59</v>
      </c>
      <c r="D9" s="73" t="s">
        <v>2</v>
      </c>
      <c r="E9" s="73">
        <v>10</v>
      </c>
      <c r="F9" s="74"/>
      <c r="G9" s="74"/>
      <c r="H9" s="74"/>
      <c r="I9" s="29">
        <f t="shared" si="0"/>
        <v>0</v>
      </c>
    </row>
    <row r="10" spans="1:9" ht="27.95" customHeight="1" x14ac:dyDescent="0.25">
      <c r="A10" s="3" t="s">
        <v>9</v>
      </c>
      <c r="B10" s="72" t="s">
        <v>60</v>
      </c>
      <c r="C10" s="75" t="s">
        <v>61</v>
      </c>
      <c r="D10" s="73" t="s">
        <v>2</v>
      </c>
      <c r="E10" s="73">
        <v>1</v>
      </c>
      <c r="F10" s="74"/>
      <c r="G10" s="74"/>
      <c r="H10" s="74"/>
      <c r="I10" s="29">
        <f t="shared" si="0"/>
        <v>0</v>
      </c>
    </row>
    <row r="11" spans="1:9" ht="27.95" customHeight="1" x14ac:dyDescent="0.25">
      <c r="A11" s="3" t="s">
        <v>10</v>
      </c>
      <c r="B11" s="72" t="s">
        <v>62</v>
      </c>
      <c r="C11" s="75" t="s">
        <v>63</v>
      </c>
      <c r="D11" s="73" t="s">
        <v>2</v>
      </c>
      <c r="E11" s="73">
        <v>4</v>
      </c>
      <c r="F11" s="74"/>
      <c r="G11" s="74"/>
      <c r="H11" s="74"/>
      <c r="I11" s="29">
        <f t="shared" si="0"/>
        <v>0</v>
      </c>
    </row>
    <row r="12" spans="1:9" ht="27.95" customHeight="1" x14ac:dyDescent="0.25">
      <c r="A12" s="3" t="s">
        <v>11</v>
      </c>
      <c r="B12" s="72" t="s">
        <v>64</v>
      </c>
      <c r="C12" s="75" t="s">
        <v>65</v>
      </c>
      <c r="D12" s="73" t="s">
        <v>2</v>
      </c>
      <c r="E12" s="73">
        <v>1</v>
      </c>
      <c r="F12" s="74"/>
      <c r="G12" s="74"/>
      <c r="H12" s="74"/>
      <c r="I12" s="29">
        <f t="shared" si="0"/>
        <v>0</v>
      </c>
    </row>
    <row r="13" spans="1:9" ht="27.95" customHeight="1" x14ac:dyDescent="0.25">
      <c r="A13" s="3" t="s">
        <v>12</v>
      </c>
      <c r="B13" s="72" t="s">
        <v>66</v>
      </c>
      <c r="C13" s="75" t="s">
        <v>67</v>
      </c>
      <c r="D13" s="73" t="s">
        <v>68</v>
      </c>
      <c r="E13" s="73">
        <v>36</v>
      </c>
      <c r="F13" s="74"/>
      <c r="G13" s="74"/>
      <c r="H13" s="74"/>
      <c r="I13" s="29">
        <f t="shared" si="0"/>
        <v>0</v>
      </c>
    </row>
    <row r="14" spans="1:9" ht="27.95" customHeight="1" x14ac:dyDescent="0.25">
      <c r="A14" s="3" t="s">
        <v>13</v>
      </c>
      <c r="B14" s="72" t="s">
        <v>69</v>
      </c>
      <c r="C14" s="75" t="s">
        <v>70</v>
      </c>
      <c r="D14" s="73" t="s">
        <v>2</v>
      </c>
      <c r="E14" s="73">
        <v>1</v>
      </c>
      <c r="F14" s="74"/>
      <c r="G14" s="74"/>
      <c r="H14" s="74"/>
      <c r="I14" s="29">
        <f t="shared" si="0"/>
        <v>0</v>
      </c>
    </row>
    <row r="15" spans="1:9" ht="27.95" customHeight="1" x14ac:dyDescent="0.25">
      <c r="A15" s="3" t="s">
        <v>16</v>
      </c>
      <c r="B15" s="72" t="s">
        <v>71</v>
      </c>
      <c r="C15" s="75" t="s">
        <v>72</v>
      </c>
      <c r="D15" s="73" t="s">
        <v>2</v>
      </c>
      <c r="E15" s="73">
        <v>4</v>
      </c>
      <c r="F15" s="74"/>
      <c r="G15" s="74"/>
      <c r="H15" s="74"/>
      <c r="I15" s="29">
        <f t="shared" si="0"/>
        <v>0</v>
      </c>
    </row>
    <row r="16" spans="1:9" ht="27.95" customHeight="1" x14ac:dyDescent="0.25">
      <c r="A16" s="3" t="s">
        <v>17</v>
      </c>
      <c r="B16" s="72" t="s">
        <v>73</v>
      </c>
      <c r="C16" s="75" t="s">
        <v>74</v>
      </c>
      <c r="D16" s="73" t="s">
        <v>2</v>
      </c>
      <c r="E16" s="73">
        <v>2</v>
      </c>
      <c r="F16" s="74"/>
      <c r="G16" s="74"/>
      <c r="H16" s="74"/>
      <c r="I16" s="29">
        <f t="shared" ref="I16" si="1">H16*E16</f>
        <v>0</v>
      </c>
    </row>
    <row r="17" spans="1:9" ht="27.95" customHeight="1" x14ac:dyDescent="0.25">
      <c r="A17" s="3"/>
      <c r="B17" s="76"/>
      <c r="C17" s="77"/>
      <c r="D17" s="78"/>
      <c r="E17" s="78"/>
      <c r="F17" s="79"/>
      <c r="G17" s="79"/>
      <c r="H17" s="80"/>
      <c r="I17" s="30"/>
    </row>
    <row r="18" spans="1:9" ht="27.95" customHeight="1" x14ac:dyDescent="0.25">
      <c r="A18" s="4">
        <v>2</v>
      </c>
      <c r="B18" s="10"/>
      <c r="C18" s="11" t="s">
        <v>93</v>
      </c>
      <c r="D18" s="5"/>
      <c r="E18" s="6"/>
      <c r="F18" s="7"/>
      <c r="G18" s="7"/>
      <c r="H18" s="9"/>
      <c r="I18" s="8">
        <f>SUM(I19:I22)</f>
        <v>0</v>
      </c>
    </row>
    <row r="19" spans="1:9" ht="27.95" customHeight="1" x14ac:dyDescent="0.25">
      <c r="A19" s="3" t="s">
        <v>90</v>
      </c>
      <c r="B19" s="72" t="s">
        <v>99</v>
      </c>
      <c r="C19" s="75" t="s">
        <v>100</v>
      </c>
      <c r="D19" s="73" t="s">
        <v>1</v>
      </c>
      <c r="E19" s="73">
        <v>60</v>
      </c>
      <c r="F19" s="74"/>
      <c r="G19" s="74"/>
      <c r="H19" s="74"/>
      <c r="I19" s="29">
        <f>H19*E19</f>
        <v>0</v>
      </c>
    </row>
    <row r="20" spans="1:9" ht="27.95" customHeight="1" x14ac:dyDescent="0.25">
      <c r="A20" s="3" t="s">
        <v>91</v>
      </c>
      <c r="B20" s="72" t="s">
        <v>101</v>
      </c>
      <c r="C20" s="75" t="s">
        <v>102</v>
      </c>
      <c r="D20" s="73" t="s">
        <v>1</v>
      </c>
      <c r="E20" s="73">
        <v>60</v>
      </c>
      <c r="F20" s="74"/>
      <c r="G20" s="74"/>
      <c r="H20" s="74"/>
      <c r="I20" s="29">
        <f t="shared" ref="I20" si="2">H20*E20</f>
        <v>0</v>
      </c>
    </row>
    <row r="21" spans="1:9" ht="27.95" customHeight="1" x14ac:dyDescent="0.25">
      <c r="A21" s="3" t="s">
        <v>92</v>
      </c>
      <c r="B21" s="72" t="s">
        <v>103</v>
      </c>
      <c r="C21" s="75" t="s">
        <v>104</v>
      </c>
      <c r="D21" s="73" t="s">
        <v>0</v>
      </c>
      <c r="E21" s="73">
        <v>0.5</v>
      </c>
      <c r="F21" s="74"/>
      <c r="G21" s="74"/>
      <c r="H21" s="74"/>
      <c r="I21" s="29">
        <f t="shared" ref="I21:I22" si="3">H21*E21</f>
        <v>0</v>
      </c>
    </row>
    <row r="22" spans="1:9" ht="27.95" customHeight="1" x14ac:dyDescent="0.25">
      <c r="A22" s="3" t="s">
        <v>128</v>
      </c>
      <c r="B22" s="72" t="s">
        <v>129</v>
      </c>
      <c r="C22" s="75" t="s">
        <v>130</v>
      </c>
      <c r="D22" s="73" t="s">
        <v>131</v>
      </c>
      <c r="E22" s="73">
        <v>0.5</v>
      </c>
      <c r="F22" s="74"/>
      <c r="G22" s="74"/>
      <c r="H22" s="74"/>
      <c r="I22" s="29">
        <f t="shared" si="3"/>
        <v>0</v>
      </c>
    </row>
    <row r="23" spans="1:9" ht="27.95" customHeight="1" x14ac:dyDescent="0.25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ht="27.95" customHeight="1" x14ac:dyDescent="0.25">
      <c r="A24" s="4">
        <v>3</v>
      </c>
      <c r="B24" s="10"/>
      <c r="C24" s="11" t="s">
        <v>53</v>
      </c>
      <c r="D24" s="5"/>
      <c r="E24" s="6"/>
      <c r="F24" s="7"/>
      <c r="G24" s="7"/>
      <c r="H24" s="9"/>
      <c r="I24" s="8">
        <f>SUM(I25:I36)</f>
        <v>0</v>
      </c>
    </row>
    <row r="25" spans="1:9" ht="27.95" customHeight="1" x14ac:dyDescent="0.25">
      <c r="A25" s="3" t="s">
        <v>28</v>
      </c>
      <c r="B25" s="72" t="s">
        <v>75</v>
      </c>
      <c r="C25" s="75" t="s">
        <v>76</v>
      </c>
      <c r="D25" s="73" t="s">
        <v>2</v>
      </c>
      <c r="E25" s="73">
        <v>1</v>
      </c>
      <c r="F25" s="74"/>
      <c r="G25" s="74"/>
      <c r="H25" s="74"/>
      <c r="I25" s="29">
        <f t="shared" ref="I25:I32" si="4">H25*E25</f>
        <v>0</v>
      </c>
    </row>
    <row r="26" spans="1:9" ht="27.95" customHeight="1" x14ac:dyDescent="0.25">
      <c r="A26" s="3" t="s">
        <v>30</v>
      </c>
      <c r="B26" s="72" t="s">
        <v>54</v>
      </c>
      <c r="C26" s="75" t="s">
        <v>55</v>
      </c>
      <c r="D26" s="73" t="s">
        <v>1</v>
      </c>
      <c r="E26" s="73">
        <v>60</v>
      </c>
      <c r="F26" s="74"/>
      <c r="G26" s="74"/>
      <c r="H26" s="74"/>
      <c r="I26" s="29">
        <f t="shared" si="4"/>
        <v>0</v>
      </c>
    </row>
    <row r="27" spans="1:9" ht="27.95" customHeight="1" x14ac:dyDescent="0.25">
      <c r="A27" s="3" t="s">
        <v>31</v>
      </c>
      <c r="B27" s="72" t="s">
        <v>77</v>
      </c>
      <c r="C27" s="75" t="s">
        <v>78</v>
      </c>
      <c r="D27" s="73" t="s">
        <v>2</v>
      </c>
      <c r="E27" s="73">
        <v>8</v>
      </c>
      <c r="F27" s="74"/>
      <c r="G27" s="74"/>
      <c r="H27" s="74"/>
      <c r="I27" s="29">
        <f t="shared" si="4"/>
        <v>0</v>
      </c>
    </row>
    <row r="28" spans="1:9" ht="27.95" customHeight="1" x14ac:dyDescent="0.25">
      <c r="A28" s="3" t="s">
        <v>32</v>
      </c>
      <c r="B28" s="72" t="s">
        <v>79</v>
      </c>
      <c r="C28" s="75" t="s">
        <v>117</v>
      </c>
      <c r="D28" s="73" t="s">
        <v>2</v>
      </c>
      <c r="E28" s="73">
        <v>1</v>
      </c>
      <c r="F28" s="74"/>
      <c r="G28" s="74"/>
      <c r="H28" s="74"/>
      <c r="I28" s="29">
        <f t="shared" si="4"/>
        <v>0</v>
      </c>
    </row>
    <row r="29" spans="1:9" ht="27.95" customHeight="1" x14ac:dyDescent="0.25">
      <c r="A29" s="3" t="s">
        <v>33</v>
      </c>
      <c r="B29" s="72" t="s">
        <v>80</v>
      </c>
      <c r="C29" s="75" t="s">
        <v>81</v>
      </c>
      <c r="D29" s="73" t="s">
        <v>2</v>
      </c>
      <c r="E29" s="73">
        <v>8</v>
      </c>
      <c r="F29" s="74"/>
      <c r="G29" s="74"/>
      <c r="H29" s="74"/>
      <c r="I29" s="29">
        <f t="shared" si="4"/>
        <v>0</v>
      </c>
    </row>
    <row r="30" spans="1:9" ht="27.95" customHeight="1" x14ac:dyDescent="0.25">
      <c r="A30" s="3" t="s">
        <v>34</v>
      </c>
      <c r="B30" s="72" t="s">
        <v>122</v>
      </c>
      <c r="C30" s="75" t="s">
        <v>123</v>
      </c>
      <c r="D30" s="73" t="s">
        <v>2</v>
      </c>
      <c r="E30" s="73">
        <v>2</v>
      </c>
      <c r="F30" s="74"/>
      <c r="G30" s="74"/>
      <c r="H30" s="74"/>
      <c r="I30" s="96">
        <f t="shared" si="4"/>
        <v>0</v>
      </c>
    </row>
    <row r="31" spans="1:9" ht="27.95" customHeight="1" x14ac:dyDescent="0.25">
      <c r="A31" s="3" t="s">
        <v>35</v>
      </c>
      <c r="B31" s="72" t="s">
        <v>82</v>
      </c>
      <c r="C31" s="75" t="s">
        <v>83</v>
      </c>
      <c r="D31" s="73" t="s">
        <v>49</v>
      </c>
      <c r="E31" s="73">
        <v>1</v>
      </c>
      <c r="F31" s="74"/>
      <c r="G31" s="74"/>
      <c r="H31" s="74"/>
      <c r="I31" s="29">
        <f t="shared" si="4"/>
        <v>0</v>
      </c>
    </row>
    <row r="32" spans="1:9" ht="27.95" customHeight="1" x14ac:dyDescent="0.25">
      <c r="A32" s="3" t="s">
        <v>36</v>
      </c>
      <c r="B32" s="72" t="s">
        <v>84</v>
      </c>
      <c r="C32" s="75" t="s">
        <v>85</v>
      </c>
      <c r="D32" s="73" t="s">
        <v>1</v>
      </c>
      <c r="E32" s="73">
        <v>60</v>
      </c>
      <c r="F32" s="74"/>
      <c r="G32" s="74"/>
      <c r="H32" s="74"/>
      <c r="I32" s="29">
        <f t="shared" si="4"/>
        <v>0</v>
      </c>
    </row>
    <row r="33" spans="1:9" ht="27.95" customHeight="1" x14ac:dyDescent="0.25">
      <c r="A33" s="3" t="s">
        <v>37</v>
      </c>
      <c r="B33" s="72" t="s">
        <v>86</v>
      </c>
      <c r="C33" s="75" t="s">
        <v>87</v>
      </c>
      <c r="D33" s="73" t="s">
        <v>2</v>
      </c>
      <c r="E33" s="73">
        <v>8</v>
      </c>
      <c r="F33" s="74"/>
      <c r="G33" s="74"/>
      <c r="H33" s="74"/>
      <c r="I33" s="29">
        <f t="shared" ref="I33:I35" si="5">H33*E33</f>
        <v>0</v>
      </c>
    </row>
    <row r="34" spans="1:9" ht="27.95" customHeight="1" x14ac:dyDescent="0.25">
      <c r="A34" s="3" t="s">
        <v>38</v>
      </c>
      <c r="B34" s="72" t="s">
        <v>118</v>
      </c>
      <c r="C34" s="75" t="s">
        <v>119</v>
      </c>
      <c r="D34" s="73" t="s">
        <v>1</v>
      </c>
      <c r="E34" s="73">
        <v>300</v>
      </c>
      <c r="F34" s="74"/>
      <c r="G34" s="74"/>
      <c r="H34" s="74"/>
      <c r="I34" s="29">
        <f t="shared" si="5"/>
        <v>0</v>
      </c>
    </row>
    <row r="35" spans="1:9" ht="27.75" customHeight="1" x14ac:dyDescent="0.25">
      <c r="A35" s="3" t="s">
        <v>39</v>
      </c>
      <c r="B35" s="72" t="s">
        <v>105</v>
      </c>
      <c r="C35" s="75" t="s">
        <v>106</v>
      </c>
      <c r="D35" s="73" t="s">
        <v>68</v>
      </c>
      <c r="E35" s="73">
        <v>30</v>
      </c>
      <c r="F35" s="74"/>
      <c r="G35" s="74"/>
      <c r="H35" s="74"/>
      <c r="I35" s="29">
        <f t="shared" si="5"/>
        <v>0</v>
      </c>
    </row>
    <row r="36" spans="1:9" ht="27.95" customHeight="1" x14ac:dyDescent="0.25">
      <c r="A36" s="3" t="s">
        <v>124</v>
      </c>
      <c r="B36" s="72" t="s">
        <v>88</v>
      </c>
      <c r="C36" s="75" t="s">
        <v>89</v>
      </c>
      <c r="D36" s="73" t="s">
        <v>2</v>
      </c>
      <c r="E36" s="73">
        <v>2</v>
      </c>
      <c r="F36" s="74"/>
      <c r="G36" s="74"/>
      <c r="H36" s="74"/>
      <c r="I36" s="29">
        <f t="shared" ref="I36" si="6">H36*E36</f>
        <v>0</v>
      </c>
    </row>
    <row r="37" spans="1:9" ht="27.95" customHeight="1" x14ac:dyDescent="0.25">
      <c r="A37" s="3"/>
      <c r="B37" s="76"/>
      <c r="C37" s="77"/>
      <c r="D37" s="78"/>
      <c r="E37" s="78"/>
      <c r="F37" s="79"/>
      <c r="G37" s="79"/>
      <c r="H37" s="80"/>
      <c r="I37" s="30"/>
    </row>
    <row r="38" spans="1:9" ht="27.95" customHeight="1" x14ac:dyDescent="0.25">
      <c r="A38" s="4">
        <v>4</v>
      </c>
      <c r="B38" s="10"/>
      <c r="C38" s="11" t="s">
        <v>94</v>
      </c>
      <c r="D38" s="5"/>
      <c r="E38" s="6"/>
      <c r="F38" s="7"/>
      <c r="G38" s="7"/>
      <c r="H38" s="9"/>
      <c r="I38" s="8">
        <f>SUM(I39:I44)</f>
        <v>0</v>
      </c>
    </row>
    <row r="39" spans="1:9" ht="27.95" customHeight="1" x14ac:dyDescent="0.25">
      <c r="A39" s="3" t="s">
        <v>29</v>
      </c>
      <c r="B39" s="72" t="s">
        <v>95</v>
      </c>
      <c r="C39" s="75" t="s">
        <v>96</v>
      </c>
      <c r="D39" s="73" t="s">
        <v>2</v>
      </c>
      <c r="E39" s="73">
        <v>1</v>
      </c>
      <c r="F39" s="74"/>
      <c r="G39" s="74"/>
      <c r="H39" s="74"/>
      <c r="I39" s="29">
        <f>H39*E39</f>
        <v>0</v>
      </c>
    </row>
    <row r="40" spans="1:9" ht="27.95" customHeight="1" x14ac:dyDescent="0.25">
      <c r="A40" s="3" t="s">
        <v>40</v>
      </c>
      <c r="B40" s="72" t="s">
        <v>97</v>
      </c>
      <c r="C40" s="75" t="s">
        <v>98</v>
      </c>
      <c r="D40" s="73" t="s">
        <v>2</v>
      </c>
      <c r="E40" s="73">
        <v>1</v>
      </c>
      <c r="F40" s="74"/>
      <c r="G40" s="74"/>
      <c r="H40" s="74"/>
      <c r="I40" s="29">
        <f t="shared" ref="I40" si="7">H40*E40</f>
        <v>0</v>
      </c>
    </row>
    <row r="41" spans="1:9" ht="27.95" customHeight="1" x14ac:dyDescent="0.25">
      <c r="A41" s="3" t="s">
        <v>41</v>
      </c>
      <c r="B41" s="72" t="s">
        <v>99</v>
      </c>
      <c r="C41" s="75" t="s">
        <v>100</v>
      </c>
      <c r="D41" s="73" t="s">
        <v>1</v>
      </c>
      <c r="E41" s="73">
        <v>60</v>
      </c>
      <c r="F41" s="74"/>
      <c r="G41" s="74"/>
      <c r="H41" s="74"/>
      <c r="I41" s="29">
        <f>H41*E41</f>
        <v>0</v>
      </c>
    </row>
    <row r="42" spans="1:9" ht="27.95" customHeight="1" x14ac:dyDescent="0.25">
      <c r="A42" s="3" t="s">
        <v>42</v>
      </c>
      <c r="B42" s="72" t="s">
        <v>101</v>
      </c>
      <c r="C42" s="75" t="s">
        <v>102</v>
      </c>
      <c r="D42" s="73" t="s">
        <v>1</v>
      </c>
      <c r="E42" s="73">
        <v>40</v>
      </c>
      <c r="F42" s="74"/>
      <c r="G42" s="74"/>
      <c r="H42" s="74"/>
      <c r="I42" s="29">
        <f t="shared" ref="I42" si="8">H42*E42</f>
        <v>0</v>
      </c>
    </row>
    <row r="43" spans="1:9" ht="27.95" customHeight="1" x14ac:dyDescent="0.25">
      <c r="A43" s="3" t="s">
        <v>43</v>
      </c>
      <c r="B43" s="72" t="s">
        <v>50</v>
      </c>
      <c r="C43" s="75" t="s">
        <v>51</v>
      </c>
      <c r="D43" s="73" t="s">
        <v>0</v>
      </c>
      <c r="E43" s="73">
        <v>150</v>
      </c>
      <c r="F43" s="74"/>
      <c r="G43" s="74"/>
      <c r="H43" s="74"/>
      <c r="I43" s="29">
        <f>H43*E43</f>
        <v>0</v>
      </c>
    </row>
    <row r="44" spans="1:9" ht="27.95" customHeight="1" x14ac:dyDescent="0.25">
      <c r="A44" s="3" t="s">
        <v>132</v>
      </c>
      <c r="B44" s="72" t="s">
        <v>129</v>
      </c>
      <c r="C44" s="75" t="s">
        <v>130</v>
      </c>
      <c r="D44" s="73" t="s">
        <v>131</v>
      </c>
      <c r="E44" s="73">
        <v>0.5</v>
      </c>
      <c r="F44" s="74"/>
      <c r="G44" s="74"/>
      <c r="H44" s="74"/>
      <c r="I44" s="29">
        <f t="shared" ref="I44" si="9">H44*E44</f>
        <v>0</v>
      </c>
    </row>
    <row r="45" spans="1:9" ht="27.95" customHeight="1" x14ac:dyDescent="0.25">
      <c r="A45" s="128"/>
      <c r="B45" s="129"/>
      <c r="C45" s="129"/>
      <c r="D45" s="129"/>
      <c r="E45" s="129"/>
      <c r="F45" s="129"/>
      <c r="G45" s="129"/>
      <c r="H45" s="129"/>
      <c r="I45" s="130"/>
    </row>
    <row r="46" spans="1:9" ht="27.95" customHeight="1" x14ac:dyDescent="0.25">
      <c r="A46" s="12"/>
      <c r="B46" s="15"/>
      <c r="C46" s="15" t="s">
        <v>14</v>
      </c>
      <c r="D46" s="26"/>
      <c r="E46" s="16"/>
      <c r="F46" s="16"/>
      <c r="G46" s="16"/>
      <c r="H46" s="17"/>
      <c r="I46" s="18">
        <f>I38+I24+I18+I3</f>
        <v>0</v>
      </c>
    </row>
    <row r="47" spans="1:9" ht="27.95" customHeight="1" x14ac:dyDescent="0.25">
      <c r="A47" s="25"/>
      <c r="B47" s="34"/>
      <c r="C47" s="34" t="s">
        <v>121</v>
      </c>
      <c r="D47" s="31"/>
      <c r="E47" s="35"/>
      <c r="F47" s="35"/>
      <c r="G47" s="35"/>
      <c r="H47" s="36"/>
      <c r="I47" s="37">
        <f>I46*0.0623</f>
        <v>0</v>
      </c>
    </row>
    <row r="48" spans="1:9" ht="27.95" customHeight="1" x14ac:dyDescent="0.25">
      <c r="A48" s="13"/>
      <c r="B48" s="71"/>
      <c r="C48" s="71" t="s">
        <v>120</v>
      </c>
      <c r="D48" s="27"/>
      <c r="E48" s="19"/>
      <c r="F48" s="19"/>
      <c r="G48" s="19"/>
      <c r="H48" s="20"/>
      <c r="I48" s="21">
        <f>(I47+I46)*0.2212</f>
        <v>0</v>
      </c>
    </row>
    <row r="49" spans="1:9" ht="27.95" customHeight="1" x14ac:dyDescent="0.25">
      <c r="A49" s="14"/>
      <c r="B49" s="33"/>
      <c r="C49" s="33" t="s">
        <v>15</v>
      </c>
      <c r="D49" s="28"/>
      <c r="E49" s="22"/>
      <c r="F49" s="22"/>
      <c r="G49" s="22"/>
      <c r="H49" s="23"/>
      <c r="I49" s="24">
        <f>SUM(I46:I48)</f>
        <v>0</v>
      </c>
    </row>
  </sheetData>
  <mergeCells count="8">
    <mergeCell ref="A45:I45"/>
    <mergeCell ref="A23:I23"/>
    <mergeCell ref="F1:I1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Header>&amp;CFEENA - Rede de dados e telefonia&amp;RTABELA CPOS Nº 175
março/2019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CRONO</vt:lpstr>
      <vt:lpstr>Resumo</vt:lpstr>
      <vt:lpstr>Dados e Telefonia</vt:lpstr>
      <vt:lpstr>'Dados e Telefonia'!Area_de_impressao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alferreira</dc:creator>
  <cp:lastModifiedBy>Mauro Ivo Martins Quaresma Filho</cp:lastModifiedBy>
  <cp:lastPrinted>2019-06-26T13:58:34Z</cp:lastPrinted>
  <dcterms:created xsi:type="dcterms:W3CDTF">2018-05-21T12:28:11Z</dcterms:created>
  <dcterms:modified xsi:type="dcterms:W3CDTF">2019-07-03T10:26:06Z</dcterms:modified>
</cp:coreProperties>
</file>