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20730" windowHeight="11760" activeTab="1"/>
  </bookViews>
  <sheets>
    <sheet name="CRONO" sheetId="3" r:id="rId1"/>
    <sheet name="Estação Ecológica Juréia" sheetId="1" r:id="rId2"/>
  </sheets>
  <definedNames>
    <definedName name="_xlnm.Print_Area" localSheetId="1">'Estação Ecológica Juréia'!$A$1:$I$77</definedName>
    <definedName name="_xlnm.Print_Titles" localSheetId="1">'Estação Ecológica Juréia'!$1:$2</definedName>
  </definedNames>
  <calcPr calcId="144525"/>
</workbook>
</file>

<file path=xl/calcChain.xml><?xml version="1.0" encoding="utf-8"?>
<calcChain xmlns="http://schemas.openxmlformats.org/spreadsheetml/2006/main">
  <c r="E15" i="3" l="1"/>
  <c r="D15" i="3"/>
  <c r="C15" i="3"/>
  <c r="B13" i="3" l="1"/>
  <c r="B12" i="3"/>
  <c r="B11" i="3"/>
  <c r="B10" i="3"/>
  <c r="B9" i="3"/>
  <c r="B8" i="3"/>
  <c r="B7" i="3"/>
  <c r="B6" i="3"/>
  <c r="B5" i="3"/>
  <c r="B4" i="3"/>
  <c r="I4" i="1" l="1"/>
  <c r="I74" i="1" l="1"/>
  <c r="I75" i="1" s="1"/>
  <c r="I76" i="1" s="1"/>
  <c r="I77" i="1" l="1"/>
</calcChain>
</file>

<file path=xl/sharedStrings.xml><?xml version="1.0" encoding="utf-8"?>
<sst xmlns="http://schemas.openxmlformats.org/spreadsheetml/2006/main" count="238" uniqueCount="179">
  <si>
    <t>Item</t>
  </si>
  <si>
    <t>Cód. CPOS</t>
  </si>
  <si>
    <t>Serviços</t>
  </si>
  <si>
    <t>Un</t>
  </si>
  <si>
    <t>Qt</t>
  </si>
  <si>
    <t>Valores (R$)</t>
  </si>
  <si>
    <t>PUMat</t>
  </si>
  <si>
    <t>PUMO</t>
  </si>
  <si>
    <t>PServ</t>
  </si>
  <si>
    <t>Total</t>
  </si>
  <si>
    <t>EE Juréia-Itatins</t>
  </si>
  <si>
    <t>Serviços inciais</t>
  </si>
  <si>
    <t>1.1</t>
  </si>
  <si>
    <t>02.08.020</t>
  </si>
  <si>
    <t>Placa de identificação para obra</t>
  </si>
  <si>
    <t>m²</t>
  </si>
  <si>
    <t xml:space="preserve">Telhado </t>
  </si>
  <si>
    <t>2.1</t>
  </si>
  <si>
    <t>16.02.230</t>
  </si>
  <si>
    <t>Cumeeira de barro emboçado tipos: plan, romana, italiana, francesa e paulistinha</t>
  </si>
  <si>
    <t>m</t>
  </si>
  <si>
    <t>2.2</t>
  </si>
  <si>
    <t>16.02.045</t>
  </si>
  <si>
    <t>Telha de barro colonial/paulista</t>
  </si>
  <si>
    <t>2.3</t>
  </si>
  <si>
    <t>D.02.000.021060</t>
  </si>
  <si>
    <t>Ripa em cambará, cedrinho, cupuíba, eucalipto-citriodora, eucalipto-saligna, garapa, itaúba, pinus-elioti, 12 mm x 50 mm</t>
  </si>
  <si>
    <t>2.4</t>
  </si>
  <si>
    <t>22.01.010</t>
  </si>
  <si>
    <t>Forro em tábuas aparelhadas macho e fêmea de pinus</t>
  </si>
  <si>
    <t>2.5</t>
  </si>
  <si>
    <t>16.33.020</t>
  </si>
  <si>
    <t>Calha, rufo, afins em chapa galvanizada nº 24 - corte 0,33 m</t>
  </si>
  <si>
    <t>2.6</t>
  </si>
  <si>
    <t>B.01.000.010130</t>
  </si>
  <si>
    <t>Marceneiro</t>
  </si>
  <si>
    <t>h</t>
  </si>
  <si>
    <t>2.7</t>
  </si>
  <si>
    <t>B.01.000.010144</t>
  </si>
  <si>
    <t>Serralheiro</t>
  </si>
  <si>
    <t>2.8</t>
  </si>
  <si>
    <t>J.02.000.037539</t>
  </si>
  <si>
    <t>Verniz fungicida Stain, para madeiras, ref. Osmocolor Montana / Verniz Satin Suvinil</t>
  </si>
  <si>
    <t>l</t>
  </si>
  <si>
    <t>Demolições e retiradas</t>
  </si>
  <si>
    <t>3.1</t>
  </si>
  <si>
    <t>04.03.020</t>
  </si>
  <si>
    <t>Retirada de telhamento em barro</t>
  </si>
  <si>
    <t>3.2</t>
  </si>
  <si>
    <t>04.07.020</t>
  </si>
  <si>
    <t>Retirada de forro qualquer em placas ou tiras fixadas</t>
  </si>
  <si>
    <t>3.3</t>
  </si>
  <si>
    <t>04.19.060</t>
  </si>
  <si>
    <t>Remoção de disjuntor termomagnético</t>
  </si>
  <si>
    <t>3.4</t>
  </si>
  <si>
    <t>04.30.020</t>
  </si>
  <si>
    <t>Remoção de calha ou rufo</t>
  </si>
  <si>
    <t>3.5</t>
  </si>
  <si>
    <t>04.30.040</t>
  </si>
  <si>
    <t>Remoção de condutor aparente</t>
  </si>
  <si>
    <t>05.04.060</t>
  </si>
  <si>
    <t>Transporte manual horizontal e/ou vertical de entulho até o local de despejo - ensacado</t>
  </si>
  <si>
    <t>m³</t>
  </si>
  <si>
    <t>Sistema Fotovoltáico</t>
  </si>
  <si>
    <t>4.1</t>
  </si>
  <si>
    <t>MERCADO</t>
  </si>
  <si>
    <t>un</t>
  </si>
  <si>
    <t>4.2</t>
  </si>
  <si>
    <t xml:space="preserve">Bateria estacionária solar 220AH </t>
  </si>
  <si>
    <t>39.03.178</t>
  </si>
  <si>
    <t>Cabo de cobre de 6 mm², isolamento 0,6/1 kV - isolação em PVC 70°C</t>
  </si>
  <si>
    <t>4.3</t>
  </si>
  <si>
    <t>39.03.174</t>
  </si>
  <si>
    <t>Cabo de cobre de 4 mm², isolamento 0,6/1 kV - isolação em PVC 70°C.</t>
  </si>
  <si>
    <t>4.4</t>
  </si>
  <si>
    <t>B.01.000.010115</t>
  </si>
  <si>
    <t>Eletricista</t>
  </si>
  <si>
    <t>4.5</t>
  </si>
  <si>
    <t>B.01.000.020119</t>
  </si>
  <si>
    <t>Engenheiro senior de elétrica</t>
  </si>
  <si>
    <t>4.6</t>
  </si>
  <si>
    <t>B.01.000.010116</t>
  </si>
  <si>
    <t>Ajudante eletricista</t>
  </si>
  <si>
    <t xml:space="preserve"> Abrigo do gás </t>
  </si>
  <si>
    <t>5.1</t>
  </si>
  <si>
    <t>14.02.040</t>
  </si>
  <si>
    <t>Alvenaria de elevação de 1 tijolo maciço comum</t>
  </si>
  <si>
    <t>5.2</t>
  </si>
  <si>
    <t>17.02.220</t>
  </si>
  <si>
    <t>Reboco</t>
  </si>
  <si>
    <t>5.3</t>
  </si>
  <si>
    <t>17.02.330</t>
  </si>
  <si>
    <t>Emboço desempenado com argamassa industrializada</t>
  </si>
  <si>
    <t>5.4</t>
  </si>
  <si>
    <t>17.02.020</t>
  </si>
  <si>
    <t>Chapisco</t>
  </si>
  <si>
    <t>5.5</t>
  </si>
  <si>
    <t>24.02.040</t>
  </si>
  <si>
    <t>Porta/portão tipo gradil sob medida</t>
  </si>
  <si>
    <t>5.6</t>
  </si>
  <si>
    <t>45.02.020</t>
  </si>
  <si>
    <t>Entrada completa de gás GLP domiciliar com 2 bujões de 13 kg</t>
  </si>
  <si>
    <t>5.7</t>
  </si>
  <si>
    <t>B.01.000.010139</t>
  </si>
  <si>
    <t>Pedreiro</t>
  </si>
  <si>
    <t>33.10.010</t>
  </si>
  <si>
    <t>Tinta látex antimofo em massa, inclusive preparo</t>
  </si>
  <si>
    <t>Instalações Hidráulicas</t>
  </si>
  <si>
    <t>6.1</t>
  </si>
  <si>
    <t>Instalações elétricas</t>
  </si>
  <si>
    <t>7.1</t>
  </si>
  <si>
    <t>7.2</t>
  </si>
  <si>
    <t>7.3</t>
  </si>
  <si>
    <t>7.4</t>
  </si>
  <si>
    <t>37.13.800</t>
  </si>
  <si>
    <t>Mini-disjuntor termomagnético, unipolar 127/220 V, corrente de 10 A até 32 A</t>
  </si>
  <si>
    <t>7.5</t>
  </si>
  <si>
    <t>39.03.170</t>
  </si>
  <si>
    <t>Cabo de cobre de 2,5 mm², isolamento 0,6/1 kV - isolação em PVC 70°C</t>
  </si>
  <si>
    <t>7.6</t>
  </si>
  <si>
    <t>Aquecedor de acumulação a gás</t>
  </si>
  <si>
    <t>8.1</t>
  </si>
  <si>
    <t>43.03.050</t>
  </si>
  <si>
    <t>Aquecedor a gás de acumulação, capacidade 300 l</t>
  </si>
  <si>
    <t>Reparo em portões de madeira</t>
  </si>
  <si>
    <t>9.1</t>
  </si>
  <si>
    <t>9.2</t>
  </si>
  <si>
    <t>9.3</t>
  </si>
  <si>
    <t>9.4</t>
  </si>
  <si>
    <t xml:space="preserve">Limpeza </t>
  </si>
  <si>
    <t>10.1</t>
  </si>
  <si>
    <t>55.01.020</t>
  </si>
  <si>
    <t>Limpeza final da obra</t>
  </si>
  <si>
    <t>TOTAL</t>
  </si>
  <si>
    <t>ADMINISTRAÇÃO LOCAL (10%)</t>
  </si>
  <si>
    <t>BDI (30%)</t>
  </si>
  <si>
    <t>TOTAL +BDI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</si>
  <si>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</si>
  <si>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Painél fotovoltáico 330W de 2m² </t>
  </si>
  <si>
    <t>4.7</t>
  </si>
  <si>
    <t>37.13.610</t>
  </si>
  <si>
    <t>Disjuntor termomagnético, unipolar 127/220 V, corrente de 35 A até 50 A</t>
  </si>
  <si>
    <t>46.13.006</t>
  </si>
  <si>
    <t>Tubo em polietileno de alta densidade corrugado perfurado, DN= 2 1/2´, inclusive conexões</t>
  </si>
  <si>
    <t>3.6</t>
  </si>
  <si>
    <t>5.8</t>
  </si>
  <si>
    <t>16.40.060</t>
  </si>
  <si>
    <t>Recolocação de telha de barro tipo colonial/paulistinha</t>
  </si>
  <si>
    <t>04.03.060</t>
  </si>
  <si>
    <t>Retirada de cumeeira ou espigão em barro</t>
  </si>
  <si>
    <t>04.22.050</t>
  </si>
  <si>
    <t>Remoção de transformador de potencial completo (pequeno)/ (item previsto para retirada de painéis fotovoltáicos)</t>
  </si>
  <si>
    <t>46.10.020</t>
  </si>
  <si>
    <t>Tubo de cobre classe A, DN= 22mm (3/4´), inclusive conexões</t>
  </si>
  <si>
    <t>8.2</t>
  </si>
  <si>
    <t>04.02.020</t>
  </si>
  <si>
    <t>Retirada de peças lineares em madeira com seção até 60 cm²</t>
  </si>
  <si>
    <t>3.7</t>
  </si>
  <si>
    <t>3.8</t>
  </si>
  <si>
    <t>3.9</t>
  </si>
  <si>
    <t>3.10</t>
  </si>
  <si>
    <t>B.01.000.010140</t>
  </si>
  <si>
    <t>Pintor</t>
  </si>
  <si>
    <t>15.20.020</t>
  </si>
  <si>
    <t>Fornecimento de peças diversas para estrutura em madeira</t>
  </si>
  <si>
    <t>Descrição</t>
  </si>
  <si>
    <t>MÊS 1</t>
  </si>
  <si>
    <t>MÊS 2</t>
  </si>
  <si>
    <t>MÊS 3</t>
  </si>
  <si>
    <t>R$</t>
  </si>
  <si>
    <t>%</t>
  </si>
  <si>
    <t>Administração local (10%)</t>
  </si>
  <si>
    <t>Total + BDI</t>
  </si>
  <si>
    <t>Cronograma físico X financeiro EEJI</t>
  </si>
  <si>
    <t>97.05.140</t>
  </si>
  <si>
    <t>Suporte de perfil metálico galvanizado</t>
  </si>
  <si>
    <t>kg</t>
  </si>
  <si>
    <t>4.8</t>
  </si>
  <si>
    <t>5.9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</si>
</sst>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R$&quot;\ #,##0.00;\-&quot;R$&quot;\ #,##0.00"/>
    <numFmt numFmtId="43" formatCode="_-* #,##0.00_-;\-* #,##0.00_-;_-* &quot;-&quot;??_-;_-@_-"/>
    <numFmt numFmtId="164" formatCode="_(* #,##0.00_);_(* \(#,##0.00\);_(* &quot;-&quot;??_);_(@_)"/>
    <numFmt numFmtId="165" formatCode="_ * #,##0.00_)\ _R_$_ ;_ * \(#,##0.00\)\ _R_$_ ;_ * &quot;-&quot;??_)\ _R_$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Ecofont Vera Sans"/>
      <family val="2"/>
    </font>
    <font>
      <sz val="11"/>
      <color theme="1"/>
      <name val="Ecofont Vera Sans"/>
      <family val="2"/>
    </font>
    <font>
      <b/>
      <sz val="11"/>
      <name val="Ecofont Vera Sans"/>
      <family val="2"/>
    </font>
    <font>
      <sz val="11"/>
      <name val="Ecofont Vera Sans"/>
      <family val="2"/>
    </font>
    <font>
      <sz val="11"/>
      <color indexed="8"/>
      <name val="Ecofont Vera Sans"/>
      <family val="2"/>
    </font>
    <font>
      <b/>
      <sz val="11"/>
      <color indexed="8"/>
      <name val="Ecofont Vera Sans"/>
      <family val="2"/>
    </font>
    <font>
      <sz val="11"/>
      <color indexed="8"/>
      <name val="Calibri"/>
      <family val="2"/>
      <scheme val="minor"/>
    </font>
    <font>
      <b/>
      <u/>
      <sz val="11"/>
      <name val="Ecofont Vera Sans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 applyBorder="1" applyAlignment="1">
      <alignment vertical="center"/>
    </xf>
    <xf numFmtId="43" fontId="4" fillId="2" borderId="5" xfId="1" applyNumberFormat="1" applyFont="1" applyFill="1" applyBorder="1" applyAlignment="1">
      <alignment horizontal="center" vertical="center" wrapText="1"/>
    </xf>
    <xf numFmtId="43" fontId="2" fillId="2" borderId="6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43" fontId="2" fillId="2" borderId="8" xfId="0" applyNumberFormat="1" applyFont="1" applyFill="1" applyBorder="1" applyAlignment="1">
      <alignment horizontal="center" vertical="center"/>
    </xf>
    <xf numFmtId="43" fontId="4" fillId="2" borderId="8" xfId="1" applyNumberFormat="1" applyFont="1" applyFill="1" applyBorder="1" applyAlignment="1">
      <alignment horizontal="center" vertical="center" wrapText="1"/>
    </xf>
    <xf numFmtId="43" fontId="4" fillId="2" borderId="9" xfId="1" applyNumberFormat="1" applyFont="1" applyFill="1" applyBorder="1" applyAlignment="1">
      <alignment horizontal="center" vertical="center" wrapText="1"/>
    </xf>
    <xf numFmtId="43" fontId="2" fillId="2" borderId="10" xfId="1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4" fontId="6" fillId="3" borderId="8" xfId="1" applyNumberFormat="1" applyFont="1" applyFill="1" applyBorder="1" applyAlignment="1">
      <alignment horizontal="right" vertical="center" wrapText="1"/>
    </xf>
    <xf numFmtId="2" fontId="6" fillId="3" borderId="8" xfId="1" applyNumberFormat="1" applyFont="1" applyFill="1" applyBorder="1" applyAlignment="1">
      <alignment horizontal="right" vertical="center" wrapText="1"/>
    </xf>
    <xf numFmtId="2" fontId="6" fillId="3" borderId="9" xfId="1" applyNumberFormat="1" applyFont="1" applyFill="1" applyBorder="1" applyAlignment="1">
      <alignment horizontal="right" vertical="center" wrapText="1"/>
    </xf>
    <xf numFmtId="4" fontId="7" fillId="3" borderId="10" xfId="1" applyNumberFormat="1" applyFont="1" applyFill="1" applyBorder="1" applyAlignment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6" fillId="4" borderId="5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left" vertical="center" wrapText="1"/>
    </xf>
    <xf numFmtId="43" fontId="6" fillId="4" borderId="5" xfId="3" applyFont="1" applyFill="1" applyBorder="1" applyAlignment="1">
      <alignment horizontal="center" vertical="center" wrapText="1"/>
    </xf>
    <xf numFmtId="43" fontId="6" fillId="4" borderId="5" xfId="3" applyFont="1" applyFill="1" applyBorder="1" applyAlignment="1">
      <alignment horizontal="right" vertical="center" wrapText="1"/>
    </xf>
    <xf numFmtId="43" fontId="5" fillId="0" borderId="6" xfId="1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43" fontId="2" fillId="0" borderId="8" xfId="0" applyNumberFormat="1" applyFont="1" applyFill="1" applyBorder="1" applyAlignment="1">
      <alignment horizontal="center" vertical="center"/>
    </xf>
    <xf numFmtId="43" fontId="4" fillId="0" borderId="8" xfId="1" applyNumberFormat="1" applyFont="1" applyFill="1" applyBorder="1" applyAlignment="1">
      <alignment horizontal="center" vertical="center" wrapText="1"/>
    </xf>
    <xf numFmtId="43" fontId="4" fillId="0" borderId="9" xfId="1" applyNumberFormat="1" applyFont="1" applyFill="1" applyBorder="1" applyAlignment="1">
      <alignment horizontal="center" vertical="center" wrapText="1"/>
    </xf>
    <xf numFmtId="43" fontId="2" fillId="0" borderId="10" xfId="1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43" fontId="6" fillId="3" borderId="8" xfId="1" applyNumberFormat="1" applyFont="1" applyFill="1" applyBorder="1" applyAlignment="1">
      <alignment vertical="center" wrapText="1"/>
    </xf>
    <xf numFmtId="43" fontId="6" fillId="3" borderId="9" xfId="1" applyNumberFormat="1" applyFont="1" applyFill="1" applyBorder="1" applyAlignment="1">
      <alignment vertical="center" wrapText="1"/>
    </xf>
    <xf numFmtId="43" fontId="7" fillId="3" borderId="10" xfId="1" applyNumberFormat="1" applyFont="1" applyFill="1" applyBorder="1" applyAlignment="1">
      <alignment vertical="center" wrapText="1"/>
    </xf>
    <xf numFmtId="2" fontId="6" fillId="0" borderId="0" xfId="2" applyNumberFormat="1" applyFont="1" applyBorder="1" applyAlignment="1">
      <alignment horizontal="center" vertical="center"/>
    </xf>
    <xf numFmtId="43" fontId="5" fillId="0" borderId="5" xfId="1" applyNumberFormat="1" applyFont="1" applyFill="1" applyBorder="1" applyAlignment="1">
      <alignment vertical="center" wrapText="1"/>
    </xf>
    <xf numFmtId="43" fontId="6" fillId="0" borderId="5" xfId="3" applyNumberFormat="1" applyFont="1" applyBorder="1" applyAlignment="1">
      <alignment vertical="center"/>
    </xf>
    <xf numFmtId="2" fontId="6" fillId="0" borderId="0" xfId="2" applyNumberFormat="1" applyFont="1" applyBorder="1" applyAlignment="1">
      <alignment vertical="center" wrapText="1"/>
    </xf>
    <xf numFmtId="43" fontId="6" fillId="0" borderId="0" xfId="3" applyNumberFormat="1" applyFont="1" applyBorder="1" applyAlignment="1">
      <alignment vertical="center"/>
    </xf>
    <xf numFmtId="43" fontId="5" fillId="0" borderId="10" xfId="1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2" fontId="6" fillId="0" borderId="8" xfId="2" applyNumberFormat="1" applyFont="1" applyBorder="1" applyAlignment="1">
      <alignment horizontal="center" vertical="center"/>
    </xf>
    <xf numFmtId="2" fontId="6" fillId="0" borderId="8" xfId="2" applyNumberFormat="1" applyFont="1" applyBorder="1" applyAlignment="1">
      <alignment vertical="center" wrapText="1"/>
    </xf>
    <xf numFmtId="43" fontId="6" fillId="0" borderId="8" xfId="3" applyNumberFormat="1" applyFont="1" applyBorder="1" applyAlignment="1">
      <alignment vertical="center"/>
    </xf>
    <xf numFmtId="0" fontId="9" fillId="3" borderId="8" xfId="0" applyFont="1" applyFill="1" applyBorder="1" applyAlignment="1">
      <alignment vertical="center" wrapText="1"/>
    </xf>
    <xf numFmtId="43" fontId="6" fillId="3" borderId="8" xfId="1" applyNumberFormat="1" applyFont="1" applyFill="1" applyBorder="1" applyAlignment="1">
      <alignment horizontal="center" vertical="center" wrapText="1"/>
    </xf>
    <xf numFmtId="43" fontId="6" fillId="3" borderId="8" xfId="1" applyNumberFormat="1" applyFont="1" applyFill="1" applyBorder="1" applyAlignment="1">
      <alignment horizontal="right" vertical="center" wrapText="1"/>
    </xf>
    <xf numFmtId="43" fontId="6" fillId="3" borderId="9" xfId="1" applyNumberFormat="1" applyFont="1" applyFill="1" applyBorder="1" applyAlignment="1">
      <alignment horizontal="right" vertical="center" wrapText="1"/>
    </xf>
    <xf numFmtId="43" fontId="7" fillId="3" borderId="10" xfId="1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2" fontId="6" fillId="0" borderId="4" xfId="2" applyNumberFormat="1" applyFont="1" applyBorder="1" applyAlignment="1">
      <alignment horizontal="left" vertical="center"/>
    </xf>
    <xf numFmtId="43" fontId="3" fillId="0" borderId="0" xfId="0" applyNumberFormat="1" applyFont="1" applyBorder="1" applyAlignment="1">
      <alignment vertical="center"/>
    </xf>
    <xf numFmtId="43" fontId="5" fillId="0" borderId="6" xfId="1" applyNumberFormat="1" applyFont="1" applyFill="1" applyBorder="1" applyAlignment="1">
      <alignment horizontal="right" vertical="center" wrapText="1"/>
    </xf>
    <xf numFmtId="2" fontId="6" fillId="0" borderId="8" xfId="2" applyNumberFormat="1" applyFont="1" applyBorder="1" applyAlignment="1">
      <alignment horizontal="center" vertical="center" wrapText="1"/>
    </xf>
    <xf numFmtId="2" fontId="6" fillId="0" borderId="5" xfId="2" applyNumberFormat="1" applyFont="1" applyBorder="1" applyAlignment="1">
      <alignment vertical="center" wrapText="1"/>
    </xf>
    <xf numFmtId="43" fontId="3" fillId="0" borderId="5" xfId="0" applyNumberFormat="1" applyFont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2" fontId="6" fillId="0" borderId="5" xfId="2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6" fillId="4" borderId="7" xfId="2" applyFont="1" applyFill="1" applyBorder="1" applyAlignment="1">
      <alignment horizontal="left" vertical="center" wrapText="1"/>
    </xf>
    <xf numFmtId="0" fontId="6" fillId="4" borderId="8" xfId="2" applyFont="1" applyFill="1" applyBorder="1" applyAlignment="1">
      <alignment horizontal="center" vertical="center" wrapText="1"/>
    </xf>
    <xf numFmtId="43" fontId="6" fillId="4" borderId="8" xfId="3" applyFont="1" applyFill="1" applyBorder="1" applyAlignment="1">
      <alignment horizontal="center" vertical="center" wrapText="1"/>
    </xf>
    <xf numFmtId="43" fontId="6" fillId="4" borderId="8" xfId="3" applyFont="1" applyFill="1" applyBorder="1" applyAlignment="1">
      <alignment horizontal="right" vertical="center" wrapText="1"/>
    </xf>
    <xf numFmtId="43" fontId="6" fillId="4" borderId="9" xfId="3" applyFont="1" applyFill="1" applyBorder="1" applyAlignment="1">
      <alignment horizontal="right" vertical="center" wrapText="1"/>
    </xf>
    <xf numFmtId="43" fontId="7" fillId="3" borderId="6" xfId="1" applyNumberFormat="1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3" fontId="3" fillId="2" borderId="13" xfId="0" applyNumberFormat="1" applyFont="1" applyFill="1" applyBorder="1" applyAlignment="1">
      <alignment vertical="center"/>
    </xf>
    <xf numFmtId="43" fontId="2" fillId="2" borderId="14" xfId="0" applyNumberFormat="1" applyFont="1" applyFill="1" applyBorder="1" applyAlignment="1">
      <alignment vertical="center"/>
    </xf>
    <xf numFmtId="43" fontId="2" fillId="2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43" fontId="3" fillId="2" borderId="17" xfId="0" applyNumberFormat="1" applyFont="1" applyFill="1" applyBorder="1" applyAlignment="1">
      <alignment vertical="center"/>
    </xf>
    <xf numFmtId="43" fontId="2" fillId="2" borderId="18" xfId="0" applyNumberFormat="1" applyFont="1" applyFill="1" applyBorder="1" applyAlignment="1">
      <alignment vertical="center"/>
    </xf>
    <xf numFmtId="43" fontId="2" fillId="2" borderId="19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43" fontId="3" fillId="2" borderId="8" xfId="0" applyNumberFormat="1" applyFont="1" applyFill="1" applyBorder="1" applyAlignment="1">
      <alignment vertical="center"/>
    </xf>
    <xf numFmtId="43" fontId="2" fillId="2" borderId="7" xfId="0" applyNumberFormat="1" applyFont="1" applyFill="1" applyBorder="1" applyAlignment="1">
      <alignment vertical="center"/>
    </xf>
    <xf numFmtId="43" fontId="2" fillId="2" borderId="10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43" fontId="3" fillId="2" borderId="21" xfId="0" applyNumberFormat="1" applyFont="1" applyFill="1" applyBorder="1" applyAlignment="1">
      <alignment vertical="center"/>
    </xf>
    <xf numFmtId="43" fontId="2" fillId="2" borderId="22" xfId="0" applyNumberFormat="1" applyFont="1" applyFill="1" applyBorder="1" applyAlignment="1">
      <alignment vertical="center"/>
    </xf>
    <xf numFmtId="43" fontId="2" fillId="2" borderId="23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/>
    <xf numFmtId="4" fontId="4" fillId="2" borderId="25" xfId="4" applyNumberFormat="1" applyFont="1" applyFill="1" applyBorder="1" applyAlignment="1">
      <alignment vertical="center" wrapText="1"/>
    </xf>
    <xf numFmtId="49" fontId="4" fillId="2" borderId="28" xfId="4" applyNumberFormat="1" applyFont="1" applyFill="1" applyBorder="1" applyAlignment="1">
      <alignment horizontal="center" vertical="center" wrapText="1"/>
    </xf>
    <xf numFmtId="49" fontId="4" fillId="2" borderId="29" xfId="9" applyNumberFormat="1" applyFont="1" applyFill="1" applyBorder="1" applyAlignment="1">
      <alignment horizontal="center" vertical="center" wrapText="1"/>
    </xf>
    <xf numFmtId="4" fontId="4" fillId="2" borderId="30" xfId="9" applyNumberFormat="1" applyFont="1" applyFill="1" applyBorder="1" applyAlignment="1">
      <alignment horizontal="center" vertical="center" wrapText="1"/>
    </xf>
    <xf numFmtId="0" fontId="4" fillId="0" borderId="24" xfId="4" applyNumberFormat="1" applyFont="1" applyFill="1" applyBorder="1" applyAlignment="1">
      <alignment horizontal="center" vertical="center" wrapText="1"/>
    </xf>
    <xf numFmtId="0" fontId="4" fillId="0" borderId="24" xfId="4" applyNumberFormat="1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4" fillId="0" borderId="24" xfId="0" applyNumberFormat="1" applyFont="1" applyFill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5" fillId="0" borderId="0" xfId="4" applyNumberFormat="1" applyFont="1" applyFill="1" applyBorder="1" applyAlignment="1">
      <alignment horizontal="center" vertical="center" wrapText="1"/>
    </xf>
    <xf numFmtId="0" fontId="5" fillId="0" borderId="0" xfId="8" applyNumberFormat="1" applyFont="1" applyFill="1" applyBorder="1" applyAlignment="1">
      <alignment vertical="center" wrapText="1"/>
    </xf>
    <xf numFmtId="4" fontId="5" fillId="0" borderId="0" xfId="8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9" fontId="5" fillId="0" borderId="0" xfId="7" applyNumberFormat="1" applyFont="1" applyFill="1" applyBorder="1" applyAlignment="1">
      <alignment horizontal="right" vertical="center" wrapText="1"/>
    </xf>
    <xf numFmtId="4" fontId="4" fillId="2" borderId="1" xfId="9" applyNumberFormat="1" applyFont="1" applyFill="1" applyBorder="1" applyAlignment="1">
      <alignment vertical="center" wrapText="1"/>
    </xf>
    <xf numFmtId="4" fontId="4" fillId="2" borderId="32" xfId="9" applyNumberFormat="1" applyFont="1" applyFill="1" applyBorder="1" applyAlignment="1">
      <alignment vertical="center" wrapText="1"/>
    </xf>
    <xf numFmtId="4" fontId="4" fillId="2" borderId="4" xfId="9" applyNumberFormat="1" applyFont="1" applyFill="1" applyBorder="1" applyAlignment="1">
      <alignment vertical="center" wrapText="1"/>
    </xf>
    <xf numFmtId="4" fontId="4" fillId="2" borderId="27" xfId="9" applyNumberFormat="1" applyFont="1" applyFill="1" applyBorder="1" applyAlignment="1">
      <alignment vertical="center" wrapText="1"/>
    </xf>
    <xf numFmtId="10" fontId="5" fillId="0" borderId="28" xfId="4" applyNumberFormat="1" applyFont="1" applyFill="1" applyBorder="1" applyAlignment="1">
      <alignment horizontal="center" vertical="center" wrapText="1"/>
    </xf>
    <xf numFmtId="10" fontId="4" fillId="0" borderId="24" xfId="1" applyNumberFormat="1" applyFont="1" applyFill="1" applyBorder="1" applyAlignment="1">
      <alignment horizontal="center" vertical="center" wrapText="1"/>
    </xf>
    <xf numFmtId="10" fontId="5" fillId="0" borderId="24" xfId="7" applyNumberFormat="1" applyFont="1" applyFill="1" applyBorder="1" applyAlignment="1">
      <alignment horizontal="center" vertical="center" wrapText="1"/>
    </xf>
    <xf numFmtId="10" fontId="5" fillId="0" borderId="24" xfId="4" applyNumberFormat="1" applyFont="1" applyFill="1" applyBorder="1" applyAlignment="1">
      <alignment horizontal="center" vertical="center" wrapText="1"/>
    </xf>
    <xf numFmtId="10" fontId="5" fillId="0" borderId="24" xfId="1" applyNumberFormat="1" applyFont="1" applyFill="1" applyBorder="1" applyAlignment="1">
      <alignment horizontal="center" vertical="center" wrapText="1"/>
    </xf>
    <xf numFmtId="10" fontId="4" fillId="2" borderId="1" xfId="4" applyNumberFormat="1" applyFont="1" applyFill="1" applyBorder="1" applyAlignment="1">
      <alignment vertical="center" wrapText="1"/>
    </xf>
    <xf numFmtId="0" fontId="4" fillId="2" borderId="1" xfId="4" applyNumberFormat="1" applyFont="1" applyFill="1" applyBorder="1" applyAlignment="1">
      <alignment horizontal="center" vertical="center" wrapText="1"/>
    </xf>
    <xf numFmtId="0" fontId="4" fillId="2" borderId="27" xfId="4" applyNumberFormat="1" applyFont="1" applyFill="1" applyBorder="1" applyAlignment="1">
      <alignment horizontal="center" vertical="center" wrapText="1"/>
    </xf>
    <xf numFmtId="0" fontId="4" fillId="2" borderId="14" xfId="4" applyNumberFormat="1" applyFont="1" applyFill="1" applyBorder="1" applyAlignment="1">
      <alignment horizontal="center" vertical="center" wrapText="1"/>
    </xf>
    <xf numFmtId="0" fontId="4" fillId="2" borderId="22" xfId="4" applyNumberFormat="1" applyFont="1" applyFill="1" applyBorder="1" applyAlignment="1">
      <alignment horizontal="center" vertical="center" wrapText="1"/>
    </xf>
    <xf numFmtId="4" fontId="4" fillId="2" borderId="26" xfId="4" applyNumberFormat="1" applyFont="1" applyFill="1" applyBorder="1" applyAlignment="1">
      <alignment horizontal="center" vertical="center" wrapText="1"/>
    </xf>
    <xf numFmtId="4" fontId="4" fillId="2" borderId="3" xfId="4" applyNumberFormat="1" applyFont="1" applyFill="1" applyBorder="1" applyAlignment="1">
      <alignment horizontal="center" vertical="center" wrapText="1"/>
    </xf>
    <xf numFmtId="0" fontId="4" fillId="2" borderId="12" xfId="4" applyNumberFormat="1" applyFont="1" applyFill="1" applyBorder="1" applyAlignment="1">
      <alignment horizontal="center" vertical="center" wrapText="1"/>
    </xf>
    <xf numFmtId="0" fontId="4" fillId="2" borderId="13" xfId="4" applyNumberFormat="1" applyFont="1" applyFill="1" applyBorder="1" applyAlignment="1">
      <alignment horizontal="center" vertical="center" wrapText="1"/>
    </xf>
    <xf numFmtId="9" fontId="4" fillId="2" borderId="31" xfId="7" applyNumberFormat="1" applyFont="1" applyFill="1" applyBorder="1" applyAlignment="1">
      <alignment horizontal="center" vertical="center" wrapText="1"/>
    </xf>
    <xf numFmtId="9" fontId="4" fillId="2" borderId="33" xfId="7" applyNumberFormat="1" applyFont="1" applyFill="1" applyBorder="1" applyAlignment="1">
      <alignment horizontal="center" vertical="center" wrapText="1"/>
    </xf>
    <xf numFmtId="9" fontId="4" fillId="2" borderId="34" xfId="7" applyNumberFormat="1" applyFont="1" applyFill="1" applyBorder="1" applyAlignment="1">
      <alignment horizontal="center" vertical="center" wrapText="1"/>
    </xf>
    <xf numFmtId="0" fontId="4" fillId="2" borderId="11" xfId="4" applyNumberFormat="1" applyFont="1" applyFill="1" applyBorder="1" applyAlignment="1">
      <alignment horizontal="center" vertical="center" wrapText="1"/>
    </xf>
    <xf numFmtId="0" fontId="4" fillId="2" borderId="10" xfId="4" applyNumberFormat="1" applyFont="1" applyFill="1" applyBorder="1" applyAlignment="1">
      <alignment horizontal="center" vertical="center" wrapText="1"/>
    </xf>
    <xf numFmtId="0" fontId="4" fillId="2" borderId="8" xfId="4" applyNumberFormat="1" applyFont="1" applyFill="1" applyBorder="1" applyAlignment="1">
      <alignment horizontal="center" vertical="center" wrapText="1"/>
    </xf>
    <xf numFmtId="0" fontId="4" fillId="2" borderId="20" xfId="4" applyNumberFormat="1" applyFont="1" applyFill="1" applyBorder="1" applyAlignment="1">
      <alignment horizontal="center" vertical="center" wrapText="1"/>
    </xf>
    <xf numFmtId="0" fontId="4" fillId="2" borderId="21" xfId="4" applyNumberFormat="1" applyFont="1" applyFill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center" vertical="center"/>
    </xf>
    <xf numFmtId="7" fontId="3" fillId="0" borderId="0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43" fontId="2" fillId="2" borderId="2" xfId="0" applyNumberFormat="1" applyFont="1" applyFill="1" applyBorder="1" applyAlignment="1">
      <alignment horizontal="center" vertical="center"/>
    </xf>
    <xf numFmtId="43" fontId="2" fillId="2" borderId="5" xfId="0" applyNumberFormat="1" applyFont="1" applyFill="1" applyBorder="1" applyAlignment="1">
      <alignment horizontal="center" vertical="center"/>
    </xf>
    <xf numFmtId="43" fontId="2" fillId="2" borderId="2" xfId="1" applyNumberFormat="1" applyFont="1" applyFill="1" applyBorder="1" applyAlignment="1">
      <alignment horizontal="center" vertical="center"/>
    </xf>
    <xf numFmtId="43" fontId="2" fillId="2" borderId="3" xfId="1" applyNumberFormat="1" applyFont="1" applyFill="1" applyBorder="1" applyAlignment="1">
      <alignment horizontal="center" vertical="center"/>
    </xf>
  </cellXfs>
  <cellStyles count="10">
    <cellStyle name="Normal" xfId="0" builtinId="0"/>
    <cellStyle name="Normal 2" xfId="2"/>
    <cellStyle name="Normal 2 2" xfId="8"/>
    <cellStyle name="Normal 5" xfId="4"/>
    <cellStyle name="Porcentagem" xfId="7" builtinId="5"/>
    <cellStyle name="Separador de milhares 3" xfId="5"/>
    <cellStyle name="Separador de milhares 3 2" xfId="9"/>
    <cellStyle name="Vírgula" xfId="1" builtinId="3"/>
    <cellStyle name="Vírgula 2" xfId="3"/>
    <cellStyle name="Vírgula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88201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88201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88201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73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8820150" y="1375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8820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/>
      </xdr:nvSpPr>
      <xdr:spPr>
        <a:xfrm>
          <a:off x="8820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80" zoomScaleNormal="80" zoomScaleSheetLayoutView="110" zoomScalePageLayoutView="89" workbookViewId="0">
      <selection activeCell="J12" sqref="J12"/>
    </sheetView>
  </sheetViews>
  <sheetFormatPr defaultRowHeight="15" x14ac:dyDescent="0.25"/>
  <cols>
    <col min="2" max="2" width="44.140625" customWidth="1"/>
    <col min="3" max="7" width="18" customWidth="1"/>
    <col min="9" max="9" width="11.28515625" customWidth="1"/>
  </cols>
  <sheetData>
    <row r="1" spans="1:7" x14ac:dyDescent="0.25">
      <c r="B1" s="95" t="s">
        <v>173</v>
      </c>
    </row>
    <row r="2" spans="1:7" ht="15" customHeight="1" x14ac:dyDescent="0.25">
      <c r="A2" s="120" t="s">
        <v>0</v>
      </c>
      <c r="B2" s="122" t="s">
        <v>165</v>
      </c>
      <c r="C2" s="96"/>
      <c r="D2" s="96"/>
      <c r="E2" s="96"/>
      <c r="F2" s="124" t="s">
        <v>9</v>
      </c>
      <c r="G2" s="125"/>
    </row>
    <row r="3" spans="1:7" x14ac:dyDescent="0.25">
      <c r="A3" s="121"/>
      <c r="B3" s="123"/>
      <c r="C3" s="97" t="s">
        <v>166</v>
      </c>
      <c r="D3" s="97" t="s">
        <v>167</v>
      </c>
      <c r="E3" s="97" t="s">
        <v>168</v>
      </c>
      <c r="F3" s="98" t="s">
        <v>169</v>
      </c>
      <c r="G3" s="99" t="s">
        <v>170</v>
      </c>
    </row>
    <row r="4" spans="1:7" ht="30" customHeight="1" x14ac:dyDescent="0.25">
      <c r="A4" s="100">
        <v>1</v>
      </c>
      <c r="B4" s="101" t="str">
        <f>'Estação Ecológica Juréia'!C4</f>
        <v>Serviços inciais</v>
      </c>
      <c r="C4" s="114">
        <v>0.03</v>
      </c>
      <c r="D4" s="114"/>
      <c r="E4" s="114"/>
      <c r="F4" s="115"/>
      <c r="G4" s="116">
        <v>0.03</v>
      </c>
    </row>
    <row r="5" spans="1:7" ht="30" customHeight="1" x14ac:dyDescent="0.25">
      <c r="A5" s="100">
        <v>2</v>
      </c>
      <c r="B5" s="102" t="str">
        <f>'Estação Ecológica Juréia'!C7</f>
        <v xml:space="preserve">Telhado </v>
      </c>
      <c r="C5" s="117">
        <v>0.11</v>
      </c>
      <c r="D5" s="117">
        <v>0.11</v>
      </c>
      <c r="E5" s="117"/>
      <c r="F5" s="115"/>
      <c r="G5" s="116">
        <v>0.22</v>
      </c>
    </row>
    <row r="6" spans="1:7" ht="30" customHeight="1" x14ac:dyDescent="0.25">
      <c r="A6" s="100">
        <v>3</v>
      </c>
      <c r="B6" s="103" t="str">
        <f>'Estação Ecológica Juréia'!C17</f>
        <v>Demolições e retiradas</v>
      </c>
      <c r="C6" s="118">
        <v>4.4999999999999998E-2</v>
      </c>
      <c r="D6" s="118">
        <v>4.4999999999999998E-2</v>
      </c>
      <c r="E6" s="118"/>
      <c r="F6" s="115"/>
      <c r="G6" s="116">
        <v>0.09</v>
      </c>
    </row>
    <row r="7" spans="1:7" ht="30" customHeight="1" x14ac:dyDescent="0.25">
      <c r="A7" s="100">
        <v>4</v>
      </c>
      <c r="B7" s="104" t="str">
        <f>'Estação Ecológica Juréia'!C29</f>
        <v>Sistema Fotovoltáico</v>
      </c>
      <c r="C7" s="118"/>
      <c r="D7" s="118">
        <v>0.1</v>
      </c>
      <c r="E7" s="118">
        <v>0.1</v>
      </c>
      <c r="F7" s="115"/>
      <c r="G7" s="116">
        <v>0.2</v>
      </c>
    </row>
    <row r="8" spans="1:7" ht="30" customHeight="1" x14ac:dyDescent="0.25">
      <c r="A8" s="100">
        <v>5</v>
      </c>
      <c r="B8" s="104" t="str">
        <f>'Estação Ecológica Juréia'!C39</f>
        <v xml:space="preserve"> Abrigo do gás </v>
      </c>
      <c r="C8" s="118"/>
      <c r="D8" s="118">
        <v>0.13</v>
      </c>
      <c r="E8" s="118"/>
      <c r="F8" s="115"/>
      <c r="G8" s="116">
        <v>0.13</v>
      </c>
    </row>
    <row r="9" spans="1:7" ht="30" customHeight="1" x14ac:dyDescent="0.25">
      <c r="A9" s="100">
        <v>6</v>
      </c>
      <c r="B9" s="104" t="str">
        <f>'Estação Ecológica Juréia'!C50</f>
        <v>Instalações Hidráulicas</v>
      </c>
      <c r="C9" s="118">
        <v>0.13</v>
      </c>
      <c r="D9" s="118"/>
      <c r="E9" s="118"/>
      <c r="F9" s="115"/>
      <c r="G9" s="116">
        <v>0.13</v>
      </c>
    </row>
    <row r="10" spans="1:7" ht="30" customHeight="1" x14ac:dyDescent="0.25">
      <c r="A10" s="100">
        <v>7</v>
      </c>
      <c r="B10" s="104" t="str">
        <f>'Estação Ecológica Juréia'!C53</f>
        <v>Instalações elétricas</v>
      </c>
      <c r="C10" s="118">
        <v>0.01</v>
      </c>
      <c r="D10" s="118"/>
      <c r="E10" s="118"/>
      <c r="F10" s="115"/>
      <c r="G10" s="116">
        <v>0.01</v>
      </c>
    </row>
    <row r="11" spans="1:7" ht="30" customHeight="1" x14ac:dyDescent="0.25">
      <c r="A11" s="100">
        <v>8</v>
      </c>
      <c r="B11" s="104" t="str">
        <f>'Estação Ecológica Juréia'!C61</f>
        <v>Aquecedor de acumulação a gás</v>
      </c>
      <c r="C11" s="118"/>
      <c r="D11" s="118"/>
      <c r="E11" s="118">
        <v>0.15</v>
      </c>
      <c r="F11" s="115"/>
      <c r="G11" s="116">
        <v>0.15</v>
      </c>
    </row>
    <row r="12" spans="1:7" ht="30" customHeight="1" x14ac:dyDescent="0.25">
      <c r="A12" s="100">
        <v>9</v>
      </c>
      <c r="B12" s="104" t="str">
        <f>'Estação Ecológica Juréia'!C65</f>
        <v>Reparo em portões de madeira</v>
      </c>
      <c r="C12" s="118"/>
      <c r="D12" s="118"/>
      <c r="E12" s="118">
        <v>0.03</v>
      </c>
      <c r="F12" s="115"/>
      <c r="G12" s="116">
        <v>0.03</v>
      </c>
    </row>
    <row r="13" spans="1:7" ht="30" customHeight="1" x14ac:dyDescent="0.25">
      <c r="A13" s="100">
        <v>10</v>
      </c>
      <c r="B13" s="104" t="str">
        <f>'Estação Ecológica Juréia'!C71</f>
        <v xml:space="preserve">Limpeza </v>
      </c>
      <c r="C13" s="118"/>
      <c r="D13" s="118"/>
      <c r="E13" s="118">
        <v>0.01</v>
      </c>
      <c r="F13" s="115"/>
      <c r="G13" s="116">
        <v>0.01</v>
      </c>
    </row>
    <row r="14" spans="1:7" x14ac:dyDescent="0.25">
      <c r="A14" s="105"/>
      <c r="B14" s="106"/>
      <c r="C14" s="107"/>
      <c r="D14" s="107"/>
      <c r="E14" s="107"/>
      <c r="F14" s="108"/>
      <c r="G14" s="109"/>
    </row>
    <row r="15" spans="1:7" x14ac:dyDescent="0.25">
      <c r="A15" s="126" t="s">
        <v>9</v>
      </c>
      <c r="B15" s="127"/>
      <c r="C15" s="119">
        <f>C4+C5+C6+C9+C10</f>
        <v>0.32500000000000001</v>
      </c>
      <c r="D15" s="119">
        <f>D5+D6+D7+D8</f>
        <v>0.38500000000000001</v>
      </c>
      <c r="E15" s="119">
        <f>+E7+E11+E12+E13</f>
        <v>0.29000000000000004</v>
      </c>
      <c r="F15" s="110"/>
      <c r="G15" s="128">
        <v>1</v>
      </c>
    </row>
    <row r="16" spans="1:7" x14ac:dyDescent="0.25">
      <c r="A16" s="131" t="s">
        <v>171</v>
      </c>
      <c r="B16" s="132"/>
      <c r="C16" s="111"/>
      <c r="D16" s="111"/>
      <c r="E16" s="111"/>
      <c r="F16" s="111"/>
      <c r="G16" s="129"/>
    </row>
    <row r="17" spans="1:7" ht="15" customHeight="1" x14ac:dyDescent="0.25">
      <c r="A17" s="131" t="s">
        <v>135</v>
      </c>
      <c r="B17" s="133"/>
      <c r="C17" s="112"/>
      <c r="D17" s="112"/>
      <c r="E17" s="112"/>
      <c r="F17" s="112"/>
      <c r="G17" s="129"/>
    </row>
    <row r="18" spans="1:7" ht="15" customHeight="1" x14ac:dyDescent="0.25">
      <c r="A18" s="134" t="s">
        <v>172</v>
      </c>
      <c r="B18" s="135"/>
      <c r="C18" s="113"/>
      <c r="D18" s="113"/>
      <c r="E18" s="113"/>
      <c r="F18" s="113"/>
      <c r="G18" s="130"/>
    </row>
  </sheetData>
  <mergeCells count="8">
    <mergeCell ref="A2:A3"/>
    <mergeCell ref="B2:B3"/>
    <mergeCell ref="F2:G2"/>
    <mergeCell ref="A15:B15"/>
    <mergeCell ref="G15:G18"/>
    <mergeCell ref="A16:B16"/>
    <mergeCell ref="A17:B17"/>
    <mergeCell ref="A18:B18"/>
  </mergeCells>
  <printOptions horizontalCentered="1"/>
  <pageMargins left="0.19685039370078741" right="0.19685039370078741" top="1.3779527559055118" bottom="0.98425196850393704" header="0.39370078740157483" footer="0.19685039370078741"/>
  <pageSetup paperSize="9" scale="64" orientation="landscape" r:id="rId1"/>
  <headerFooter>
    <oddHeader>&amp;L&amp;G&amp;C&amp;"Ecofont Vera Sans,Regular"NÚCLEO RIO VERDE
ESTAÇÃO ECOLÓGICAS JURÉIA ITATINS&amp;R
Planilha de Orçamento
Boletim CPOS 175 - MAR/2019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showGridLines="0" tabSelected="1" view="pageBreakPreview" zoomScale="70" zoomScaleNormal="90" zoomScaleSheetLayoutView="70" workbookViewId="0">
      <selection activeCell="A39" sqref="A39:I77"/>
    </sheetView>
  </sheetViews>
  <sheetFormatPr defaultColWidth="9.140625" defaultRowHeight="15" x14ac:dyDescent="0.25"/>
  <cols>
    <col min="1" max="1" width="10.42578125" style="92" customWidth="1"/>
    <col min="2" max="2" width="21.140625" style="93" customWidth="1"/>
    <col min="3" max="3" width="100.7109375" style="1" customWidth="1"/>
    <col min="4" max="4" width="10.140625" style="94" bestFit="1" customWidth="1"/>
    <col min="5" max="5" width="13.7109375" style="54" customWidth="1"/>
    <col min="6" max="8" width="15.7109375" style="54" customWidth="1"/>
    <col min="9" max="9" width="18.7109375" style="54" customWidth="1"/>
    <col min="10" max="10" width="9.140625" style="1"/>
    <col min="11" max="11" width="18.85546875" style="1" customWidth="1"/>
    <col min="12" max="12" width="16.85546875" style="1" customWidth="1"/>
    <col min="13" max="16384" width="9.140625" style="1"/>
  </cols>
  <sheetData>
    <row r="1" spans="1:16" ht="18" customHeight="1" x14ac:dyDescent="0.25">
      <c r="A1" s="138" t="s">
        <v>0</v>
      </c>
      <c r="B1" s="140" t="s">
        <v>1</v>
      </c>
      <c r="C1" s="140" t="s">
        <v>2</v>
      </c>
      <c r="D1" s="142" t="s">
        <v>3</v>
      </c>
      <c r="E1" s="144" t="s">
        <v>4</v>
      </c>
      <c r="F1" s="146" t="s">
        <v>5</v>
      </c>
      <c r="G1" s="146"/>
      <c r="H1" s="146"/>
      <c r="I1" s="147"/>
    </row>
    <row r="2" spans="1:16" ht="18" customHeight="1" x14ac:dyDescent="0.25">
      <c r="A2" s="139"/>
      <c r="B2" s="141"/>
      <c r="C2" s="141"/>
      <c r="D2" s="143"/>
      <c r="E2" s="145"/>
      <c r="F2" s="2" t="s">
        <v>6</v>
      </c>
      <c r="G2" s="2" t="s">
        <v>7</v>
      </c>
      <c r="H2" s="2" t="s">
        <v>8</v>
      </c>
      <c r="I2" s="3" t="s">
        <v>9</v>
      </c>
    </row>
    <row r="3" spans="1:16" ht="18" customHeight="1" x14ac:dyDescent="0.25">
      <c r="A3" s="4"/>
      <c r="B3" s="5" t="s">
        <v>10</v>
      </c>
      <c r="C3" s="6"/>
      <c r="D3" s="7"/>
      <c r="E3" s="8"/>
      <c r="F3" s="9"/>
      <c r="G3" s="9"/>
      <c r="H3" s="10"/>
      <c r="I3" s="11"/>
    </row>
    <row r="4" spans="1:16" ht="18" customHeight="1" x14ac:dyDescent="0.25">
      <c r="A4" s="12">
        <v>1</v>
      </c>
      <c r="B4" s="13"/>
      <c r="C4" s="14" t="s">
        <v>11</v>
      </c>
      <c r="D4" s="15"/>
      <c r="E4" s="16"/>
      <c r="F4" s="17"/>
      <c r="G4" s="17"/>
      <c r="H4" s="18"/>
      <c r="I4" s="19">
        <f>SUM(I5)</f>
        <v>0</v>
      </c>
    </row>
    <row r="5" spans="1:16" ht="18" customHeight="1" x14ac:dyDescent="0.25">
      <c r="A5" s="20" t="s">
        <v>12</v>
      </c>
      <c r="B5" s="21" t="s">
        <v>13</v>
      </c>
      <c r="C5" s="22" t="s">
        <v>14</v>
      </c>
      <c r="D5" s="21" t="s">
        <v>15</v>
      </c>
      <c r="E5" s="21">
        <v>6</v>
      </c>
      <c r="F5" s="23"/>
      <c r="G5" s="24"/>
      <c r="H5" s="24"/>
      <c r="I5" s="25"/>
    </row>
    <row r="6" spans="1:16" ht="18" customHeight="1" x14ac:dyDescent="0.25">
      <c r="A6" s="26"/>
      <c r="B6" s="27"/>
      <c r="C6" s="27"/>
      <c r="D6" s="28"/>
      <c r="E6" s="29"/>
      <c r="F6" s="30"/>
      <c r="G6" s="30"/>
      <c r="H6" s="31"/>
      <c r="I6" s="32"/>
    </row>
    <row r="7" spans="1:16" x14ac:dyDescent="0.25">
      <c r="A7" s="12">
        <v>2</v>
      </c>
      <c r="B7" s="33"/>
      <c r="C7" s="14" t="s">
        <v>16</v>
      </c>
      <c r="D7" s="15"/>
      <c r="E7" s="34"/>
      <c r="F7" s="34"/>
      <c r="G7" s="34"/>
      <c r="H7" s="35"/>
      <c r="I7" s="36"/>
      <c r="K7" s="37"/>
    </row>
    <row r="8" spans="1:16" x14ac:dyDescent="0.25">
      <c r="A8" s="20" t="s">
        <v>17</v>
      </c>
      <c r="B8" s="21" t="s">
        <v>18</v>
      </c>
      <c r="C8" s="22" t="s">
        <v>19</v>
      </c>
      <c r="D8" s="21" t="s">
        <v>20</v>
      </c>
      <c r="E8" s="23">
        <v>20</v>
      </c>
      <c r="F8" s="23"/>
      <c r="G8" s="24"/>
      <c r="H8" s="24"/>
      <c r="I8" s="25"/>
    </row>
    <row r="9" spans="1:16" x14ac:dyDescent="0.25">
      <c r="A9" s="20" t="s">
        <v>21</v>
      </c>
      <c r="B9" s="21" t="s">
        <v>22</v>
      </c>
      <c r="C9" s="22" t="s">
        <v>23</v>
      </c>
      <c r="D9" s="21" t="s">
        <v>15</v>
      </c>
      <c r="E9" s="38">
        <v>80</v>
      </c>
      <c r="F9" s="23"/>
      <c r="G9" s="24"/>
      <c r="H9" s="24"/>
      <c r="I9" s="25"/>
    </row>
    <row r="10" spans="1:16" ht="30" x14ac:dyDescent="0.25">
      <c r="A10" s="20" t="s">
        <v>24</v>
      </c>
      <c r="B10" s="21" t="s">
        <v>25</v>
      </c>
      <c r="C10" s="22" t="s">
        <v>26</v>
      </c>
      <c r="D10" s="21" t="s">
        <v>20</v>
      </c>
      <c r="E10" s="23">
        <v>200</v>
      </c>
      <c r="F10" s="23"/>
      <c r="G10" s="24"/>
      <c r="H10" s="24"/>
      <c r="I10" s="25"/>
      <c r="K10" s="37"/>
      <c r="L10" s="40"/>
      <c r="M10" s="37"/>
      <c r="N10" s="41"/>
      <c r="O10" s="41"/>
      <c r="P10" s="41"/>
    </row>
    <row r="11" spans="1:16" x14ac:dyDescent="0.25">
      <c r="A11" s="20" t="s">
        <v>27</v>
      </c>
      <c r="B11" s="21" t="s">
        <v>28</v>
      </c>
      <c r="C11" s="22" t="s">
        <v>29</v>
      </c>
      <c r="D11" s="21" t="s">
        <v>15</v>
      </c>
      <c r="E11" s="23">
        <v>50</v>
      </c>
      <c r="F11" s="23"/>
      <c r="G11" s="24"/>
      <c r="H11" s="24"/>
      <c r="I11" s="25"/>
    </row>
    <row r="12" spans="1:16" x14ac:dyDescent="0.25">
      <c r="A12" s="20" t="s">
        <v>30</v>
      </c>
      <c r="B12" s="21" t="s">
        <v>31</v>
      </c>
      <c r="C12" s="22" t="s">
        <v>32</v>
      </c>
      <c r="D12" s="21" t="s">
        <v>20</v>
      </c>
      <c r="E12" s="23">
        <v>20</v>
      </c>
      <c r="F12" s="23"/>
      <c r="G12" s="24"/>
      <c r="H12" s="24"/>
      <c r="I12" s="25"/>
    </row>
    <row r="13" spans="1:16" x14ac:dyDescent="0.25">
      <c r="A13" s="20" t="s">
        <v>33</v>
      </c>
      <c r="B13" s="21" t="s">
        <v>34</v>
      </c>
      <c r="C13" s="22" t="s">
        <v>35</v>
      </c>
      <c r="D13" s="21" t="s">
        <v>36</v>
      </c>
      <c r="E13" s="23">
        <v>35</v>
      </c>
      <c r="F13" s="23"/>
      <c r="G13" s="24"/>
      <c r="H13" s="24"/>
      <c r="I13" s="25"/>
    </row>
    <row r="14" spans="1:16" x14ac:dyDescent="0.25">
      <c r="A14" s="20" t="s">
        <v>37</v>
      </c>
      <c r="B14" s="21" t="s">
        <v>38</v>
      </c>
      <c r="C14" s="22" t="s">
        <v>39</v>
      </c>
      <c r="D14" s="21" t="s">
        <v>36</v>
      </c>
      <c r="E14" s="54">
        <v>35</v>
      </c>
      <c r="F14" s="23"/>
      <c r="G14" s="24"/>
      <c r="H14" s="24"/>
      <c r="I14" s="25"/>
    </row>
    <row r="15" spans="1:16" x14ac:dyDescent="0.25">
      <c r="A15" s="20" t="s">
        <v>40</v>
      </c>
      <c r="B15" s="21" t="s">
        <v>41</v>
      </c>
      <c r="C15" s="22" t="s">
        <v>42</v>
      </c>
      <c r="D15" s="21" t="s">
        <v>43</v>
      </c>
      <c r="E15" s="38">
        <v>100</v>
      </c>
      <c r="F15" s="23"/>
      <c r="G15" s="24"/>
      <c r="H15" s="24"/>
      <c r="I15" s="25"/>
    </row>
    <row r="16" spans="1:16" x14ac:dyDescent="0.25">
      <c r="A16" s="43"/>
      <c r="B16" s="44"/>
      <c r="C16" s="45"/>
      <c r="D16" s="44"/>
      <c r="E16" s="38"/>
      <c r="F16" s="46"/>
      <c r="G16" s="46"/>
      <c r="H16" s="46"/>
      <c r="I16" s="42"/>
    </row>
    <row r="17" spans="1:9" s="52" customFormat="1" x14ac:dyDescent="0.25">
      <c r="A17" s="12">
        <v>3</v>
      </c>
      <c r="B17" s="13"/>
      <c r="C17" s="47" t="s">
        <v>44</v>
      </c>
      <c r="D17" s="15"/>
      <c r="E17" s="48"/>
      <c r="F17" s="49"/>
      <c r="G17" s="49"/>
      <c r="H17" s="50"/>
      <c r="I17" s="51"/>
    </row>
    <row r="18" spans="1:9" s="52" customFormat="1" x14ac:dyDescent="0.25">
      <c r="A18" s="53" t="s">
        <v>45</v>
      </c>
      <c r="B18" s="21" t="s">
        <v>46</v>
      </c>
      <c r="C18" s="22" t="s">
        <v>47</v>
      </c>
      <c r="D18" s="21" t="s">
        <v>15</v>
      </c>
      <c r="E18" s="54">
        <v>80</v>
      </c>
      <c r="F18" s="23"/>
      <c r="G18" s="24"/>
      <c r="H18" s="24"/>
      <c r="I18" s="25"/>
    </row>
    <row r="19" spans="1:9" s="52" customFormat="1" x14ac:dyDescent="0.25">
      <c r="A19" s="53" t="s">
        <v>48</v>
      </c>
      <c r="B19" s="21" t="s">
        <v>148</v>
      </c>
      <c r="C19" s="22" t="s">
        <v>149</v>
      </c>
      <c r="D19" s="21" t="s">
        <v>20</v>
      </c>
      <c r="E19" s="23">
        <v>20</v>
      </c>
      <c r="F19" s="23"/>
      <c r="G19" s="24"/>
      <c r="H19" s="24"/>
      <c r="I19" s="25"/>
    </row>
    <row r="20" spans="1:9" s="52" customFormat="1" x14ac:dyDescent="0.25">
      <c r="A20" s="53" t="s">
        <v>51</v>
      </c>
      <c r="B20" s="21" t="s">
        <v>146</v>
      </c>
      <c r="C20" s="22" t="s">
        <v>147</v>
      </c>
      <c r="D20" s="21" t="s">
        <v>15</v>
      </c>
      <c r="E20" s="38">
        <v>100</v>
      </c>
      <c r="F20" s="23"/>
      <c r="G20" s="24"/>
      <c r="H20" s="24"/>
      <c r="I20" s="25"/>
    </row>
    <row r="21" spans="1:9" s="52" customFormat="1" x14ac:dyDescent="0.25">
      <c r="A21" s="53" t="s">
        <v>54</v>
      </c>
      <c r="B21" s="21" t="s">
        <v>155</v>
      </c>
      <c r="C21" s="22" t="s">
        <v>156</v>
      </c>
      <c r="D21" s="21" t="s">
        <v>20</v>
      </c>
      <c r="E21" s="23">
        <v>200</v>
      </c>
      <c r="F21" s="23"/>
      <c r="G21" s="24"/>
      <c r="H21" s="24"/>
      <c r="I21" s="25"/>
    </row>
    <row r="22" spans="1:9" s="52" customFormat="1" x14ac:dyDescent="0.25">
      <c r="A22" s="53" t="s">
        <v>57</v>
      </c>
      <c r="B22" s="21" t="s">
        <v>49</v>
      </c>
      <c r="C22" s="22" t="s">
        <v>50</v>
      </c>
      <c r="D22" s="21" t="s">
        <v>15</v>
      </c>
      <c r="E22" s="38">
        <v>50</v>
      </c>
      <c r="F22" s="23"/>
      <c r="G22" s="24"/>
      <c r="H22" s="24"/>
      <c r="I22" s="25"/>
    </row>
    <row r="23" spans="1:9" s="52" customFormat="1" x14ac:dyDescent="0.25">
      <c r="A23" s="53" t="s">
        <v>144</v>
      </c>
      <c r="B23" s="21" t="s">
        <v>52</v>
      </c>
      <c r="C23" s="22" t="s">
        <v>53</v>
      </c>
      <c r="D23" s="21"/>
      <c r="E23" s="23">
        <v>8</v>
      </c>
      <c r="F23" s="23"/>
      <c r="G23" s="24"/>
      <c r="H23" s="24"/>
      <c r="I23" s="25"/>
    </row>
    <row r="24" spans="1:9" s="52" customFormat="1" x14ac:dyDescent="0.25">
      <c r="A24" s="53" t="s">
        <v>157</v>
      </c>
      <c r="B24" s="21" t="s">
        <v>55</v>
      </c>
      <c r="C24" s="22" t="s">
        <v>56</v>
      </c>
      <c r="D24" s="21" t="s">
        <v>20</v>
      </c>
      <c r="E24" s="23">
        <v>20</v>
      </c>
      <c r="F24" s="23"/>
      <c r="G24" s="24"/>
      <c r="H24" s="24"/>
      <c r="I24" s="25"/>
    </row>
    <row r="25" spans="1:9" s="52" customFormat="1" ht="30" x14ac:dyDescent="0.25">
      <c r="A25" s="53" t="s">
        <v>158</v>
      </c>
      <c r="B25" s="21" t="s">
        <v>150</v>
      </c>
      <c r="C25" s="22" t="s">
        <v>151</v>
      </c>
      <c r="D25" s="21" t="s">
        <v>66</v>
      </c>
      <c r="E25" s="23">
        <v>7</v>
      </c>
      <c r="F25" s="23"/>
      <c r="G25" s="24"/>
      <c r="H25" s="24"/>
      <c r="I25" s="25"/>
    </row>
    <row r="26" spans="1:9" s="52" customFormat="1" x14ac:dyDescent="0.25">
      <c r="A26" s="53" t="s">
        <v>159</v>
      </c>
      <c r="B26" s="21" t="s">
        <v>58</v>
      </c>
      <c r="C26" s="22" t="s">
        <v>59</v>
      </c>
      <c r="D26" s="21" t="s">
        <v>20</v>
      </c>
      <c r="E26" s="23">
        <v>165</v>
      </c>
      <c r="F26" s="23"/>
      <c r="G26" s="24"/>
      <c r="H26" s="24"/>
      <c r="I26" s="25"/>
    </row>
    <row r="27" spans="1:9" s="52" customFormat="1" x14ac:dyDescent="0.25">
      <c r="A27" s="53" t="s">
        <v>160</v>
      </c>
      <c r="B27" s="21" t="s">
        <v>60</v>
      </c>
      <c r="C27" s="22" t="s">
        <v>61</v>
      </c>
      <c r="D27" s="21" t="s">
        <v>62</v>
      </c>
      <c r="E27" s="23">
        <v>5</v>
      </c>
      <c r="F27" s="23"/>
      <c r="G27" s="24"/>
      <c r="H27" s="24"/>
      <c r="I27" s="25"/>
    </row>
    <row r="28" spans="1:9" x14ac:dyDescent="0.25">
      <c r="A28" s="43"/>
      <c r="B28" s="56"/>
      <c r="C28" s="45"/>
      <c r="D28" s="44"/>
      <c r="E28" s="46"/>
      <c r="F28" s="46"/>
      <c r="G28" s="46"/>
      <c r="H28" s="46"/>
      <c r="I28" s="42"/>
    </row>
    <row r="29" spans="1:9" s="52" customFormat="1" x14ac:dyDescent="0.25">
      <c r="A29" s="12">
        <v>4</v>
      </c>
      <c r="B29" s="13"/>
      <c r="C29" s="14" t="s">
        <v>63</v>
      </c>
      <c r="D29" s="15"/>
      <c r="E29" s="48"/>
      <c r="F29" s="49"/>
      <c r="G29" s="49"/>
      <c r="H29" s="50"/>
      <c r="I29" s="51"/>
    </row>
    <row r="30" spans="1:9" s="52" customFormat="1" x14ac:dyDescent="0.25">
      <c r="A30" s="20" t="s">
        <v>64</v>
      </c>
      <c r="B30" s="21" t="s">
        <v>65</v>
      </c>
      <c r="C30" s="22" t="s">
        <v>138</v>
      </c>
      <c r="D30" s="21" t="s">
        <v>66</v>
      </c>
      <c r="E30" s="54">
        <v>7</v>
      </c>
      <c r="F30" s="23"/>
      <c r="G30" s="24"/>
      <c r="H30" s="24"/>
      <c r="I30" s="25"/>
    </row>
    <row r="31" spans="1:9" s="52" customFormat="1" x14ac:dyDescent="0.25">
      <c r="A31" s="20" t="s">
        <v>67</v>
      </c>
      <c r="B31" s="21" t="s">
        <v>65</v>
      </c>
      <c r="C31" s="22" t="s">
        <v>68</v>
      </c>
      <c r="D31" s="21" t="s">
        <v>66</v>
      </c>
      <c r="E31" s="38">
        <v>2</v>
      </c>
      <c r="F31" s="23"/>
      <c r="G31" s="24"/>
      <c r="H31" s="24"/>
      <c r="I31" s="25"/>
    </row>
    <row r="32" spans="1:9" s="52" customFormat="1" x14ac:dyDescent="0.25">
      <c r="A32" s="20" t="s">
        <v>71</v>
      </c>
      <c r="B32" s="21" t="s">
        <v>174</v>
      </c>
      <c r="C32" s="22" t="s">
        <v>175</v>
      </c>
      <c r="D32" s="21" t="s">
        <v>176</v>
      </c>
      <c r="E32" s="38">
        <v>40</v>
      </c>
      <c r="F32" s="23"/>
      <c r="G32" s="24"/>
      <c r="H32" s="24"/>
      <c r="I32" s="25"/>
    </row>
    <row r="33" spans="1:9" s="52" customFormat="1" x14ac:dyDescent="0.25">
      <c r="A33" s="20" t="s">
        <v>74</v>
      </c>
      <c r="B33" s="21" t="s">
        <v>69</v>
      </c>
      <c r="C33" s="22" t="s">
        <v>70</v>
      </c>
      <c r="D33" s="21" t="s">
        <v>20</v>
      </c>
      <c r="E33" s="23">
        <v>60</v>
      </c>
      <c r="F33" s="23"/>
      <c r="G33" s="24"/>
      <c r="H33" s="24"/>
      <c r="I33" s="25"/>
    </row>
    <row r="34" spans="1:9" s="52" customFormat="1" x14ac:dyDescent="0.25">
      <c r="A34" s="20" t="s">
        <v>77</v>
      </c>
      <c r="B34" s="21" t="s">
        <v>72</v>
      </c>
      <c r="C34" s="22" t="s">
        <v>73</v>
      </c>
      <c r="D34" s="21" t="s">
        <v>20</v>
      </c>
      <c r="E34" s="23">
        <v>70</v>
      </c>
      <c r="F34" s="23"/>
      <c r="G34" s="24"/>
      <c r="H34" s="24"/>
      <c r="I34" s="25"/>
    </row>
    <row r="35" spans="1:9" s="59" customFormat="1" x14ac:dyDescent="0.25">
      <c r="A35" s="20" t="s">
        <v>80</v>
      </c>
      <c r="B35" s="21" t="s">
        <v>75</v>
      </c>
      <c r="C35" s="22" t="s">
        <v>76</v>
      </c>
      <c r="D35" s="21" t="s">
        <v>36</v>
      </c>
      <c r="E35" s="23">
        <v>45</v>
      </c>
      <c r="F35" s="23"/>
      <c r="G35" s="24"/>
      <c r="H35" s="24"/>
      <c r="I35" s="25"/>
    </row>
    <row r="36" spans="1:9" s="59" customFormat="1" x14ac:dyDescent="0.25">
      <c r="A36" s="20" t="s">
        <v>139</v>
      </c>
      <c r="B36" s="21" t="s">
        <v>78</v>
      </c>
      <c r="C36" s="22" t="s">
        <v>79</v>
      </c>
      <c r="D36" s="21" t="s">
        <v>36</v>
      </c>
      <c r="E36" s="23">
        <v>12</v>
      </c>
      <c r="F36" s="23"/>
      <c r="G36" s="24"/>
      <c r="H36" s="24"/>
      <c r="I36" s="25"/>
    </row>
    <row r="37" spans="1:9" x14ac:dyDescent="0.25">
      <c r="A37" s="20" t="s">
        <v>177</v>
      </c>
      <c r="B37" s="21" t="s">
        <v>81</v>
      </c>
      <c r="C37" s="22" t="s">
        <v>82</v>
      </c>
      <c r="D37" s="21" t="s">
        <v>36</v>
      </c>
      <c r="E37" s="54">
        <v>70</v>
      </c>
      <c r="F37" s="23"/>
      <c r="G37" s="24"/>
      <c r="H37" s="24"/>
      <c r="I37" s="25"/>
    </row>
    <row r="38" spans="1:9" x14ac:dyDescent="0.25">
      <c r="A38" s="20"/>
      <c r="B38" s="60"/>
      <c r="C38" s="57"/>
      <c r="D38" s="60"/>
      <c r="E38" s="58"/>
      <c r="F38" s="39"/>
      <c r="G38" s="39"/>
      <c r="H38" s="39"/>
      <c r="I38" s="55"/>
    </row>
    <row r="39" spans="1:9" s="52" customFormat="1" x14ac:dyDescent="0.25">
      <c r="A39" s="12">
        <v>5</v>
      </c>
      <c r="B39" s="13"/>
      <c r="C39" s="14" t="s">
        <v>83</v>
      </c>
      <c r="D39" s="15"/>
      <c r="E39" s="48"/>
      <c r="F39" s="49"/>
      <c r="G39" s="49"/>
      <c r="H39" s="50"/>
      <c r="I39" s="51"/>
    </row>
    <row r="40" spans="1:9" s="52" customFormat="1" x14ac:dyDescent="0.25">
      <c r="A40" s="53" t="s">
        <v>84</v>
      </c>
      <c r="B40" s="21" t="s">
        <v>85</v>
      </c>
      <c r="C40" s="22" t="s">
        <v>86</v>
      </c>
      <c r="D40" s="21" t="s">
        <v>15</v>
      </c>
      <c r="E40" s="23">
        <v>20</v>
      </c>
      <c r="F40" s="23"/>
      <c r="G40" s="24"/>
      <c r="H40" s="24"/>
      <c r="I40" s="25"/>
    </row>
    <row r="41" spans="1:9" s="52" customFormat="1" x14ac:dyDescent="0.25">
      <c r="A41" s="53" t="s">
        <v>87</v>
      </c>
      <c r="B41" s="21" t="s">
        <v>88</v>
      </c>
      <c r="C41" s="22" t="s">
        <v>89</v>
      </c>
      <c r="D41" s="21" t="s">
        <v>15</v>
      </c>
      <c r="E41" s="23">
        <v>20</v>
      </c>
      <c r="F41" s="23"/>
      <c r="G41" s="24"/>
      <c r="H41" s="24"/>
      <c r="I41" s="25"/>
    </row>
    <row r="42" spans="1:9" s="52" customFormat="1" x14ac:dyDescent="0.25">
      <c r="A42" s="53" t="s">
        <v>90</v>
      </c>
      <c r="B42" s="21" t="s">
        <v>91</v>
      </c>
      <c r="C42" s="22" t="s">
        <v>92</v>
      </c>
      <c r="D42" s="21" t="s">
        <v>15</v>
      </c>
      <c r="E42" s="54">
        <v>20</v>
      </c>
      <c r="F42" s="23"/>
      <c r="G42" s="24"/>
      <c r="H42" s="24"/>
      <c r="I42" s="25"/>
    </row>
    <row r="43" spans="1:9" s="52" customFormat="1" x14ac:dyDescent="0.25">
      <c r="A43" s="53" t="s">
        <v>93</v>
      </c>
      <c r="B43" s="21" t="s">
        <v>94</v>
      </c>
      <c r="C43" s="22" t="s">
        <v>95</v>
      </c>
      <c r="D43" s="21" t="s">
        <v>15</v>
      </c>
      <c r="E43" s="38">
        <v>20</v>
      </c>
      <c r="F43" s="23"/>
      <c r="G43" s="24"/>
      <c r="H43" s="24"/>
      <c r="I43" s="25"/>
    </row>
    <row r="44" spans="1:9" s="52" customFormat="1" x14ac:dyDescent="0.25">
      <c r="A44" s="53" t="s">
        <v>96</v>
      </c>
      <c r="B44" s="21" t="s">
        <v>97</v>
      </c>
      <c r="C44" s="22" t="s">
        <v>98</v>
      </c>
      <c r="D44" s="21" t="s">
        <v>15</v>
      </c>
      <c r="E44" s="23">
        <v>6</v>
      </c>
      <c r="F44" s="23"/>
      <c r="G44" s="24"/>
      <c r="H44" s="24"/>
      <c r="I44" s="25"/>
    </row>
    <row r="45" spans="1:9" s="52" customFormat="1" x14ac:dyDescent="0.25">
      <c r="A45" s="53" t="s">
        <v>99</v>
      </c>
      <c r="B45" s="21" t="s">
        <v>100</v>
      </c>
      <c r="C45" s="22" t="s">
        <v>101</v>
      </c>
      <c r="D45" s="21" t="s">
        <v>66</v>
      </c>
      <c r="E45" s="23">
        <v>1</v>
      </c>
      <c r="F45" s="23"/>
      <c r="G45" s="24"/>
      <c r="H45" s="24"/>
      <c r="I45" s="25"/>
    </row>
    <row r="46" spans="1:9" s="52" customFormat="1" x14ac:dyDescent="0.25">
      <c r="A46" s="53" t="s">
        <v>102</v>
      </c>
      <c r="B46" s="21" t="s">
        <v>103</v>
      </c>
      <c r="C46" s="22" t="s">
        <v>104</v>
      </c>
      <c r="D46" s="21" t="s">
        <v>36</v>
      </c>
      <c r="E46" s="23">
        <v>40</v>
      </c>
      <c r="F46" s="23"/>
      <c r="G46" s="24"/>
      <c r="H46" s="24"/>
      <c r="I46" s="25"/>
    </row>
    <row r="47" spans="1:9" s="52" customFormat="1" x14ac:dyDescent="0.25">
      <c r="A47" s="53" t="s">
        <v>145</v>
      </c>
      <c r="B47" s="21" t="s">
        <v>161</v>
      </c>
      <c r="C47" s="22" t="s">
        <v>162</v>
      </c>
      <c r="D47" s="21" t="s">
        <v>36</v>
      </c>
      <c r="E47" s="23">
        <v>8</v>
      </c>
      <c r="F47" s="23"/>
      <c r="G47" s="24"/>
      <c r="H47" s="24"/>
      <c r="I47" s="25"/>
    </row>
    <row r="48" spans="1:9" s="52" customFormat="1" x14ac:dyDescent="0.25">
      <c r="A48" s="53" t="s">
        <v>178</v>
      </c>
      <c r="B48" s="21" t="s">
        <v>105</v>
      </c>
      <c r="C48" s="22" t="s">
        <v>106</v>
      </c>
      <c r="D48" s="21" t="s">
        <v>15</v>
      </c>
      <c r="E48" s="38">
        <v>35</v>
      </c>
      <c r="F48" s="23"/>
      <c r="G48" s="24"/>
      <c r="H48" s="24"/>
      <c r="I48" s="25"/>
    </row>
    <row r="49" spans="1:9" x14ac:dyDescent="0.25">
      <c r="A49" s="43"/>
      <c r="B49" s="56"/>
      <c r="C49" s="45"/>
      <c r="D49" s="44"/>
      <c r="E49" s="46"/>
      <c r="F49" s="46"/>
      <c r="G49" s="46"/>
      <c r="H49" s="46"/>
      <c r="I49" s="42"/>
    </row>
    <row r="50" spans="1:9" x14ac:dyDescent="0.25">
      <c r="A50" s="12">
        <v>6</v>
      </c>
      <c r="B50" s="61"/>
      <c r="C50" s="62" t="s">
        <v>107</v>
      </c>
      <c r="D50" s="15"/>
      <c r="E50" s="34"/>
      <c r="F50" s="34"/>
      <c r="G50" s="34"/>
      <c r="H50" s="35"/>
      <c r="I50" s="51"/>
    </row>
    <row r="51" spans="1:9" ht="30" x14ac:dyDescent="0.25">
      <c r="A51" s="20" t="s">
        <v>108</v>
      </c>
      <c r="B51" s="21" t="s">
        <v>142</v>
      </c>
      <c r="C51" s="22" t="s">
        <v>143</v>
      </c>
      <c r="D51" s="21" t="s">
        <v>20</v>
      </c>
      <c r="E51" s="23">
        <v>850</v>
      </c>
      <c r="F51" s="23"/>
      <c r="G51" s="24"/>
      <c r="H51" s="24"/>
      <c r="I51" s="25"/>
    </row>
    <row r="52" spans="1:9" x14ac:dyDescent="0.25">
      <c r="A52" s="20"/>
      <c r="B52" s="21"/>
      <c r="C52" s="63"/>
      <c r="D52" s="64"/>
      <c r="E52" s="65"/>
      <c r="F52" s="65"/>
      <c r="G52" s="66"/>
      <c r="H52" s="67"/>
      <c r="I52" s="25"/>
    </row>
    <row r="53" spans="1:9" x14ac:dyDescent="0.25">
      <c r="A53" s="12">
        <v>7</v>
      </c>
      <c r="B53" s="61"/>
      <c r="C53" s="62" t="s">
        <v>109</v>
      </c>
      <c r="D53" s="15"/>
      <c r="E53" s="34"/>
      <c r="F53" s="34"/>
      <c r="G53" s="34"/>
      <c r="H53" s="35"/>
      <c r="I53" s="68"/>
    </row>
    <row r="54" spans="1:9" x14ac:dyDescent="0.25">
      <c r="A54" s="20" t="s">
        <v>110</v>
      </c>
      <c r="B54" s="21" t="s">
        <v>75</v>
      </c>
      <c r="C54" s="22" t="s">
        <v>76</v>
      </c>
      <c r="D54" s="21" t="s">
        <v>36</v>
      </c>
      <c r="E54" s="23">
        <v>12</v>
      </c>
      <c r="F54" s="23"/>
      <c r="G54" s="24"/>
      <c r="H54" s="24"/>
      <c r="I54" s="25"/>
    </row>
    <row r="55" spans="1:9" x14ac:dyDescent="0.25">
      <c r="A55" s="20" t="s">
        <v>111</v>
      </c>
      <c r="B55" s="21" t="s">
        <v>81</v>
      </c>
      <c r="C55" s="22" t="s">
        <v>82</v>
      </c>
      <c r="D55" s="21" t="s">
        <v>36</v>
      </c>
      <c r="E55" s="23">
        <v>24</v>
      </c>
      <c r="F55" s="23"/>
      <c r="G55" s="24"/>
      <c r="H55" s="24"/>
      <c r="I55" s="25"/>
    </row>
    <row r="56" spans="1:9" x14ac:dyDescent="0.25">
      <c r="A56" s="20" t="s">
        <v>112</v>
      </c>
      <c r="B56" s="21" t="s">
        <v>114</v>
      </c>
      <c r="C56" s="22" t="s">
        <v>115</v>
      </c>
      <c r="D56" s="21" t="s">
        <v>66</v>
      </c>
      <c r="E56" s="23">
        <v>8</v>
      </c>
      <c r="F56" s="23"/>
      <c r="G56" s="24"/>
      <c r="H56" s="24"/>
      <c r="I56" s="25"/>
    </row>
    <row r="57" spans="1:9" x14ac:dyDescent="0.25">
      <c r="A57" s="20" t="s">
        <v>113</v>
      </c>
      <c r="B57" s="21" t="s">
        <v>117</v>
      </c>
      <c r="C57" s="22" t="s">
        <v>118</v>
      </c>
      <c r="D57" s="21" t="s">
        <v>20</v>
      </c>
      <c r="E57" s="23">
        <v>60</v>
      </c>
      <c r="F57" s="23"/>
      <c r="G57" s="24"/>
      <c r="H57" s="24"/>
      <c r="I57" s="25"/>
    </row>
    <row r="58" spans="1:9" x14ac:dyDescent="0.25">
      <c r="A58" s="20" t="s">
        <v>116</v>
      </c>
      <c r="B58" s="21" t="s">
        <v>72</v>
      </c>
      <c r="C58" s="22" t="s">
        <v>73</v>
      </c>
      <c r="D58" s="21" t="s">
        <v>20</v>
      </c>
      <c r="E58" s="23">
        <v>30</v>
      </c>
      <c r="F58" s="23"/>
      <c r="G58" s="24"/>
      <c r="H58" s="24"/>
      <c r="I58" s="25"/>
    </row>
    <row r="59" spans="1:9" x14ac:dyDescent="0.25">
      <c r="A59" s="20" t="s">
        <v>119</v>
      </c>
      <c r="B59" s="21" t="s">
        <v>140</v>
      </c>
      <c r="C59" s="22" t="s">
        <v>141</v>
      </c>
      <c r="D59" s="21" t="s">
        <v>66</v>
      </c>
      <c r="E59" s="23">
        <v>1</v>
      </c>
      <c r="F59" s="23"/>
      <c r="G59" s="24"/>
      <c r="H59" s="24"/>
      <c r="I59" s="25"/>
    </row>
    <row r="60" spans="1:9" x14ac:dyDescent="0.25">
      <c r="A60" s="20"/>
      <c r="B60" s="21"/>
      <c r="C60" s="63"/>
      <c r="D60" s="64"/>
      <c r="E60" s="65"/>
      <c r="F60" s="65"/>
      <c r="G60" s="66"/>
      <c r="H60" s="67"/>
      <c r="I60" s="42"/>
    </row>
    <row r="61" spans="1:9" x14ac:dyDescent="0.25">
      <c r="A61" s="12">
        <v>8</v>
      </c>
      <c r="B61" s="61"/>
      <c r="C61" s="62" t="s">
        <v>120</v>
      </c>
      <c r="D61" s="15"/>
      <c r="E61" s="34"/>
      <c r="F61" s="34"/>
      <c r="G61" s="34"/>
      <c r="H61" s="35"/>
      <c r="I61" s="68"/>
    </row>
    <row r="62" spans="1:9" x14ac:dyDescent="0.25">
      <c r="A62" s="20" t="s">
        <v>121</v>
      </c>
      <c r="B62" s="21" t="s">
        <v>152</v>
      </c>
      <c r="C62" s="22" t="s">
        <v>153</v>
      </c>
      <c r="D62" s="21" t="s">
        <v>20</v>
      </c>
      <c r="E62" s="23">
        <v>45</v>
      </c>
      <c r="F62" s="23"/>
      <c r="G62" s="24"/>
      <c r="H62" s="24"/>
      <c r="I62" s="25"/>
    </row>
    <row r="63" spans="1:9" x14ac:dyDescent="0.25">
      <c r="A63" s="20" t="s">
        <v>154</v>
      </c>
      <c r="B63" s="21" t="s">
        <v>122</v>
      </c>
      <c r="C63" s="22" t="s">
        <v>123</v>
      </c>
      <c r="D63" s="21" t="s">
        <v>66</v>
      </c>
      <c r="E63" s="23">
        <v>1</v>
      </c>
      <c r="F63" s="23"/>
      <c r="G63" s="24"/>
      <c r="H63" s="24"/>
      <c r="I63" s="25"/>
    </row>
    <row r="64" spans="1:9" x14ac:dyDescent="0.25">
      <c r="A64" s="20"/>
      <c r="B64" s="21"/>
      <c r="C64" s="63"/>
      <c r="D64" s="64"/>
      <c r="E64" s="65"/>
      <c r="F64" s="65"/>
      <c r="G64" s="66"/>
      <c r="H64" s="67"/>
      <c r="I64" s="42"/>
    </row>
    <row r="65" spans="1:12" x14ac:dyDescent="0.25">
      <c r="A65" s="12">
        <v>9</v>
      </c>
      <c r="B65" s="61"/>
      <c r="C65" s="62" t="s">
        <v>124</v>
      </c>
      <c r="D65" s="15"/>
      <c r="E65" s="34"/>
      <c r="F65" s="34"/>
      <c r="G65" s="34"/>
      <c r="H65" s="35"/>
      <c r="I65" s="68"/>
    </row>
    <row r="66" spans="1:12" x14ac:dyDescent="0.25">
      <c r="A66" s="20" t="s">
        <v>125</v>
      </c>
      <c r="B66" s="21" t="s">
        <v>34</v>
      </c>
      <c r="C66" s="22" t="s">
        <v>35</v>
      </c>
      <c r="D66" s="21" t="s">
        <v>36</v>
      </c>
      <c r="E66" s="23">
        <v>20</v>
      </c>
      <c r="F66" s="23"/>
      <c r="G66" s="24"/>
      <c r="H66" s="24"/>
      <c r="I66" s="25"/>
    </row>
    <row r="67" spans="1:12" x14ac:dyDescent="0.25">
      <c r="A67" s="20" t="s">
        <v>126</v>
      </c>
      <c r="B67" s="21" t="s">
        <v>163</v>
      </c>
      <c r="C67" s="22" t="s">
        <v>164</v>
      </c>
      <c r="D67" s="21" t="s">
        <v>62</v>
      </c>
      <c r="E67" s="23">
        <v>0.22</v>
      </c>
      <c r="F67" s="23"/>
      <c r="G67" s="24"/>
      <c r="H67" s="24"/>
      <c r="I67" s="25"/>
    </row>
    <row r="68" spans="1:12" x14ac:dyDescent="0.25">
      <c r="A68" s="20" t="s">
        <v>127</v>
      </c>
      <c r="B68" s="21" t="s">
        <v>41</v>
      </c>
      <c r="C68" s="22" t="s">
        <v>42</v>
      </c>
      <c r="D68" s="21" t="s">
        <v>43</v>
      </c>
      <c r="E68" s="23">
        <v>30</v>
      </c>
      <c r="F68" s="23"/>
      <c r="G68" s="24"/>
      <c r="H68" s="24"/>
      <c r="I68" s="25"/>
    </row>
    <row r="69" spans="1:12" x14ac:dyDescent="0.25">
      <c r="A69" s="20" t="s">
        <v>128</v>
      </c>
      <c r="B69" s="21" t="s">
        <v>38</v>
      </c>
      <c r="C69" s="22" t="s">
        <v>39</v>
      </c>
      <c r="D69" s="21" t="s">
        <v>36</v>
      </c>
      <c r="E69" s="23">
        <v>20</v>
      </c>
      <c r="F69" s="23"/>
      <c r="G69" s="24"/>
      <c r="H69" s="24"/>
      <c r="I69" s="25"/>
    </row>
    <row r="70" spans="1:12" x14ac:dyDescent="0.25">
      <c r="A70" s="43"/>
      <c r="B70" s="56"/>
      <c r="C70" s="45"/>
      <c r="D70" s="44"/>
      <c r="E70" s="46"/>
      <c r="F70" s="46"/>
      <c r="G70" s="46"/>
      <c r="H70" s="46"/>
      <c r="I70" s="42"/>
    </row>
    <row r="71" spans="1:12" x14ac:dyDescent="0.25">
      <c r="A71" s="12">
        <v>10</v>
      </c>
      <c r="B71" s="61"/>
      <c r="C71" s="62" t="s">
        <v>129</v>
      </c>
      <c r="D71" s="15"/>
      <c r="E71" s="34"/>
      <c r="F71" s="34"/>
      <c r="G71" s="34"/>
      <c r="H71" s="35"/>
      <c r="I71" s="68"/>
    </row>
    <row r="72" spans="1:12" x14ac:dyDescent="0.25">
      <c r="A72" s="43" t="s">
        <v>130</v>
      </c>
      <c r="B72" s="21" t="s">
        <v>131</v>
      </c>
      <c r="C72" s="22" t="s">
        <v>132</v>
      </c>
      <c r="D72" s="21" t="s">
        <v>15</v>
      </c>
      <c r="E72" s="23">
        <v>60</v>
      </c>
      <c r="F72" s="23"/>
      <c r="G72" s="24"/>
      <c r="H72" s="24"/>
      <c r="I72" s="25"/>
    </row>
    <row r="73" spans="1:12" x14ac:dyDescent="0.25">
      <c r="A73" s="43"/>
      <c r="B73" s="56"/>
      <c r="C73" s="45"/>
      <c r="D73" s="44"/>
      <c r="E73" s="46"/>
      <c r="F73" s="46"/>
      <c r="G73" s="46"/>
      <c r="H73" s="46"/>
      <c r="I73" s="42"/>
    </row>
    <row r="74" spans="1:12" x14ac:dyDescent="0.25">
      <c r="A74" s="69"/>
      <c r="B74" s="70"/>
      <c r="C74" s="70" t="s">
        <v>133</v>
      </c>
      <c r="D74" s="71"/>
      <c r="E74" s="72"/>
      <c r="F74" s="72"/>
      <c r="G74" s="72"/>
      <c r="H74" s="73"/>
      <c r="I74" s="74">
        <f>I71+I65+I61+I53+I50+I39+I29+I17+I7+I4</f>
        <v>0</v>
      </c>
    </row>
    <row r="75" spans="1:12" x14ac:dyDescent="0.25">
      <c r="A75" s="75"/>
      <c r="B75" s="76"/>
      <c r="C75" s="76" t="s">
        <v>134</v>
      </c>
      <c r="D75" s="77"/>
      <c r="E75" s="78"/>
      <c r="F75" s="78"/>
      <c r="G75" s="78"/>
      <c r="H75" s="79"/>
      <c r="I75" s="80">
        <f>I74*0.1</f>
        <v>0</v>
      </c>
    </row>
    <row r="76" spans="1:12" x14ac:dyDescent="0.25">
      <c r="A76" s="81"/>
      <c r="B76" s="6"/>
      <c r="C76" s="6" t="s">
        <v>135</v>
      </c>
      <c r="D76" s="82"/>
      <c r="E76" s="83"/>
      <c r="F76" s="83"/>
      <c r="G76" s="83"/>
      <c r="H76" s="84"/>
      <c r="I76" s="85">
        <f>(I75+I74)*0.3</f>
        <v>0</v>
      </c>
    </row>
    <row r="77" spans="1:12" x14ac:dyDescent="0.25">
      <c r="A77" s="86"/>
      <c r="B77" s="87"/>
      <c r="C77" s="87" t="s">
        <v>136</v>
      </c>
      <c r="D77" s="88"/>
      <c r="E77" s="89"/>
      <c r="F77" s="89"/>
      <c r="G77" s="89"/>
      <c r="H77" s="90"/>
      <c r="I77" s="91">
        <f>SUM(I74:I76)</f>
        <v>0</v>
      </c>
      <c r="L77" s="1" t="s">
        <v>137</v>
      </c>
    </row>
    <row r="80" spans="1:12" x14ac:dyDescent="0.25">
      <c r="H80" s="136"/>
      <c r="I80" s="136"/>
    </row>
    <row r="81" spans="8:9" x14ac:dyDescent="0.25">
      <c r="H81" s="137"/>
      <c r="I81" s="137"/>
    </row>
  </sheetData>
  <mergeCells count="8">
    <mergeCell ref="H80:I80"/>
    <mergeCell ref="H81:I81"/>
    <mergeCell ref="A1:A2"/>
    <mergeCell ref="B1:B2"/>
    <mergeCell ref="C1:C2"/>
    <mergeCell ref="D1:D2"/>
    <mergeCell ref="E1:E2"/>
    <mergeCell ref="F1:I1"/>
  </mergeCells>
  <printOptions horizontalCentered="1"/>
  <pageMargins left="0.19685039370078741" right="0.19685039370078741" top="1.3779527559055118" bottom="0.98425196850393704" header="0.19685039370078741" footer="0.19685039370078741"/>
  <pageSetup paperSize="9" scale="64" fitToHeight="0" orientation="landscape" r:id="rId1"/>
  <headerFooter>
    <oddHeader>&amp;L&amp;G&amp;C&amp;"Ecofont Vera Sans,Negrito"&amp;14
EE Juréia-Itatins
Planilha de readequação de instalações 
&amp;R&amp;"Ecofont Vera Sans,Regular"
Planilha de Custos
 CPOS 175 - mar/2019</oddHeader>
    <oddFooter>&amp;C&amp;"Ecofont Vera Sans,Regular"&amp;10Av. Prof. Frederico Hermann Júnior, 345 - Prédio 12, 1° andar - Pinheiros - 05.459-010 São Paulo
(11) 2997-5000             www. fflorestal.sp.gov.br&amp;R&amp;"Ecofont Vera Sans,Negrito"&amp;12Folha 0&amp;P de 0&amp;N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CRONO</vt:lpstr>
      <vt:lpstr>Estação Ecológica Juréia</vt:lpstr>
      <vt:lpstr>'Estação Ecológica Juréia'!Area_de_impressao</vt:lpstr>
      <vt:lpstr>'Estação Ecológica Juréia'!Titulos_de_impressao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pauloas</dc:creator>
  <cp:lastModifiedBy>Mauro Ivo Martins Quaresma Filho</cp:lastModifiedBy>
  <cp:lastPrinted>2019-04-11T18:15:03Z</cp:lastPrinted>
  <dcterms:created xsi:type="dcterms:W3CDTF">2019-03-25T18:29:01Z</dcterms:created>
  <dcterms:modified xsi:type="dcterms:W3CDTF">2019-04-29T13:58:39Z</dcterms:modified>
</cp:coreProperties>
</file>