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109-18 - ALAMBRADO DMI\"/>
    </mc:Choice>
  </mc:AlternateContent>
  <bookViews>
    <workbookView xWindow="120" yWindow="105" windowWidth="24855" windowHeight="12540" activeTab="1"/>
  </bookViews>
  <sheets>
    <sheet name="Cronograma" sheetId="3" r:id="rId1"/>
    <sheet name="Obra" sheetId="1" r:id="rId2"/>
    <sheet name="Plan1" sheetId="4" r:id="rId3"/>
  </sheets>
  <definedNames>
    <definedName name="_xlnm.Print_Area" localSheetId="0">Cronograma!$A$1:$Y$15</definedName>
    <definedName name="_xlnm.Print_Area" localSheetId="1">Obra!$A$1:$I$13</definedName>
    <definedName name="_xlnm.Print_Titles" localSheetId="1">Obra!$1:$1</definedName>
  </definedNames>
  <calcPr calcId="152511"/>
</workbook>
</file>

<file path=xl/calcChain.xml><?xml version="1.0" encoding="utf-8"?>
<calcChain xmlns="http://schemas.openxmlformats.org/spreadsheetml/2006/main">
  <c r="B9" i="3" l="1"/>
  <c r="B12" i="3"/>
  <c r="B11" i="3"/>
  <c r="B10" i="3"/>
  <c r="B7" i="3"/>
  <c r="B5" i="3"/>
  <c r="B3" i="3"/>
  <c r="I4" i="1"/>
  <c r="I7" i="1"/>
  <c r="I9" i="1"/>
  <c r="I8" i="1"/>
  <c r="I6" i="1"/>
  <c r="I5" i="1"/>
  <c r="I3" i="1"/>
  <c r="H11" i="1" l="1"/>
  <c r="X13" i="3"/>
  <c r="Y12" i="3" s="1"/>
  <c r="H12" i="1" l="1"/>
  <c r="H13" i="1" s="1"/>
  <c r="Y9" i="3"/>
  <c r="X14" i="3"/>
  <c r="Y10" i="3"/>
  <c r="Y5" i="3"/>
  <c r="Y3" i="3"/>
  <c r="Y11" i="3"/>
  <c r="Y7" i="3"/>
  <c r="AA6" i="3"/>
  <c r="AA8" i="3" l="1"/>
  <c r="AA4" i="3" l="1"/>
  <c r="X15" i="3"/>
  <c r="C24" i="3" l="1"/>
  <c r="C20" i="3"/>
  <c r="C25" i="3"/>
  <c r="C21" i="3"/>
  <c r="C26" i="3"/>
  <c r="C22" i="3"/>
  <c r="C27" i="3"/>
  <c r="C23" i="3"/>
  <c r="C19" i="3"/>
  <c r="Y13" i="3"/>
  <c r="C30" i="3" l="1"/>
  <c r="AA15" i="3"/>
  <c r="AA13" i="3"/>
  <c r="AA14" i="3" l="1"/>
</calcChain>
</file>

<file path=xl/sharedStrings.xml><?xml version="1.0" encoding="utf-8"?>
<sst xmlns="http://schemas.openxmlformats.org/spreadsheetml/2006/main" count="68" uniqueCount="52">
  <si>
    <t>Ítem</t>
  </si>
  <si>
    <t>Código CPOS</t>
  </si>
  <si>
    <t>Descrição</t>
  </si>
  <si>
    <t>Un</t>
  </si>
  <si>
    <t>Qt</t>
  </si>
  <si>
    <t>P.U.Mat</t>
  </si>
  <si>
    <t>P.U.MO</t>
  </si>
  <si>
    <t>P.Serv</t>
  </si>
  <si>
    <t>Total</t>
  </si>
  <si>
    <t>m</t>
  </si>
  <si>
    <t>Total + BDI</t>
  </si>
  <si>
    <t>Serviços</t>
  </si>
  <si>
    <t>Custo Total por Serviços</t>
  </si>
  <si>
    <t>01</t>
  </si>
  <si>
    <t>02</t>
  </si>
  <si>
    <t>03</t>
  </si>
  <si>
    <t>Valor R$</t>
  </si>
  <si>
    <t>Percentual</t>
  </si>
  <si>
    <t>1.2</t>
  </si>
  <si>
    <t>1.3</t>
  </si>
  <si>
    <t>1.4</t>
  </si>
  <si>
    <t>1.6</t>
  </si>
  <si>
    <t>BDI (30%)</t>
  </si>
  <si>
    <t>34.05.050</t>
  </si>
  <si>
    <t>Cerca em tela de aço galvanizado de 2´, montantes em mourões de concreto com ponta inclinada e arame farpado</t>
  </si>
  <si>
    <t>06.01.020</t>
  </si>
  <si>
    <t>Escavação manual em solo de 1ª e 2ª categoria em campo aberto</t>
  </si>
  <si>
    <t>m³</t>
  </si>
  <si>
    <t>m²</t>
  </si>
  <si>
    <t>14.11.221</t>
  </si>
  <si>
    <t>Alvenaria de bloco de concreto estrutural 14 x 19 x 39 cm - classe B</t>
  </si>
  <si>
    <t>17.02.020</t>
  </si>
  <si>
    <t>Chapisco</t>
  </si>
  <si>
    <t>34.05.320</t>
  </si>
  <si>
    <t>PE ITABERABA</t>
  </si>
  <si>
    <t>PE VASSUNUNGA</t>
  </si>
  <si>
    <t>PE JARAGUÁ</t>
  </si>
  <si>
    <t>PE PORTO FERREIRA</t>
  </si>
  <si>
    <t>PE FURNAS DO BOM JESUS</t>
  </si>
  <si>
    <t>MONUMENTO NATURAL PEDRA GRANDE</t>
  </si>
  <si>
    <t>EE JATAÍ</t>
  </si>
  <si>
    <t>EE RIBEIRÃO PRETO</t>
  </si>
  <si>
    <t>14.01.050</t>
  </si>
  <si>
    <t>Alvenaria de embasamento em bloco de concreto de 14 x 19 x 39 cm - classe A</t>
  </si>
  <si>
    <t>1.5</t>
  </si>
  <si>
    <t>1.1</t>
  </si>
  <si>
    <t>1.7</t>
  </si>
  <si>
    <t>11.03.090</t>
  </si>
  <si>
    <t>Concreto preparado no local, fck = 20,0 MPa</t>
  </si>
  <si>
    <t xml:space="preserve">                   TOTAL</t>
  </si>
  <si>
    <t>MESES</t>
  </si>
  <si>
    <t>Portão de ferro perfilado, tipo parque (0,70m x 2,10m)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</si>
</sst>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Ecofont Vera San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0" fontId="0" fillId="0" borderId="0" xfId="0" applyFont="1"/>
    <xf numFmtId="43" fontId="0" fillId="0" borderId="0" xfId="0" applyNumberFormat="1" applyFont="1"/>
    <xf numFmtId="43" fontId="4" fillId="2" borderId="4" xfId="1" applyFont="1" applyFill="1" applyBorder="1" applyAlignment="1">
      <alignment vertical="center"/>
    </xf>
    <xf numFmtId="43" fontId="4" fillId="2" borderId="22" xfId="1" applyFont="1" applyFill="1" applyBorder="1" applyAlignment="1">
      <alignment vertical="center"/>
    </xf>
    <xf numFmtId="9" fontId="0" fillId="0" borderId="0" xfId="4" applyFont="1"/>
    <xf numFmtId="0" fontId="0" fillId="0" borderId="30" xfId="0" applyBorder="1"/>
    <xf numFmtId="0" fontId="0" fillId="0" borderId="0" xfId="0" applyBorder="1"/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2" fontId="6" fillId="0" borderId="4" xfId="5" applyNumberFormat="1" applyFont="1" applyBorder="1" applyAlignment="1">
      <alignment horizontal="center" vertical="center"/>
    </xf>
    <xf numFmtId="2" fontId="6" fillId="0" borderId="4" xfId="5" applyNumberFormat="1" applyFont="1" applyBorder="1" applyAlignment="1">
      <alignment vertical="center" wrapText="1"/>
    </xf>
    <xf numFmtId="2" fontId="6" fillId="0" borderId="7" xfId="5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0" fontId="11" fillId="0" borderId="33" xfId="0" applyFont="1" applyBorder="1" applyAlignment="1">
      <alignment horizontal="center"/>
    </xf>
    <xf numFmtId="0" fontId="8" fillId="0" borderId="33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ont="1" applyBorder="1"/>
    <xf numFmtId="0" fontId="6" fillId="5" borderId="4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left" vertical="center" wrapText="1"/>
    </xf>
    <xf numFmtId="43" fontId="6" fillId="5" borderId="4" xfId="6" applyFont="1" applyFill="1" applyBorder="1" applyAlignment="1">
      <alignment horizontal="center" vertical="center" wrapText="1"/>
    </xf>
    <xf numFmtId="43" fontId="6" fillId="5" borderId="4" xfId="6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2" fontId="10" fillId="0" borderId="36" xfId="5" applyNumberFormat="1" applyFont="1" applyBorder="1" applyAlignment="1">
      <alignment horizontal="left" vertical="center" wrapText="1"/>
    </xf>
    <xf numFmtId="43" fontId="4" fillId="4" borderId="44" xfId="1" applyFont="1" applyFill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vertical="center" wrapText="1"/>
    </xf>
    <xf numFmtId="2" fontId="10" fillId="0" borderId="36" xfId="5" applyNumberFormat="1" applyFont="1" applyBorder="1" applyAlignment="1">
      <alignment vertical="center" wrapText="1"/>
    </xf>
    <xf numFmtId="43" fontId="4" fillId="2" borderId="32" xfId="1" applyFont="1" applyFill="1" applyBorder="1" applyAlignment="1">
      <alignment vertical="center"/>
    </xf>
    <xf numFmtId="0" fontId="0" fillId="6" borderId="0" xfId="0" applyFill="1"/>
    <xf numFmtId="4" fontId="8" fillId="6" borderId="0" xfId="0" applyNumberFormat="1" applyFont="1" applyFill="1" applyAlignment="1">
      <alignment horizontal="right"/>
    </xf>
    <xf numFmtId="0" fontId="4" fillId="0" borderId="50" xfId="0" applyFont="1" applyFill="1" applyBorder="1" applyAlignment="1">
      <alignment horizontal="center" vertical="center"/>
    </xf>
    <xf numFmtId="2" fontId="10" fillId="0" borderId="53" xfId="5" applyNumberFormat="1" applyFont="1" applyBorder="1" applyAlignment="1">
      <alignment vertical="center" wrapText="1"/>
    </xf>
    <xf numFmtId="43" fontId="2" fillId="0" borderId="0" xfId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43" fontId="2" fillId="0" borderId="22" xfId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0" fontId="4" fillId="2" borderId="33" xfId="2" applyFont="1" applyFill="1" applyBorder="1" applyAlignment="1">
      <alignment horizontal="center" vertical="center" wrapText="1"/>
    </xf>
    <xf numFmtId="4" fontId="4" fillId="2" borderId="33" xfId="2" applyNumberFormat="1" applyFont="1" applyFill="1" applyBorder="1" applyAlignment="1">
      <alignment horizontal="center" vertical="center" wrapText="1"/>
    </xf>
    <xf numFmtId="43" fontId="4" fillId="2" borderId="33" xfId="1" applyFont="1" applyFill="1" applyBorder="1" applyAlignment="1">
      <alignment horizontal="center" vertical="center" wrapText="1"/>
    </xf>
    <xf numFmtId="4" fontId="4" fillId="2" borderId="33" xfId="3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2" fontId="6" fillId="0" borderId="32" xfId="5" applyNumberFormat="1" applyFont="1" applyBorder="1" applyAlignment="1">
      <alignment horizontal="center" vertical="center"/>
    </xf>
    <xf numFmtId="2" fontId="6" fillId="0" borderId="32" xfId="5" applyNumberFormat="1" applyFont="1" applyBorder="1" applyAlignment="1">
      <alignment vertical="center" wrapText="1"/>
    </xf>
    <xf numFmtId="2" fontId="6" fillId="0" borderId="28" xfId="5" applyNumberFormat="1" applyFont="1" applyBorder="1" applyAlignment="1">
      <alignment horizontal="center" vertical="center"/>
    </xf>
    <xf numFmtId="43" fontId="2" fillId="0" borderId="32" xfId="1" applyFont="1" applyBorder="1" applyAlignment="1">
      <alignment horizontal="right" vertical="center"/>
    </xf>
    <xf numFmtId="43" fontId="6" fillId="5" borderId="32" xfId="6" applyFont="1" applyFill="1" applyBorder="1" applyAlignment="1">
      <alignment horizontal="center" vertical="center" wrapText="1"/>
    </xf>
    <xf numFmtId="43" fontId="6" fillId="5" borderId="32" xfId="6" applyFont="1" applyFill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3" borderId="45" xfId="0" applyFill="1" applyBorder="1"/>
    <xf numFmtId="4" fontId="8" fillId="3" borderId="45" xfId="0" applyNumberFormat="1" applyFont="1" applyFill="1" applyBorder="1" applyAlignment="1">
      <alignment horizontal="right"/>
    </xf>
    <xf numFmtId="0" fontId="0" fillId="3" borderId="51" xfId="0" applyFill="1" applyBorder="1"/>
    <xf numFmtId="43" fontId="6" fillId="0" borderId="55" xfId="1" applyNumberFormat="1" applyFont="1" applyBorder="1" applyAlignment="1">
      <alignment vertical="center"/>
    </xf>
    <xf numFmtId="43" fontId="6" fillId="5" borderId="26" xfId="1" applyFont="1" applyFill="1" applyBorder="1" applyAlignment="1">
      <alignment horizontal="right" vertical="top"/>
    </xf>
    <xf numFmtId="43" fontId="6" fillId="0" borderId="56" xfId="1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165" fontId="4" fillId="0" borderId="41" xfId="4" applyNumberFormat="1" applyFont="1" applyBorder="1" applyAlignment="1">
      <alignment horizontal="center" vertical="center" wrapText="1"/>
    </xf>
    <xf numFmtId="165" fontId="4" fillId="0" borderId="43" xfId="4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3" fontId="4" fillId="4" borderId="34" xfId="1" applyFont="1" applyFill="1" applyBorder="1" applyAlignment="1">
      <alignment horizontal="center" vertical="center" wrapText="1"/>
    </xf>
    <xf numFmtId="43" fontId="4" fillId="4" borderId="42" xfId="1" applyFont="1" applyFill="1" applyBorder="1" applyAlignment="1">
      <alignment horizontal="center" vertical="center" wrapText="1"/>
    </xf>
    <xf numFmtId="43" fontId="4" fillId="0" borderId="46" xfId="1" applyFont="1" applyFill="1" applyBorder="1" applyAlignment="1">
      <alignment horizontal="center" vertical="center" wrapText="1"/>
    </xf>
    <xf numFmtId="43" fontId="4" fillId="0" borderId="45" xfId="1" applyFont="1" applyFill="1" applyBorder="1" applyAlignment="1">
      <alignment horizontal="center" vertical="center" wrapText="1"/>
    </xf>
    <xf numFmtId="43" fontId="4" fillId="0" borderId="51" xfId="1" applyFont="1" applyFill="1" applyBorder="1" applyAlignment="1">
      <alignment horizontal="center" vertical="center" wrapText="1"/>
    </xf>
    <xf numFmtId="43" fontId="4" fillId="6" borderId="46" xfId="1" applyFont="1" applyFill="1" applyBorder="1" applyAlignment="1">
      <alignment horizontal="center" vertical="center" wrapText="1"/>
    </xf>
    <xf numFmtId="43" fontId="4" fillId="6" borderId="45" xfId="1" applyFont="1" applyFill="1" applyBorder="1" applyAlignment="1">
      <alignment horizontal="center" vertical="center" wrapText="1"/>
    </xf>
    <xf numFmtId="43" fontId="4" fillId="6" borderId="51" xfId="1" applyFont="1" applyFill="1" applyBorder="1" applyAlignment="1">
      <alignment horizontal="center" vertical="center" wrapText="1"/>
    </xf>
    <xf numFmtId="43" fontId="4" fillId="0" borderId="47" xfId="1" applyFont="1" applyFill="1" applyBorder="1" applyAlignment="1">
      <alignment horizontal="center" vertical="center" wrapText="1"/>
    </xf>
    <xf numFmtId="43" fontId="4" fillId="0" borderId="39" xfId="1" applyFont="1" applyFill="1" applyBorder="1" applyAlignment="1">
      <alignment horizontal="center" vertical="center" wrapText="1"/>
    </xf>
    <xf numFmtId="43" fontId="4" fillId="0" borderId="49" xfId="1" applyFont="1" applyFill="1" applyBorder="1" applyAlignment="1">
      <alignment horizontal="center" vertical="center" wrapText="1"/>
    </xf>
    <xf numFmtId="43" fontId="4" fillId="0" borderId="50" xfId="1" applyFont="1" applyFill="1" applyBorder="1" applyAlignment="1">
      <alignment horizontal="center" vertical="center" wrapText="1"/>
    </xf>
    <xf numFmtId="43" fontId="4" fillId="0" borderId="37" xfId="1" applyFont="1" applyFill="1" applyBorder="1" applyAlignment="1">
      <alignment horizontal="center" vertical="center" wrapText="1"/>
    </xf>
    <xf numFmtId="43" fontId="4" fillId="0" borderId="38" xfId="1" applyFont="1" applyFill="1" applyBorder="1" applyAlignment="1">
      <alignment horizontal="center" vertical="center" wrapText="1"/>
    </xf>
    <xf numFmtId="43" fontId="4" fillId="7" borderId="47" xfId="1" applyFont="1" applyFill="1" applyBorder="1" applyAlignment="1">
      <alignment horizontal="center" vertical="center" wrapText="1"/>
    </xf>
    <xf numFmtId="43" fontId="4" fillId="7" borderId="39" xfId="1" applyFont="1" applyFill="1" applyBorder="1" applyAlignment="1">
      <alignment horizontal="center" vertical="center" wrapText="1"/>
    </xf>
    <xf numFmtId="43" fontId="4" fillId="7" borderId="49" xfId="1" applyFont="1" applyFill="1" applyBorder="1" applyAlignment="1">
      <alignment horizontal="center" vertical="center" wrapText="1"/>
    </xf>
    <xf numFmtId="43" fontId="4" fillId="7" borderId="50" xfId="1" applyFont="1" applyFill="1" applyBorder="1" applyAlignment="1">
      <alignment horizontal="center" vertical="center" wrapText="1"/>
    </xf>
    <xf numFmtId="43" fontId="4" fillId="7" borderId="37" xfId="1" applyFont="1" applyFill="1" applyBorder="1" applyAlignment="1">
      <alignment horizontal="center" vertical="center" wrapText="1"/>
    </xf>
    <xf numFmtId="43" fontId="4" fillId="7" borderId="38" xfId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3" fontId="4" fillId="6" borderId="47" xfId="1" applyFont="1" applyFill="1" applyBorder="1" applyAlignment="1">
      <alignment horizontal="center" vertical="center" wrapText="1"/>
    </xf>
    <xf numFmtId="43" fontId="4" fillId="6" borderId="39" xfId="1" applyFont="1" applyFill="1" applyBorder="1" applyAlignment="1">
      <alignment horizontal="center" vertical="center" wrapText="1"/>
    </xf>
    <xf numFmtId="43" fontId="4" fillId="6" borderId="49" xfId="1" applyFont="1" applyFill="1" applyBorder="1" applyAlignment="1">
      <alignment horizontal="center" vertical="center" wrapText="1"/>
    </xf>
    <xf numFmtId="43" fontId="4" fillId="6" borderId="50" xfId="1" applyFont="1" applyFill="1" applyBorder="1" applyAlignment="1">
      <alignment horizontal="center" vertical="center" wrapText="1"/>
    </xf>
    <xf numFmtId="43" fontId="4" fillId="6" borderId="37" xfId="1" applyFont="1" applyFill="1" applyBorder="1" applyAlignment="1">
      <alignment horizontal="center" vertical="center" wrapText="1"/>
    </xf>
    <xf numFmtId="43" fontId="4" fillId="6" borderId="38" xfId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9" fontId="4" fillId="2" borderId="27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9" fontId="4" fillId="2" borderId="23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3" fontId="4" fillId="2" borderId="22" xfId="1" applyFont="1" applyFill="1" applyBorder="1" applyAlignment="1">
      <alignment vertical="center" wrapText="1"/>
    </xf>
    <xf numFmtId="43" fontId="4" fillId="2" borderId="32" xfId="1" applyFont="1" applyFill="1" applyBorder="1" applyAlignment="1">
      <alignment vertical="center" wrapText="1"/>
    </xf>
    <xf numFmtId="43" fontId="4" fillId="2" borderId="7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17" xfId="1" applyFont="1" applyFill="1" applyBorder="1" applyAlignment="1">
      <alignment horizontal="center" vertical="center" wrapText="1"/>
    </xf>
    <xf numFmtId="43" fontId="4" fillId="2" borderId="15" xfId="1" applyFont="1" applyFill="1" applyBorder="1" applyAlignment="1">
      <alignment horizontal="center" vertical="center" wrapText="1"/>
    </xf>
    <xf numFmtId="43" fontId="4" fillId="2" borderId="16" xfId="1" applyFont="1" applyFill="1" applyBorder="1" applyAlignment="1">
      <alignment horizontal="center" vertical="center" wrapText="1"/>
    </xf>
    <xf numFmtId="43" fontId="4" fillId="2" borderId="28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>
      <alignment horizontal="right" vertical="center"/>
    </xf>
    <xf numFmtId="4" fontId="5" fillId="2" borderId="51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5"/>
    <cellStyle name="Normal 5" xfId="2"/>
    <cellStyle name="Porcentagem" xfId="4" builtinId="5"/>
    <cellStyle name="Separador de milhares 3" xfId="3"/>
    <cellStyle name="Vírgula" xfId="1" builtinId="3"/>
    <cellStyle name="Vírgul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3267075</xdr:colOff>
      <xdr:row>29</xdr:row>
      <xdr:rowOff>104775</xdr:rowOff>
    </xdr:from>
    <xdr:to>
      <xdr:col>1</xdr:col>
      <xdr:colOff>4333875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>
          <a:off x="3838575" y="6877050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view="pageLayout" topLeftCell="A13" zoomScaleNormal="100" workbookViewId="0">
      <selection activeCell="X12" sqref="X12"/>
    </sheetView>
  </sheetViews>
  <sheetFormatPr defaultRowHeight="15"/>
  <cols>
    <col min="1" max="1" width="8" style="7" customWidth="1"/>
    <col min="2" max="2" width="65.140625" style="7" customWidth="1"/>
    <col min="3" max="23" width="3.7109375" style="7" customWidth="1"/>
    <col min="24" max="24" width="19.28515625" style="7" customWidth="1"/>
    <col min="25" max="25" width="19.140625" style="7" customWidth="1"/>
    <col min="26" max="26" width="9.140625" style="7"/>
    <col min="27" max="27" width="15.140625" style="7" customWidth="1"/>
    <col min="28" max="16384" width="9.140625" style="7"/>
  </cols>
  <sheetData>
    <row r="1" spans="1:29">
      <c r="A1" s="128"/>
      <c r="B1" s="129" t="s">
        <v>11</v>
      </c>
      <c r="C1" s="121" t="s">
        <v>50</v>
      </c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47" t="s">
        <v>12</v>
      </c>
      <c r="Y1" s="148"/>
    </row>
    <row r="2" spans="1:29">
      <c r="A2" s="128"/>
      <c r="B2" s="129"/>
      <c r="C2" s="119" t="s">
        <v>13</v>
      </c>
      <c r="D2" s="119"/>
      <c r="E2" s="119"/>
      <c r="F2" s="119"/>
      <c r="G2" s="119"/>
      <c r="H2" s="119"/>
      <c r="I2" s="120"/>
      <c r="J2" s="119" t="s">
        <v>14</v>
      </c>
      <c r="K2" s="119"/>
      <c r="L2" s="119"/>
      <c r="M2" s="119"/>
      <c r="N2" s="119"/>
      <c r="O2" s="119"/>
      <c r="P2" s="120"/>
      <c r="Q2" s="118" t="s">
        <v>15</v>
      </c>
      <c r="R2" s="119"/>
      <c r="S2" s="119"/>
      <c r="T2" s="119"/>
      <c r="U2" s="119"/>
      <c r="V2" s="119"/>
      <c r="W2" s="120"/>
      <c r="X2" s="35" t="s">
        <v>16</v>
      </c>
      <c r="Y2" s="36" t="s">
        <v>17</v>
      </c>
    </row>
    <row r="3" spans="1:29" ht="15" customHeight="1">
      <c r="A3" s="110" t="s">
        <v>45</v>
      </c>
      <c r="B3" s="37" t="str">
        <f>Obra!C3</f>
        <v>Escavação manual em solo de 1ª e 2ª categoria em campo aberto</v>
      </c>
      <c r="C3" s="112"/>
      <c r="D3" s="113"/>
      <c r="E3" s="113"/>
      <c r="F3" s="113"/>
      <c r="G3" s="113"/>
      <c r="H3" s="113"/>
      <c r="I3" s="114"/>
      <c r="J3" s="99"/>
      <c r="K3" s="99"/>
      <c r="L3" s="99"/>
      <c r="M3" s="99"/>
      <c r="N3" s="99"/>
      <c r="O3" s="99"/>
      <c r="P3" s="100"/>
      <c r="Q3" s="98"/>
      <c r="R3" s="99"/>
      <c r="S3" s="99"/>
      <c r="T3" s="99"/>
      <c r="U3" s="99"/>
      <c r="V3" s="99"/>
      <c r="W3" s="100"/>
      <c r="X3" s="90"/>
      <c r="Y3" s="82" t="e">
        <f>X3/X13</f>
        <v>#DIV/0!</v>
      </c>
      <c r="AA3" s="8"/>
      <c r="AC3" s="11"/>
    </row>
    <row r="4" spans="1:29">
      <c r="A4" s="111"/>
      <c r="B4" s="38"/>
      <c r="C4" s="115"/>
      <c r="D4" s="116"/>
      <c r="E4" s="116"/>
      <c r="F4" s="116"/>
      <c r="G4" s="116"/>
      <c r="H4" s="116"/>
      <c r="I4" s="117"/>
      <c r="J4" s="102"/>
      <c r="K4" s="102"/>
      <c r="L4" s="102"/>
      <c r="M4" s="102"/>
      <c r="N4" s="102"/>
      <c r="O4" s="102"/>
      <c r="P4" s="103"/>
      <c r="Q4" s="101"/>
      <c r="R4" s="102"/>
      <c r="S4" s="102"/>
      <c r="T4" s="102"/>
      <c r="U4" s="102"/>
      <c r="V4" s="102"/>
      <c r="W4" s="103"/>
      <c r="X4" s="91"/>
      <c r="Y4" s="83"/>
      <c r="AA4" s="8">
        <f>SUM(C4:W4)</f>
        <v>0</v>
      </c>
      <c r="AC4" s="11"/>
    </row>
    <row r="5" spans="1:29">
      <c r="A5" s="110" t="s">
        <v>18</v>
      </c>
      <c r="B5" s="39" t="str">
        <f>Obra!C4</f>
        <v>Concreto preparado no local, fck = 20,0 MPa</v>
      </c>
      <c r="C5" s="104"/>
      <c r="D5" s="105"/>
      <c r="E5" s="105"/>
      <c r="F5" s="105"/>
      <c r="G5" s="105"/>
      <c r="H5" s="105"/>
      <c r="I5" s="106"/>
      <c r="J5" s="99"/>
      <c r="K5" s="99"/>
      <c r="L5" s="99"/>
      <c r="M5" s="99"/>
      <c r="N5" s="99"/>
      <c r="O5" s="99"/>
      <c r="P5" s="100"/>
      <c r="Q5" s="98"/>
      <c r="R5" s="99"/>
      <c r="S5" s="99"/>
      <c r="T5" s="99"/>
      <c r="U5" s="99"/>
      <c r="V5" s="99"/>
      <c r="W5" s="100"/>
      <c r="X5" s="90"/>
      <c r="Y5" s="82" t="e">
        <f>X5/X13</f>
        <v>#DIV/0!</v>
      </c>
      <c r="AA5" s="8"/>
      <c r="AC5" s="11"/>
    </row>
    <row r="6" spans="1:29">
      <c r="A6" s="111"/>
      <c r="B6" s="38"/>
      <c r="C6" s="107"/>
      <c r="D6" s="108"/>
      <c r="E6" s="108"/>
      <c r="F6" s="108"/>
      <c r="G6" s="108"/>
      <c r="H6" s="108"/>
      <c r="I6" s="109"/>
      <c r="J6" s="102"/>
      <c r="K6" s="102"/>
      <c r="L6" s="102"/>
      <c r="M6" s="102"/>
      <c r="N6" s="102"/>
      <c r="O6" s="102"/>
      <c r="P6" s="103"/>
      <c r="Q6" s="101"/>
      <c r="R6" s="102"/>
      <c r="S6" s="102"/>
      <c r="T6" s="102"/>
      <c r="U6" s="102"/>
      <c r="V6" s="102"/>
      <c r="W6" s="103"/>
      <c r="X6" s="91"/>
      <c r="Y6" s="83"/>
      <c r="AA6" s="8">
        <f>SUM(C6:W6)</f>
        <v>0</v>
      </c>
      <c r="AC6" s="11"/>
    </row>
    <row r="7" spans="1:29" ht="15" customHeight="1">
      <c r="A7" s="110" t="s">
        <v>19</v>
      </c>
      <c r="B7" s="39" t="str">
        <f>Obra!C5</f>
        <v>Alvenaria de embasamento em bloco de concreto de 14 x 19 x 39 cm - classe A</v>
      </c>
      <c r="C7" s="98"/>
      <c r="D7" s="99"/>
      <c r="E7" s="99"/>
      <c r="F7" s="99"/>
      <c r="G7" s="99"/>
      <c r="H7" s="99"/>
      <c r="I7" s="100"/>
      <c r="J7" s="112"/>
      <c r="K7" s="113"/>
      <c r="L7" s="113"/>
      <c r="M7" s="113"/>
      <c r="N7" s="113"/>
      <c r="O7" s="113"/>
      <c r="P7" s="114"/>
      <c r="Q7" s="98"/>
      <c r="R7" s="99"/>
      <c r="S7" s="99"/>
      <c r="T7" s="99"/>
      <c r="U7" s="99"/>
      <c r="V7" s="99"/>
      <c r="W7" s="100"/>
      <c r="X7" s="90"/>
      <c r="Y7" s="82" t="e">
        <f>X7/X13</f>
        <v>#DIV/0!</v>
      </c>
      <c r="AA7" s="8"/>
      <c r="AC7" s="11"/>
    </row>
    <row r="8" spans="1:29">
      <c r="A8" s="111"/>
      <c r="B8" s="38"/>
      <c r="C8" s="101"/>
      <c r="D8" s="102"/>
      <c r="E8" s="102"/>
      <c r="F8" s="102"/>
      <c r="G8" s="102"/>
      <c r="H8" s="102"/>
      <c r="I8" s="103"/>
      <c r="J8" s="115"/>
      <c r="K8" s="116"/>
      <c r="L8" s="116"/>
      <c r="M8" s="116"/>
      <c r="N8" s="116"/>
      <c r="O8" s="116"/>
      <c r="P8" s="117"/>
      <c r="Q8" s="101"/>
      <c r="R8" s="102"/>
      <c r="S8" s="102"/>
      <c r="T8" s="102"/>
      <c r="U8" s="102"/>
      <c r="V8" s="102"/>
      <c r="W8" s="103"/>
      <c r="X8" s="91"/>
      <c r="Y8" s="83"/>
      <c r="AA8" s="8">
        <f>SUM(C8:P8)</f>
        <v>0</v>
      </c>
      <c r="AC8" s="11"/>
    </row>
    <row r="9" spans="1:29" ht="30">
      <c r="A9" s="40" t="s">
        <v>20</v>
      </c>
      <c r="B9" s="41" t="str">
        <f>Obra!C6</f>
        <v>Alvenaria de bloco de concreto estrutural 14 x 19 x 39 cm - classe B</v>
      </c>
      <c r="C9" s="92"/>
      <c r="D9" s="93"/>
      <c r="E9" s="93"/>
      <c r="F9" s="93"/>
      <c r="G9" s="93"/>
      <c r="H9" s="93"/>
      <c r="I9" s="94"/>
      <c r="J9" s="95"/>
      <c r="K9" s="96"/>
      <c r="L9" s="96"/>
      <c r="M9" s="96"/>
      <c r="N9" s="96"/>
      <c r="O9" s="96"/>
      <c r="P9" s="97"/>
      <c r="Q9" s="92"/>
      <c r="R9" s="93"/>
      <c r="S9" s="93"/>
      <c r="T9" s="93"/>
      <c r="U9" s="93"/>
      <c r="V9" s="93"/>
      <c r="W9" s="94"/>
      <c r="X9" s="42"/>
      <c r="Y9" s="43" t="e">
        <f>X9/X13</f>
        <v>#DIV/0!</v>
      </c>
      <c r="AA9" s="8"/>
      <c r="AC9" s="11"/>
    </row>
    <row r="10" spans="1:29" ht="31.5" customHeight="1">
      <c r="A10" s="40" t="s">
        <v>44</v>
      </c>
      <c r="B10" s="44" t="str">
        <f>Obra!C7</f>
        <v>Chapisco</v>
      </c>
      <c r="C10" s="92"/>
      <c r="D10" s="93"/>
      <c r="E10" s="93"/>
      <c r="F10" s="93"/>
      <c r="G10" s="93"/>
      <c r="H10" s="93"/>
      <c r="I10" s="94"/>
      <c r="J10" s="95"/>
      <c r="K10" s="96"/>
      <c r="L10" s="96"/>
      <c r="M10" s="96"/>
      <c r="N10" s="96"/>
      <c r="O10" s="96"/>
      <c r="P10" s="97"/>
      <c r="Q10" s="92"/>
      <c r="R10" s="93"/>
      <c r="S10" s="93"/>
      <c r="T10" s="93"/>
      <c r="U10" s="93"/>
      <c r="V10" s="93"/>
      <c r="W10" s="94"/>
      <c r="X10" s="42"/>
      <c r="Y10" s="43" t="e">
        <f>X10/X13</f>
        <v>#DIV/0!</v>
      </c>
      <c r="AA10" s="8"/>
      <c r="AC10" s="11"/>
    </row>
    <row r="11" spans="1:29" ht="31.5" customHeight="1">
      <c r="A11" s="49" t="s">
        <v>21</v>
      </c>
      <c r="B11" s="50" t="str">
        <f>Obra!C8</f>
        <v>Cerca em tela de aço galvanizado de 2´, montantes em mourões de concreto com ponta inclinada e arame farpado</v>
      </c>
      <c r="C11" s="101"/>
      <c r="D11" s="102"/>
      <c r="E11" s="102"/>
      <c r="F11" s="102"/>
      <c r="G11" s="102"/>
      <c r="H11" s="102"/>
      <c r="I11" s="103"/>
      <c r="J11" s="95"/>
      <c r="K11" s="96"/>
      <c r="L11" s="96"/>
      <c r="M11" s="96"/>
      <c r="N11" s="96"/>
      <c r="O11" s="96"/>
      <c r="P11" s="97"/>
      <c r="Q11" s="95"/>
      <c r="R11" s="96"/>
      <c r="S11" s="96"/>
      <c r="T11" s="96"/>
      <c r="U11" s="96"/>
      <c r="V11" s="96"/>
      <c r="W11" s="97"/>
      <c r="X11" s="42"/>
      <c r="Y11" s="43" t="e">
        <f>X11/X13</f>
        <v>#DIV/0!</v>
      </c>
      <c r="AA11" s="8"/>
      <c r="AC11" s="11"/>
    </row>
    <row r="12" spans="1:29" ht="31.5" customHeight="1">
      <c r="A12" s="40" t="s">
        <v>46</v>
      </c>
      <c r="B12" s="45" t="str">
        <f>Obra!C9</f>
        <v>Portão de ferro perfilado, tipo parque (0,70m x 2,10m)</v>
      </c>
      <c r="C12" s="92"/>
      <c r="D12" s="93"/>
      <c r="E12" s="93"/>
      <c r="F12" s="93"/>
      <c r="G12" s="93"/>
      <c r="H12" s="93"/>
      <c r="I12" s="94"/>
      <c r="J12" s="92"/>
      <c r="K12" s="93"/>
      <c r="L12" s="93"/>
      <c r="M12" s="93"/>
      <c r="N12" s="93"/>
      <c r="O12" s="93"/>
      <c r="P12" s="94"/>
      <c r="Q12" s="95"/>
      <c r="R12" s="96"/>
      <c r="S12" s="96"/>
      <c r="T12" s="96"/>
      <c r="U12" s="96"/>
      <c r="V12" s="96"/>
      <c r="W12" s="97"/>
      <c r="X12" s="42"/>
      <c r="Y12" s="43" t="e">
        <f>X12/X13</f>
        <v>#DIV/0!</v>
      </c>
      <c r="AA12" s="8"/>
      <c r="AC12" s="11"/>
    </row>
    <row r="13" spans="1:29">
      <c r="A13" s="88"/>
      <c r="B13" s="89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44" t="s">
        <v>8</v>
      </c>
      <c r="R13" s="145"/>
      <c r="S13" s="145"/>
      <c r="T13" s="145"/>
      <c r="U13" s="145"/>
      <c r="V13" s="145"/>
      <c r="W13" s="146"/>
      <c r="X13" s="46">
        <f>SUM(X3:X12)</f>
        <v>0</v>
      </c>
      <c r="Y13" s="130" t="e">
        <f>ROUNDUP((SUM(Y3:Y10)),0)</f>
        <v>#DIV/0!</v>
      </c>
      <c r="AA13" s="8">
        <f>SUM(C13:W13)</f>
        <v>0</v>
      </c>
      <c r="AC13" s="11"/>
    </row>
    <row r="14" spans="1:29">
      <c r="A14" s="86"/>
      <c r="B14" s="87"/>
      <c r="C14" s="133"/>
      <c r="D14" s="134"/>
      <c r="E14" s="134"/>
      <c r="F14" s="134"/>
      <c r="G14" s="134"/>
      <c r="H14" s="134"/>
      <c r="I14" s="135"/>
      <c r="J14" s="133"/>
      <c r="K14" s="134"/>
      <c r="L14" s="134"/>
      <c r="M14" s="134"/>
      <c r="N14" s="134"/>
      <c r="O14" s="134"/>
      <c r="P14" s="135"/>
      <c r="Q14" s="138" t="s">
        <v>22</v>
      </c>
      <c r="R14" s="139"/>
      <c r="S14" s="139"/>
      <c r="T14" s="139"/>
      <c r="U14" s="139"/>
      <c r="V14" s="139"/>
      <c r="W14" s="140"/>
      <c r="X14" s="9">
        <f>X13*0.3</f>
        <v>0</v>
      </c>
      <c r="Y14" s="131"/>
      <c r="AA14" s="8">
        <f>SUM(C14:W14)</f>
        <v>0</v>
      </c>
    </row>
    <row r="15" spans="1:29" ht="15" customHeight="1">
      <c r="A15" s="84"/>
      <c r="B15" s="8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41" t="s">
        <v>10</v>
      </c>
      <c r="R15" s="142"/>
      <c r="S15" s="142"/>
      <c r="T15" s="142"/>
      <c r="U15" s="142"/>
      <c r="V15" s="142"/>
      <c r="W15" s="143"/>
      <c r="X15" s="10">
        <f>X13+X14</f>
        <v>0</v>
      </c>
      <c r="Y15" s="132"/>
      <c r="AA15" s="8">
        <f>SUM(C15:W15)</f>
        <v>0</v>
      </c>
    </row>
    <row r="17" spans="1:23">
      <c r="N17" s="24"/>
      <c r="O17" s="24"/>
      <c r="P17" s="24"/>
      <c r="Q17" s="127"/>
      <c r="R17" s="127"/>
      <c r="S17" s="127"/>
      <c r="T17" s="127"/>
      <c r="U17" s="127"/>
      <c r="V17" s="127"/>
      <c r="W17" s="127"/>
    </row>
    <row r="18" spans="1:23"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8.75">
      <c r="A19" s="21">
        <v>1</v>
      </c>
      <c r="B19" s="22" t="s">
        <v>34</v>
      </c>
      <c r="C19" s="124">
        <f>X15</f>
        <v>0</v>
      </c>
      <c r="D19" s="124"/>
      <c r="E19" s="124"/>
      <c r="F19" s="124"/>
      <c r="G19" s="124"/>
      <c r="H19" s="1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8.75">
      <c r="A20" s="21">
        <v>2</v>
      </c>
      <c r="B20" s="22" t="s">
        <v>35</v>
      </c>
      <c r="C20" s="124">
        <f>X15</f>
        <v>0</v>
      </c>
      <c r="D20" s="124"/>
      <c r="E20" s="124"/>
      <c r="F20" s="124"/>
      <c r="G20" s="124"/>
      <c r="H20" s="1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8.75">
      <c r="A21" s="21">
        <v>3</v>
      </c>
      <c r="B21" s="22" t="s">
        <v>36</v>
      </c>
      <c r="C21" s="124">
        <f>X15</f>
        <v>0</v>
      </c>
      <c r="D21" s="124"/>
      <c r="E21" s="124"/>
      <c r="F21" s="124"/>
      <c r="G21" s="124"/>
      <c r="H21" s="1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8.75">
      <c r="A22" s="21">
        <v>4</v>
      </c>
      <c r="B22" s="22" t="s">
        <v>37</v>
      </c>
      <c r="C22" s="124">
        <f>X15</f>
        <v>0</v>
      </c>
      <c r="D22" s="124"/>
      <c r="E22" s="124"/>
      <c r="F22" s="124"/>
      <c r="G22" s="124"/>
      <c r="H22" s="124"/>
    </row>
    <row r="23" spans="1:23" ht="18.75">
      <c r="A23" s="21">
        <v>5</v>
      </c>
      <c r="B23" s="22" t="s">
        <v>38</v>
      </c>
      <c r="C23" s="124">
        <f>X15</f>
        <v>0</v>
      </c>
      <c r="D23" s="124"/>
      <c r="E23" s="124"/>
      <c r="F23" s="124"/>
      <c r="G23" s="124"/>
      <c r="H23" s="124"/>
    </row>
    <row r="24" spans="1:23" ht="18.75">
      <c r="A24" s="21">
        <v>6</v>
      </c>
      <c r="B24" s="22" t="s">
        <v>38</v>
      </c>
      <c r="C24" s="124">
        <f>X15</f>
        <v>0</v>
      </c>
      <c r="D24" s="124"/>
      <c r="E24" s="124"/>
      <c r="F24" s="124"/>
      <c r="G24" s="124"/>
      <c r="H24" s="124"/>
    </row>
    <row r="25" spans="1:23" ht="18.75">
      <c r="A25" s="21">
        <v>7</v>
      </c>
      <c r="B25" s="22" t="s">
        <v>39</v>
      </c>
      <c r="C25" s="124">
        <f>X15</f>
        <v>0</v>
      </c>
      <c r="D25" s="124"/>
      <c r="E25" s="124"/>
      <c r="F25" s="124"/>
      <c r="G25" s="124"/>
      <c r="H25" s="124"/>
    </row>
    <row r="26" spans="1:23" ht="18.75">
      <c r="A26" s="21">
        <v>8</v>
      </c>
      <c r="B26" s="22" t="s">
        <v>40</v>
      </c>
      <c r="C26" s="124">
        <f>X15</f>
        <v>0</v>
      </c>
      <c r="D26" s="124"/>
      <c r="E26" s="124"/>
      <c r="F26" s="124"/>
      <c r="G26" s="124"/>
      <c r="H26" s="124"/>
    </row>
    <row r="27" spans="1:23" ht="18.75">
      <c r="A27" s="21">
        <v>9</v>
      </c>
      <c r="B27" s="22" t="s">
        <v>41</v>
      </c>
      <c r="C27" s="124">
        <f>X15</f>
        <v>0</v>
      </c>
      <c r="D27" s="124"/>
      <c r="E27" s="124"/>
      <c r="F27" s="124"/>
      <c r="G27" s="124"/>
      <c r="H27" s="124"/>
    </row>
    <row r="30" spans="1:23" ht="18.75">
      <c r="B30" s="23" t="s">
        <v>49</v>
      </c>
      <c r="C30" s="125">
        <f>SUM(C19:H29)</f>
        <v>0</v>
      </c>
      <c r="D30" s="126"/>
      <c r="E30" s="126"/>
      <c r="F30" s="126"/>
      <c r="G30" s="126"/>
      <c r="H30" s="126"/>
    </row>
  </sheetData>
  <mergeCells count="61">
    <mergeCell ref="C11:I11"/>
    <mergeCell ref="J11:P11"/>
    <mergeCell ref="Q11:W11"/>
    <mergeCell ref="Q7:W8"/>
    <mergeCell ref="Q9:W9"/>
    <mergeCell ref="Q10:W10"/>
    <mergeCell ref="A1:A2"/>
    <mergeCell ref="B1:B2"/>
    <mergeCell ref="Q12:W12"/>
    <mergeCell ref="Y13:Y15"/>
    <mergeCell ref="C14:I14"/>
    <mergeCell ref="J14:P14"/>
    <mergeCell ref="C15:I15"/>
    <mergeCell ref="J15:P15"/>
    <mergeCell ref="C13:I13"/>
    <mergeCell ref="J13:P13"/>
    <mergeCell ref="Q14:W14"/>
    <mergeCell ref="Q15:W15"/>
    <mergeCell ref="Q13:W13"/>
    <mergeCell ref="X1:Y1"/>
    <mergeCell ref="C2:I2"/>
    <mergeCell ref="J2:P2"/>
    <mergeCell ref="Q2:W2"/>
    <mergeCell ref="C1:W1"/>
    <mergeCell ref="C27:H27"/>
    <mergeCell ref="C30:H30"/>
    <mergeCell ref="C20:H20"/>
    <mergeCell ref="C21:H21"/>
    <mergeCell ref="C22:H22"/>
    <mergeCell ref="C23:H23"/>
    <mergeCell ref="C24:H24"/>
    <mergeCell ref="J7:P8"/>
    <mergeCell ref="Q17:W17"/>
    <mergeCell ref="C25:H25"/>
    <mergeCell ref="C26:H26"/>
    <mergeCell ref="C19:H19"/>
    <mergeCell ref="C9:I9"/>
    <mergeCell ref="J9:P9"/>
    <mergeCell ref="Q5:W6"/>
    <mergeCell ref="A7:A8"/>
    <mergeCell ref="A5:A6"/>
    <mergeCell ref="A3:A4"/>
    <mergeCell ref="C3:I4"/>
    <mergeCell ref="J3:P4"/>
    <mergeCell ref="C7:I8"/>
    <mergeCell ref="Y3:Y4"/>
    <mergeCell ref="Y5:Y6"/>
    <mergeCell ref="Y7:Y8"/>
    <mergeCell ref="A15:B15"/>
    <mergeCell ref="A14:B14"/>
    <mergeCell ref="A13:B13"/>
    <mergeCell ref="X3:X4"/>
    <mergeCell ref="X5:X6"/>
    <mergeCell ref="X7:X8"/>
    <mergeCell ref="J12:P12"/>
    <mergeCell ref="C12:I12"/>
    <mergeCell ref="J10:P10"/>
    <mergeCell ref="C10:I10"/>
    <mergeCell ref="Q3:W4"/>
    <mergeCell ref="C5:I6"/>
    <mergeCell ref="J5:P6"/>
  </mergeCells>
  <printOptions horizontalCentered="1"/>
  <pageMargins left="0.39370078740157483" right="0.39370078740157483" top="1.1811023622047245" bottom="0.78740157480314965" header="0.19685039370078741" footer="0.19685039370078741"/>
  <pageSetup paperSize="9" scale="64" fitToHeight="0" orientation="landscape" verticalDpi="0" r:id="rId1"/>
  <headerFooter>
    <oddHeader>&amp;L&amp;G&amp;C&amp;"Ecofont Vera Sans,Negrito"&amp;14
Sistema de Combate à Incêndio
Alambrado Reservatórios&amp;R&amp;"Ecofont Vera Sans,Regular"&amp;14
Cronograma Físico-Financeiro
Boletim CPOS 173 - Jul/2018</oddHeader>
    <oddFooter>&amp;CAv. Professor Frederico Hermann Junior, 345 – Pinheiros - 05459-010 São Paulo
(11) 2997-5000 – www.fflorestal.sp.gov.br
página &amp;P de &amp;N&amp;RFolha:__________________
Proc.: __________/_______
Rubrica: ________________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view="pageLayout" zoomScaleNormal="100" workbookViewId="0">
      <selection activeCell="H3" sqref="H3:H9"/>
    </sheetView>
  </sheetViews>
  <sheetFormatPr defaultRowHeight="18.75"/>
  <cols>
    <col min="1" max="1" width="9.140625" style="4"/>
    <col min="2" max="2" width="21.85546875" style="4" customWidth="1"/>
    <col min="3" max="3" width="89.85546875" style="1" customWidth="1"/>
    <col min="4" max="4" width="10" style="1" customWidth="1"/>
    <col min="5" max="5" width="12.7109375" style="6" bestFit="1" customWidth="1"/>
    <col min="6" max="9" width="15.7109375" style="5" customWidth="1"/>
    <col min="11" max="11" width="18.42578125" style="15" customWidth="1"/>
  </cols>
  <sheetData>
    <row r="1" spans="1:18">
      <c r="A1" s="61" t="s">
        <v>0</v>
      </c>
      <c r="B1" s="61" t="s">
        <v>1</v>
      </c>
      <c r="C1" s="62" t="s">
        <v>2</v>
      </c>
      <c r="D1" s="61" t="s">
        <v>3</v>
      </c>
      <c r="E1" s="63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13"/>
      <c r="K1" s="14"/>
      <c r="L1" s="13"/>
      <c r="M1" s="13"/>
      <c r="N1" s="13"/>
      <c r="O1" s="13"/>
      <c r="P1" s="13"/>
      <c r="Q1" s="13"/>
      <c r="R1" s="12"/>
    </row>
    <row r="2" spans="1:18">
      <c r="A2" s="73">
        <v>1</v>
      </c>
      <c r="B2" s="74"/>
      <c r="C2" s="75"/>
      <c r="D2" s="76"/>
      <c r="E2" s="75"/>
      <c r="F2" s="75"/>
      <c r="G2" s="75"/>
      <c r="H2" s="75"/>
      <c r="I2" s="77"/>
      <c r="J2" s="13"/>
      <c r="K2" s="14"/>
      <c r="L2" s="13"/>
      <c r="M2" s="13"/>
      <c r="N2" s="13"/>
      <c r="O2" s="13"/>
      <c r="P2" s="13"/>
      <c r="Q2" s="13"/>
      <c r="R2" s="12"/>
    </row>
    <row r="3" spans="1:18">
      <c r="A3" s="65" t="s">
        <v>45</v>
      </c>
      <c r="B3" s="66" t="s">
        <v>25</v>
      </c>
      <c r="C3" s="67" t="s">
        <v>26</v>
      </c>
      <c r="D3" s="68" t="s">
        <v>27</v>
      </c>
      <c r="E3" s="69">
        <v>3</v>
      </c>
      <c r="F3" s="70">
        <v>0</v>
      </c>
      <c r="G3" s="71"/>
      <c r="H3" s="71"/>
      <c r="I3" s="72">
        <f t="shared" ref="I3:I9" si="0">H3*E3</f>
        <v>0</v>
      </c>
      <c r="J3" s="13"/>
      <c r="K3" s="14"/>
      <c r="L3" s="13"/>
      <c r="M3" s="13"/>
      <c r="N3" s="13"/>
      <c r="O3" s="13"/>
      <c r="P3" s="13"/>
      <c r="Q3" s="13"/>
      <c r="R3" s="12"/>
    </row>
    <row r="4" spans="1:18">
      <c r="A4" s="2" t="s">
        <v>18</v>
      </c>
      <c r="B4" s="25" t="s">
        <v>47</v>
      </c>
      <c r="C4" s="26" t="s">
        <v>48</v>
      </c>
      <c r="D4" s="18" t="s">
        <v>27</v>
      </c>
      <c r="E4" s="20">
        <v>0.5</v>
      </c>
      <c r="F4" s="27"/>
      <c r="G4" s="28"/>
      <c r="H4" s="28"/>
      <c r="I4" s="19">
        <f>H4*E4</f>
        <v>0</v>
      </c>
      <c r="J4" s="13"/>
      <c r="K4" s="14"/>
      <c r="L4" s="13"/>
      <c r="M4" s="13"/>
      <c r="N4" s="13"/>
      <c r="O4" s="13"/>
      <c r="P4" s="13"/>
      <c r="Q4" s="13"/>
      <c r="R4" s="12"/>
    </row>
    <row r="5" spans="1:18">
      <c r="A5" s="2" t="s">
        <v>19</v>
      </c>
      <c r="B5" s="25" t="s">
        <v>42</v>
      </c>
      <c r="C5" s="26" t="s">
        <v>43</v>
      </c>
      <c r="D5" s="16" t="s">
        <v>28</v>
      </c>
      <c r="E5" s="20">
        <v>1</v>
      </c>
      <c r="F5" s="27"/>
      <c r="G5" s="28"/>
      <c r="H5" s="28"/>
      <c r="I5" s="19">
        <f t="shared" si="0"/>
        <v>0</v>
      </c>
      <c r="J5" s="13"/>
      <c r="K5" s="14"/>
      <c r="L5" s="13"/>
      <c r="M5" s="13"/>
      <c r="N5" s="13"/>
      <c r="O5" s="13"/>
      <c r="P5" s="13"/>
      <c r="Q5" s="13"/>
      <c r="R5" s="12"/>
    </row>
    <row r="6" spans="1:18">
      <c r="A6" s="2" t="s">
        <v>20</v>
      </c>
      <c r="B6" s="16" t="s">
        <v>29</v>
      </c>
      <c r="C6" s="17" t="s">
        <v>30</v>
      </c>
      <c r="D6" s="16" t="s">
        <v>28</v>
      </c>
      <c r="E6" s="20">
        <v>2</v>
      </c>
      <c r="F6" s="27"/>
      <c r="G6" s="28"/>
      <c r="H6" s="28"/>
      <c r="I6" s="19">
        <f t="shared" si="0"/>
        <v>0</v>
      </c>
      <c r="J6" s="13"/>
      <c r="K6" s="14"/>
      <c r="L6" s="13"/>
      <c r="M6" s="13"/>
      <c r="N6" s="13"/>
      <c r="O6" s="13"/>
      <c r="P6" s="13"/>
      <c r="Q6" s="13"/>
      <c r="R6" s="13"/>
    </row>
    <row r="7" spans="1:18">
      <c r="A7" s="2" t="s">
        <v>44</v>
      </c>
      <c r="B7" s="16" t="s">
        <v>31</v>
      </c>
      <c r="C7" s="17" t="s">
        <v>32</v>
      </c>
      <c r="D7" s="16" t="s">
        <v>28</v>
      </c>
      <c r="E7" s="51">
        <v>8</v>
      </c>
      <c r="F7" s="27"/>
      <c r="G7" s="28"/>
      <c r="H7" s="28"/>
      <c r="I7" s="19">
        <f t="shared" si="0"/>
        <v>0</v>
      </c>
      <c r="J7" s="13"/>
      <c r="K7" s="14"/>
      <c r="L7" s="13"/>
      <c r="M7" s="13"/>
      <c r="N7" s="13"/>
      <c r="O7" s="13"/>
      <c r="P7" s="13"/>
      <c r="Q7" s="13"/>
      <c r="R7" s="13"/>
    </row>
    <row r="8" spans="1:18" ht="28.5">
      <c r="A8" s="2" t="s">
        <v>21</v>
      </c>
      <c r="B8" s="16" t="s">
        <v>23</v>
      </c>
      <c r="C8" s="17" t="s">
        <v>24</v>
      </c>
      <c r="D8" s="16" t="s">
        <v>9</v>
      </c>
      <c r="E8" s="20">
        <v>10</v>
      </c>
      <c r="F8" s="27"/>
      <c r="G8" s="28"/>
      <c r="H8" s="28"/>
      <c r="I8" s="3">
        <f t="shared" si="0"/>
        <v>0</v>
      </c>
      <c r="J8" s="13"/>
      <c r="K8" s="14"/>
      <c r="L8" s="13"/>
      <c r="M8" s="13"/>
      <c r="N8" s="13"/>
      <c r="O8" s="13"/>
      <c r="P8" s="13"/>
      <c r="Q8" s="13"/>
      <c r="R8" s="13"/>
    </row>
    <row r="9" spans="1:18">
      <c r="A9" s="52" t="s">
        <v>46</v>
      </c>
      <c r="B9" s="16" t="s">
        <v>33</v>
      </c>
      <c r="C9" s="17" t="s">
        <v>51</v>
      </c>
      <c r="D9" s="16" t="s">
        <v>28</v>
      </c>
      <c r="E9" s="20">
        <v>1.54</v>
      </c>
      <c r="F9" s="27"/>
      <c r="G9" s="28"/>
      <c r="H9" s="28"/>
      <c r="I9" s="3">
        <f t="shared" si="0"/>
        <v>0</v>
      </c>
      <c r="J9" s="13"/>
      <c r="K9" s="14"/>
      <c r="L9" s="13"/>
      <c r="M9" s="13"/>
      <c r="N9" s="13"/>
      <c r="O9" s="13"/>
      <c r="P9" s="13"/>
      <c r="Q9" s="13"/>
      <c r="R9" s="13"/>
    </row>
    <row r="10" spans="1:18" ht="31.5" customHeight="1">
      <c r="A10" s="53"/>
      <c r="B10" s="54"/>
      <c r="C10" s="55"/>
      <c r="D10" s="56"/>
      <c r="E10" s="57"/>
      <c r="F10" s="78"/>
      <c r="G10" s="79"/>
      <c r="H10" s="80"/>
      <c r="I10" s="81"/>
      <c r="J10" s="13"/>
      <c r="K10" s="14"/>
      <c r="L10" s="13"/>
      <c r="M10" s="13"/>
      <c r="N10" s="13"/>
      <c r="O10" s="13"/>
      <c r="P10" s="13"/>
      <c r="Q10" s="13"/>
      <c r="R10" s="13"/>
    </row>
    <row r="11" spans="1:18">
      <c r="A11" s="33"/>
      <c r="B11" s="34"/>
      <c r="C11" s="34"/>
      <c r="D11" s="34"/>
      <c r="E11" s="34"/>
      <c r="F11" s="149" t="s">
        <v>8</v>
      </c>
      <c r="G11" s="150"/>
      <c r="H11" s="151">
        <f>SUM(I3:I10)</f>
        <v>0</v>
      </c>
      <c r="I11" s="152"/>
      <c r="J11" s="47"/>
      <c r="K11" s="48"/>
      <c r="L11" s="47"/>
      <c r="M11" s="47"/>
      <c r="N11" s="47"/>
      <c r="O11" s="47"/>
      <c r="P11" s="47"/>
    </row>
    <row r="12" spans="1:18">
      <c r="A12" s="29"/>
      <c r="B12" s="30"/>
      <c r="C12" s="30"/>
      <c r="D12" s="30"/>
      <c r="E12" s="30"/>
      <c r="F12" s="149" t="s">
        <v>22</v>
      </c>
      <c r="G12" s="150"/>
      <c r="H12" s="151">
        <f>H11*0.3</f>
        <v>0</v>
      </c>
      <c r="I12" s="152"/>
    </row>
    <row r="13" spans="1:18" ht="15" customHeight="1">
      <c r="A13" s="31"/>
      <c r="B13" s="32"/>
      <c r="C13" s="32"/>
      <c r="D13" s="32"/>
      <c r="E13" s="32"/>
      <c r="F13" s="149" t="s">
        <v>10</v>
      </c>
      <c r="G13" s="150"/>
      <c r="H13" s="151">
        <f>SUM(H11:I12)</f>
        <v>0</v>
      </c>
      <c r="I13" s="152"/>
    </row>
    <row r="16" spans="1:18">
      <c r="D16" s="59"/>
      <c r="E16" s="60"/>
    </row>
    <row r="19" spans="5:5">
      <c r="E19" s="58"/>
    </row>
  </sheetData>
  <mergeCells count="6">
    <mergeCell ref="F11:G11"/>
    <mergeCell ref="F12:G12"/>
    <mergeCell ref="F13:G13"/>
    <mergeCell ref="H12:I12"/>
    <mergeCell ref="H13:I13"/>
    <mergeCell ref="H11:I11"/>
  </mergeCells>
  <printOptions horizontalCentered="1"/>
  <pageMargins left="0.39370078740157483" right="0.39370078740157483" top="0.98425196850393704" bottom="0.78740157480314965" header="0.19685039370078741" footer="0.19685039370078741"/>
  <pageSetup paperSize="9" scale="38" fitToHeight="0" orientation="landscape" verticalDpi="0" r:id="rId1"/>
  <headerFooter>
    <oddHeader xml:space="preserve">&amp;L&amp;G&amp;C&amp;"Ecofont Vera Sans,Negrito"&amp;14
Sistema de Combate à Incêndio
Unidades DMI
Alambrado Reservatórios&amp;R
&amp;"Ecofont Vera Sans,Negrito"&amp;14Planilha de Custos
Boletim CPOS 173 - Jul/2018
</oddHeader>
    <oddFooter>&amp;CAv. Professor Frederico Hermann Junior, 345 – Pinheiros - 05459-010 São Paulo
(11) 2997-5000 – www.fflorestal.sp.gov.br
página &amp;P de &amp;N&amp;RFolha:__________________
Proc.: __________/_______
Rubrica: ________________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Cronograma</vt:lpstr>
      <vt:lpstr>Obra</vt:lpstr>
      <vt:lpstr>Plan1</vt:lpstr>
      <vt:lpstr>Cronograma!Area_de_impressao</vt:lpstr>
      <vt:lpstr>Obra!Area_de_impressao</vt:lpstr>
      <vt:lpstr>Obra!Titulos_de_impressao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olmarianno</dc:creator>
  <cp:lastModifiedBy>Eliana Aparecida Silva</cp:lastModifiedBy>
  <cp:lastPrinted>2018-08-06T19:27:23Z</cp:lastPrinted>
  <dcterms:created xsi:type="dcterms:W3CDTF">2017-02-03T11:23:26Z</dcterms:created>
  <dcterms:modified xsi:type="dcterms:W3CDTF">2018-10-08T18:44:02Z</dcterms:modified>
</cp:coreProperties>
</file>