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X:\licitacoes\LICITAÇÕES 2018\PREGÃO ELETRÔNICO\FF\187-18 - LIMPEZA E READEQUAÇÃO FOSSA CAMPOS DO JORDÃO\Campos do Jordão\"/>
    </mc:Choice>
  </mc:AlternateContent>
  <bookViews>
    <workbookView xWindow="-225" yWindow="150" windowWidth="9960" windowHeight="10725" activeTab="1"/>
  </bookViews>
  <sheets>
    <sheet name="Cronograma" sheetId="28" r:id="rId1"/>
    <sheet name="ETE" sheetId="27" r:id="rId2"/>
  </sheets>
  <definedNames>
    <definedName name="_xlnm.Print_Area" localSheetId="0">Cronograma!$A$1:$G$19</definedName>
    <definedName name="_xlnm.Print_Area" localSheetId="1">ETE!$A$1:$K$60</definedName>
    <definedName name="_xlnm.Print_Titles" localSheetId="0">Cronograma!$7:$8</definedName>
    <definedName name="_xlnm.Print_Titles" localSheetId="1">ETE!$7:$8</definedName>
  </definedNames>
  <calcPr calcId="152511"/>
</workbook>
</file>

<file path=xl/calcChain.xml><?xml version="1.0" encoding="utf-8"?>
<calcChain xmlns="http://schemas.openxmlformats.org/spreadsheetml/2006/main">
  <c r="J53" i="27" l="1"/>
  <c r="J31" i="27"/>
  <c r="J34" i="27"/>
  <c r="J35" i="27"/>
  <c r="J36" i="27"/>
  <c r="J37" i="27"/>
  <c r="J38" i="27"/>
  <c r="J39" i="27"/>
  <c r="J40" i="27"/>
  <c r="J43" i="27"/>
  <c r="J44" i="27"/>
  <c r="J47" i="27"/>
  <c r="J28" i="27"/>
  <c r="J22" i="27"/>
  <c r="J21" i="27"/>
  <c r="J12" i="27"/>
  <c r="J13" i="27"/>
  <c r="J14" i="27"/>
  <c r="J11" i="27"/>
  <c r="J16" i="27" l="1"/>
  <c r="J55" i="27" l="1"/>
  <c r="J49" i="27" l="1"/>
  <c r="J24" i="27"/>
  <c r="E16" i="28" l="1"/>
  <c r="J57" i="27"/>
  <c r="J58" i="27" l="1"/>
  <c r="J59" i="27" s="1"/>
  <c r="F11" i="28" l="1"/>
  <c r="F14" i="28"/>
  <c r="F10" i="28"/>
  <c r="F13" i="28"/>
  <c r="F9" i="28"/>
  <c r="E17" i="28"/>
  <c r="E18" i="28" l="1"/>
  <c r="F12" i="28"/>
  <c r="F16" i="28" s="1"/>
</calcChain>
</file>

<file path=xl/sharedStrings.xml><?xml version="1.0" encoding="utf-8"?>
<sst xmlns="http://schemas.openxmlformats.org/spreadsheetml/2006/main" count="119" uniqueCount="95">
  <si>
    <t>1.1</t>
  </si>
  <si>
    <t xml:space="preserve"> </t>
  </si>
  <si>
    <t>3.1</t>
  </si>
  <si>
    <t>2.1</t>
  </si>
  <si>
    <t>1.3</t>
  </si>
  <si>
    <t>1.2</t>
  </si>
  <si>
    <t>Mobilização</t>
  </si>
  <si>
    <t>Desmobilização</t>
  </si>
  <si>
    <t>Início de obra</t>
  </si>
  <si>
    <t>Reaterro manual apiloado sem controle de compactação</t>
  </si>
  <si>
    <t>Placa de identificação para obra (4,80x2,40m + 1,60x2,40m)</t>
  </si>
  <si>
    <t>Sub-Total</t>
  </si>
  <si>
    <t>Implantação</t>
  </si>
  <si>
    <t>Item</t>
  </si>
  <si>
    <t>Descrição</t>
  </si>
  <si>
    <t>Total</t>
  </si>
  <si>
    <t>Total + BDI</t>
  </si>
  <si>
    <t>BDI (30%)</t>
  </si>
  <si>
    <t>S/ Cód.</t>
  </si>
  <si>
    <t>Escavação manual em solo de 1ª e 2ª categoria em campo aberto</t>
  </si>
  <si>
    <t>1.4</t>
  </si>
  <si>
    <t>Esgoto</t>
  </si>
  <si>
    <t xml:space="preserve">Filtro anaeróbio </t>
  </si>
  <si>
    <t>Paisagismo</t>
  </si>
  <si>
    <t>Transporte manual horizontal e/ou vertical de entulho até o local de despejo - ensacado</t>
  </si>
  <si>
    <t>Valor R$</t>
  </si>
  <si>
    <t>Percentual</t>
  </si>
  <si>
    <t>Edificações</t>
  </si>
  <si>
    <t>01</t>
  </si>
  <si>
    <t>02</t>
  </si>
  <si>
    <t>Desativação Fossa Negra</t>
  </si>
  <si>
    <t>Caixas</t>
  </si>
  <si>
    <t>Gramado</t>
  </si>
  <si>
    <t>6. Paisagismo</t>
  </si>
  <si>
    <t>Custo por Etapa</t>
  </si>
  <si>
    <t>1. Mobilização e Desmobilização</t>
  </si>
  <si>
    <t>2. Desativação Fossa Negra</t>
  </si>
  <si>
    <t>4. Instalação de tubulções e caixas</t>
  </si>
  <si>
    <t>Reator Anaeróbio</t>
  </si>
  <si>
    <t>Tubulações</t>
  </si>
  <si>
    <t>Caixa desarenador compacta, reservatório de fibra de vidro - capacidade de 250 litros</t>
  </si>
  <si>
    <t>Caixa gradeada compacta, reservatório de fibra de vidro - capacidade de 250 litros</t>
  </si>
  <si>
    <t>Tubo de PVC rígido branco PxB com virola e anel de borracha, linha esgoto série normal, DN= 100 mm, inclusive conexões</t>
  </si>
  <si>
    <t>Tubo de PVC rígido PxB com virola e anel de borracha, linha esgoto série reforçada ´R´. DN= 150 mm, inclusive conexões</t>
  </si>
  <si>
    <t>Caixa de gordura em alvenaria, 60 x 60 x 60 cm, hermética</t>
  </si>
  <si>
    <t>2. Intalação do Reator Anaeróbio</t>
  </si>
  <si>
    <t>3. Instalação do Filtro anaeróbio</t>
  </si>
  <si>
    <t>Grama Santo Agostinho ou grama Esmeralda em placas para plantio, incluindo preparo do terreno existente (revolvimento da terra (20cm), com acréscimo de 5kg de fosfato por m² e adubo NPK 10-10-10 incluindo acerto do terreno (30 cm de terra -  base do terreno preparada com terra sem ervas daninhas), além do recobrimento da grama com terra vegetal.</t>
  </si>
  <si>
    <t>5.1</t>
  </si>
  <si>
    <t>4.1</t>
  </si>
  <si>
    <t>Filtro biológico anaeróbio com anéis pré-moldados de concreto ou fibra de vidro diâmetro de 2,50 m, h= 3,0 m</t>
  </si>
  <si>
    <t>Caixa de passagem em concreto, 0,4 x 0,4 x 0,4, com tampa hermética</t>
  </si>
  <si>
    <t>Sumidouro</t>
  </si>
  <si>
    <t>Lastro de pedra britada</t>
  </si>
  <si>
    <t>7.1</t>
  </si>
  <si>
    <t>8.1</t>
  </si>
  <si>
    <t>Reator Anaeróbio com anéis pré-moldados em concreto ou tubular em fibra de vidro, diâmetro externo de 2,50 m, altura útil de 2,50 m</t>
  </si>
  <si>
    <t>02.08.020</t>
  </si>
  <si>
    <t>05.04.060</t>
  </si>
  <si>
    <t>06.11.040</t>
  </si>
  <si>
    <t> 49.14.020</t>
  </si>
  <si>
    <t> 49.13.040</t>
  </si>
  <si>
    <t> 06.01.020</t>
  </si>
  <si>
    <t> 06.11.040</t>
  </si>
  <si>
    <t> 49.08.250</t>
  </si>
  <si>
    <t> 11.18.040</t>
  </si>
  <si>
    <t> 49.03.020</t>
  </si>
  <si>
    <t> 46.02.070</t>
  </si>
  <si>
    <t> 46.03.060</t>
  </si>
  <si>
    <t> 49.14.060</t>
  </si>
  <si>
    <t>48.02.001</t>
  </si>
  <si>
    <t>5.2</t>
  </si>
  <si>
    <t>5.3</t>
  </si>
  <si>
    <t>5.4</t>
  </si>
  <si>
    <t>5.5</t>
  </si>
  <si>
    <t>5.6</t>
  </si>
  <si>
    <t>5.7</t>
  </si>
  <si>
    <t>55.02.020</t>
  </si>
  <si>
    <t>Limpeza de fossa</t>
  </si>
  <si>
    <t>Desativação e Aterro</t>
  </si>
  <si>
    <t>2.2</t>
  </si>
  <si>
    <t>6.1</t>
  </si>
  <si>
    <t>6.2</t>
  </si>
  <si>
    <t>Mês</t>
  </si>
  <si>
    <t>Un</t>
  </si>
  <si>
    <t>Quant</t>
  </si>
  <si>
    <t>PUMObra</t>
  </si>
  <si>
    <t>PUServ</t>
  </si>
  <si>
    <t>m²</t>
  </si>
  <si>
    <t>m³</t>
  </si>
  <si>
    <t>vb</t>
  </si>
  <si>
    <t>PUMat</t>
  </si>
  <si>
    <t>un</t>
  </si>
  <si>
    <t>m</t>
  </si>
  <si>
    <t>SM-01 sumidouro - poço absorvente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</si>
</sst>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 * #,##0.00_)\ _R_$_ ;_ * \(#,##0.00\)\ _R_$_ ;_ * &quot;-&quot;??_)\ _R_$_ ;_ @_ "/>
    <numFmt numFmtId="165" formatCode="0.0%"/>
  </numFmts>
  <fonts count="27">
    <font>
      <sz val="10"/>
      <name val="Arial"/>
    </font>
    <font>
      <sz val="11"/>
      <color theme="1"/>
      <name val="Ecofont Vera San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Ecofont Vera Sans"/>
      <family val="2"/>
    </font>
    <font>
      <sz val="10"/>
      <name val="Ecofont Vera Sans"/>
      <family val="2"/>
    </font>
    <font>
      <sz val="11"/>
      <name val="Ecofont Vera Sans"/>
      <family val="2"/>
    </font>
    <font>
      <b/>
      <sz val="11"/>
      <name val="Ecofont Vera Sans"/>
      <family val="2"/>
    </font>
    <font>
      <sz val="11"/>
      <color indexed="10"/>
      <name val="Ecofont Vera Sans"/>
      <family val="2"/>
    </font>
    <font>
      <sz val="11"/>
      <color rgb="FFFF0000"/>
      <name val="Ecofont Vera Sans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</borders>
  <cellStyleXfs count="4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1" applyNumberFormat="0" applyAlignment="0" applyProtection="0"/>
    <xf numFmtId="0" fontId="7" fillId="22" borderId="2" applyNumberFormat="0" applyAlignment="0" applyProtection="0"/>
    <xf numFmtId="0" fontId="8" fillId="0" borderId="3" applyNumberFormat="0" applyFill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9" fillId="29" borderId="1" applyNumberFormat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2" fillId="0" borderId="0"/>
    <xf numFmtId="0" fontId="3" fillId="0" borderId="0"/>
    <xf numFmtId="0" fontId="12" fillId="0" borderId="0"/>
    <xf numFmtId="0" fontId="2" fillId="0" borderId="0"/>
    <xf numFmtId="0" fontId="3" fillId="32" borderId="4" applyNumberFormat="0" applyFont="0" applyAlignment="0" applyProtection="0"/>
    <xf numFmtId="9" fontId="2" fillId="0" borderId="0" applyFont="0" applyFill="0" applyBorder="0" applyAlignment="0" applyProtection="0"/>
    <xf numFmtId="0" fontId="13" fillId="21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64" fontId="2" fillId="0" borderId="0" applyFont="0" applyFill="0" applyBorder="0" applyAlignment="0" applyProtection="0"/>
  </cellStyleXfs>
  <cellXfs count="168">
    <xf numFmtId="0" fontId="0" fillId="0" borderId="0" xfId="0"/>
    <xf numFmtId="0" fontId="22" fillId="0" borderId="0" xfId="0" applyFont="1" applyAlignment="1">
      <alignment vertical="center"/>
    </xf>
    <xf numFmtId="4" fontId="21" fillId="34" borderId="32" xfId="0" applyNumberFormat="1" applyFont="1" applyFill="1" applyBorder="1" applyAlignment="1">
      <alignment horizontal="center" vertical="center"/>
    </xf>
    <xf numFmtId="4" fontId="21" fillId="34" borderId="33" xfId="0" applyNumberFormat="1" applyFont="1" applyFill="1" applyBorder="1" applyAlignment="1">
      <alignment horizontal="center" vertical="center"/>
    </xf>
    <xf numFmtId="4" fontId="21" fillId="36" borderId="30" xfId="38" applyNumberFormat="1" applyFont="1" applyFill="1" applyBorder="1" applyAlignment="1">
      <alignment horizontal="right" vertical="center" wrapText="1"/>
    </xf>
    <xf numFmtId="4" fontId="21" fillId="36" borderId="10" xfId="48" applyNumberFormat="1" applyFont="1" applyFill="1" applyBorder="1" applyAlignment="1">
      <alignment horizontal="right" vertical="center"/>
    </xf>
    <xf numFmtId="4" fontId="21" fillId="34" borderId="28" xfId="48" applyNumberFormat="1" applyFont="1" applyFill="1" applyBorder="1" applyAlignment="1">
      <alignment vertical="center"/>
    </xf>
    <xf numFmtId="4" fontId="21" fillId="34" borderId="26" xfId="48" applyNumberFormat="1" applyFont="1" applyFill="1" applyBorder="1" applyAlignment="1">
      <alignment vertical="center"/>
    </xf>
    <xf numFmtId="4" fontId="21" fillId="34" borderId="29" xfId="48" applyNumberFormat="1" applyFont="1" applyFill="1" applyBorder="1" applyAlignment="1">
      <alignment vertical="center"/>
    </xf>
    <xf numFmtId="4" fontId="22" fillId="0" borderId="0" xfId="0" applyNumberFormat="1" applyFont="1" applyAlignment="1">
      <alignment vertical="center"/>
    </xf>
    <xf numFmtId="164" fontId="21" fillId="0" borderId="45" xfId="48" applyFont="1" applyFill="1" applyBorder="1" applyAlignment="1">
      <alignment horizontal="center" vertical="center"/>
    </xf>
    <xf numFmtId="164" fontId="21" fillId="0" borderId="0" xfId="48" quotePrefix="1" applyFont="1" applyFill="1" applyBorder="1" applyAlignment="1">
      <alignment horizontal="center" vertical="center"/>
    </xf>
    <xf numFmtId="0" fontId="21" fillId="0" borderId="48" xfId="0" applyFont="1" applyBorder="1" applyAlignment="1">
      <alignment horizontal="left" vertical="center" wrapText="1"/>
    </xf>
    <xf numFmtId="165" fontId="21" fillId="0" borderId="24" xfId="38" applyNumberFormat="1" applyFont="1" applyBorder="1" applyAlignment="1">
      <alignment horizontal="center" vertical="center" wrapText="1"/>
    </xf>
    <xf numFmtId="165" fontId="21" fillId="0" borderId="18" xfId="38" applyNumberFormat="1" applyFont="1" applyBorder="1" applyAlignment="1">
      <alignment horizontal="center" vertical="center" wrapText="1"/>
    </xf>
    <xf numFmtId="0" fontId="21" fillId="34" borderId="44" xfId="0" quotePrefix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4" fontId="21" fillId="36" borderId="12" xfId="38" applyNumberFormat="1" applyFont="1" applyFill="1" applyBorder="1" applyAlignment="1">
      <alignment horizontal="right" vertical="center" wrapText="1"/>
    </xf>
    <xf numFmtId="165" fontId="21" fillId="0" borderId="47" xfId="38" applyNumberFormat="1" applyFont="1" applyBorder="1" applyAlignment="1">
      <alignment horizontal="center" vertical="center" wrapText="1"/>
    </xf>
    <xf numFmtId="0" fontId="21" fillId="0" borderId="38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" fontId="23" fillId="0" borderId="0" xfId="48" applyNumberFormat="1" applyFont="1" applyFill="1" applyAlignment="1">
      <alignment horizontal="right" vertical="center" wrapText="1"/>
    </xf>
    <xf numFmtId="9" fontId="23" fillId="0" borderId="0" xfId="38" applyFont="1" applyFill="1" applyAlignment="1">
      <alignment horizontal="center" vertical="center" wrapText="1"/>
    </xf>
    <xf numFmtId="164" fontId="23" fillId="0" borderId="0" xfId="48" applyFont="1" applyFill="1" applyAlignment="1">
      <alignment vertical="center" wrapText="1"/>
    </xf>
    <xf numFmtId="164" fontId="23" fillId="0" borderId="0" xfId="48" applyFont="1" applyFill="1" applyBorder="1" applyAlignment="1">
      <alignment vertical="center" wrapText="1"/>
    </xf>
    <xf numFmtId="49" fontId="23" fillId="0" borderId="14" xfId="0" applyNumberFormat="1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49" fontId="23" fillId="33" borderId="14" xfId="0" applyNumberFormat="1" applyFont="1" applyFill="1" applyBorder="1" applyAlignment="1">
      <alignment vertical="center" wrapText="1"/>
    </xf>
    <xf numFmtId="0" fontId="23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23" fillId="0" borderId="35" xfId="0" applyFont="1" applyFill="1" applyBorder="1" applyAlignment="1">
      <alignment horizontal="center" vertical="center" wrapText="1"/>
    </xf>
    <xf numFmtId="49" fontId="23" fillId="0" borderId="35" xfId="0" applyNumberFormat="1" applyFont="1" applyFill="1" applyBorder="1" applyAlignment="1">
      <alignment horizontal="left" vertical="center" wrapText="1"/>
    </xf>
    <xf numFmtId="4" fontId="23" fillId="0" borderId="0" xfId="0" applyNumberFormat="1" applyFont="1" applyFill="1" applyAlignment="1">
      <alignment vertical="center" wrapText="1"/>
    </xf>
    <xf numFmtId="1" fontId="23" fillId="0" borderId="14" xfId="0" applyNumberFormat="1" applyFont="1" applyFill="1" applyBorder="1" applyAlignment="1">
      <alignment horizontal="center" vertical="center" wrapText="1"/>
    </xf>
    <xf numFmtId="49" fontId="23" fillId="0" borderId="14" xfId="0" quotePrefix="1" applyNumberFormat="1" applyFont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left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left" wrapText="1"/>
    </xf>
    <xf numFmtId="49" fontId="24" fillId="0" borderId="14" xfId="0" applyNumberFormat="1" applyFont="1" applyFill="1" applyBorder="1" applyAlignment="1">
      <alignment horizontal="left" vertical="center" wrapText="1"/>
    </xf>
    <xf numFmtId="49" fontId="25" fillId="0" borderId="14" xfId="0" applyNumberFormat="1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center" vertical="center" wrapText="1"/>
    </xf>
    <xf numFmtId="49" fontId="23" fillId="0" borderId="21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49" fontId="23" fillId="0" borderId="0" xfId="0" applyNumberFormat="1" applyFont="1" applyFill="1" applyAlignment="1">
      <alignment horizontal="left" vertical="center" wrapText="1"/>
    </xf>
    <xf numFmtId="0" fontId="21" fillId="37" borderId="30" xfId="0" applyFont="1" applyFill="1" applyBorder="1" applyAlignment="1">
      <alignment horizontal="left" vertical="center" wrapText="1"/>
    </xf>
    <xf numFmtId="0" fontId="21" fillId="37" borderId="12" xfId="0" applyFont="1" applyFill="1" applyBorder="1" applyAlignment="1">
      <alignment horizontal="left" vertical="center" wrapText="1"/>
    </xf>
    <xf numFmtId="0" fontId="21" fillId="37" borderId="10" xfId="0" applyFont="1" applyFill="1" applyBorder="1" applyAlignment="1">
      <alignment horizontal="left" vertical="center" wrapText="1"/>
    </xf>
    <xf numFmtId="0" fontId="24" fillId="33" borderId="37" xfId="0" applyFont="1" applyFill="1" applyBorder="1" applyAlignment="1">
      <alignment horizontal="left" vertical="center" wrapText="1"/>
    </xf>
    <xf numFmtId="0" fontId="24" fillId="33" borderId="48" xfId="0" applyFont="1" applyFill="1" applyBorder="1" applyAlignment="1">
      <alignment horizontal="left" vertical="center"/>
    </xf>
    <xf numFmtId="43" fontId="23" fillId="0" borderId="10" xfId="48" applyNumberFormat="1" applyFont="1" applyBorder="1" applyAlignment="1">
      <alignment vertical="center"/>
    </xf>
    <xf numFmtId="43" fontId="23" fillId="0" borderId="0" xfId="48" applyNumberFormat="1" applyFont="1" applyFill="1" applyBorder="1" applyAlignment="1">
      <alignment vertical="center" wrapText="1"/>
    </xf>
    <xf numFmtId="43" fontId="23" fillId="33" borderId="14" xfId="48" applyNumberFormat="1" applyFont="1" applyFill="1" applyBorder="1" applyAlignment="1">
      <alignment vertical="center" wrapText="1"/>
    </xf>
    <xf numFmtId="43" fontId="23" fillId="0" borderId="14" xfId="48" applyNumberFormat="1" applyFont="1" applyFill="1" applyBorder="1" applyAlignment="1">
      <alignment vertical="center"/>
    </xf>
    <xf numFmtId="0" fontId="24" fillId="0" borderId="3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4" fillId="33" borderId="15" xfId="0" applyFont="1" applyFill="1" applyBorder="1" applyAlignment="1">
      <alignment horizontal="left" vertical="center"/>
    </xf>
    <xf numFmtId="0" fontId="23" fillId="0" borderId="15" xfId="0" applyFont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4" fillId="35" borderId="14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vertical="center" wrapText="1"/>
    </xf>
    <xf numFmtId="43" fontId="23" fillId="33" borderId="14" xfId="0" applyNumberFormat="1" applyFont="1" applyFill="1" applyBorder="1" applyAlignment="1">
      <alignment vertical="center"/>
    </xf>
    <xf numFmtId="43" fontId="23" fillId="33" borderId="19" xfId="48" applyNumberFormat="1" applyFont="1" applyFill="1" applyBorder="1" applyAlignment="1">
      <alignment vertical="center"/>
    </xf>
    <xf numFmtId="43" fontId="23" fillId="33" borderId="10" xfId="48" applyNumberFormat="1" applyFont="1" applyFill="1" applyBorder="1" applyAlignment="1">
      <alignment vertical="center"/>
    </xf>
    <xf numFmtId="43" fontId="23" fillId="33" borderId="13" xfId="48" applyNumberFormat="1" applyFont="1" applyFill="1" applyBorder="1" applyAlignment="1">
      <alignment vertical="center"/>
    </xf>
    <xf numFmtId="43" fontId="23" fillId="33" borderId="24" xfId="48" applyNumberFormat="1" applyFont="1" applyFill="1" applyBorder="1" applyAlignment="1">
      <alignment vertical="center"/>
    </xf>
    <xf numFmtId="43" fontId="24" fillId="0" borderId="14" xfId="0" applyNumberFormat="1" applyFont="1" applyFill="1" applyBorder="1" applyAlignment="1">
      <alignment horizontal="left" vertical="center"/>
    </xf>
    <xf numFmtId="43" fontId="25" fillId="0" borderId="14" xfId="48" applyNumberFormat="1" applyFont="1" applyFill="1" applyBorder="1" applyAlignment="1">
      <alignment vertical="center"/>
    </xf>
    <xf numFmtId="43" fontId="23" fillId="0" borderId="24" xfId="48" applyNumberFormat="1" applyFont="1" applyFill="1" applyBorder="1" applyAlignment="1">
      <alignment vertical="center"/>
    </xf>
    <xf numFmtId="43" fontId="23" fillId="0" borderId="10" xfId="48" applyNumberFormat="1" applyFont="1" applyFill="1" applyBorder="1" applyAlignment="1">
      <alignment vertical="center"/>
    </xf>
    <xf numFmtId="43" fontId="23" fillId="0" borderId="13" xfId="48" applyNumberFormat="1" applyFont="1" applyFill="1" applyBorder="1" applyAlignment="1">
      <alignment vertical="center"/>
    </xf>
    <xf numFmtId="43" fontId="23" fillId="0" borderId="35" xfId="0" applyNumberFormat="1" applyFont="1" applyFill="1" applyBorder="1" applyAlignment="1">
      <alignment horizontal="left" vertical="center"/>
    </xf>
    <xf numFmtId="43" fontId="23" fillId="0" borderId="35" xfId="48" applyNumberFormat="1" applyFont="1" applyFill="1" applyBorder="1" applyAlignment="1">
      <alignment vertical="center"/>
    </xf>
    <xf numFmtId="43" fontId="24" fillId="35" borderId="14" xfId="0" applyNumberFormat="1" applyFont="1" applyFill="1" applyBorder="1" applyAlignment="1">
      <alignment horizontal="center" vertical="center"/>
    </xf>
    <xf numFmtId="43" fontId="24" fillId="35" borderId="19" xfId="0" applyNumberFormat="1" applyFont="1" applyFill="1" applyBorder="1" applyAlignment="1">
      <alignment horizontal="center" vertical="center"/>
    </xf>
    <xf numFmtId="43" fontId="24" fillId="35" borderId="11" xfId="48" applyNumberFormat="1" applyFont="1" applyFill="1" applyBorder="1" applyAlignment="1">
      <alignment vertical="center"/>
    </xf>
    <xf numFmtId="43" fontId="23" fillId="0" borderId="0" xfId="48" applyNumberFormat="1" applyFont="1" applyFill="1" applyBorder="1" applyAlignment="1">
      <alignment vertical="center"/>
    </xf>
    <xf numFmtId="43" fontId="23" fillId="0" borderId="36" xfId="48" applyNumberFormat="1" applyFont="1" applyFill="1" applyBorder="1" applyAlignment="1">
      <alignment vertical="center"/>
    </xf>
    <xf numFmtId="43" fontId="23" fillId="33" borderId="14" xfId="48" applyNumberFormat="1" applyFont="1" applyFill="1" applyBorder="1" applyAlignment="1">
      <alignment vertical="center"/>
    </xf>
    <xf numFmtId="43" fontId="1" fillId="0" borderId="14" xfId="0" applyNumberFormat="1" applyFont="1" applyBorder="1" applyAlignment="1">
      <alignment horizontal="left" vertical="center"/>
    </xf>
    <xf numFmtId="43" fontId="1" fillId="0" borderId="14" xfId="48" applyNumberFormat="1" applyFont="1" applyBorder="1" applyAlignment="1">
      <alignment vertical="center"/>
    </xf>
    <xf numFmtId="43" fontId="23" fillId="0" borderId="24" xfId="48" applyNumberFormat="1" applyFont="1" applyBorder="1" applyAlignment="1">
      <alignment vertical="center"/>
    </xf>
    <xf numFmtId="43" fontId="23" fillId="0" borderId="10" xfId="0" applyNumberFormat="1" applyFont="1" applyFill="1" applyBorder="1" applyAlignment="1">
      <alignment horizontal="left" vertical="center"/>
    </xf>
    <xf numFmtId="43" fontId="23" fillId="0" borderId="14" xfId="0" applyNumberFormat="1" applyFont="1" applyFill="1" applyBorder="1" applyAlignment="1">
      <alignment horizontal="left" vertical="center"/>
    </xf>
    <xf numFmtId="43" fontId="23" fillId="0" borderId="14" xfId="0" quotePrefix="1" applyNumberFormat="1" applyFont="1" applyBorder="1" applyAlignment="1">
      <alignment horizontal="left" vertical="center"/>
    </xf>
    <xf numFmtId="43" fontId="26" fillId="0" borderId="14" xfId="48" applyNumberFormat="1" applyFont="1" applyBorder="1" applyAlignment="1">
      <alignment vertical="center"/>
    </xf>
    <xf numFmtId="43" fontId="23" fillId="0" borderId="14" xfId="48" applyNumberFormat="1" applyFont="1" applyBorder="1" applyAlignment="1">
      <alignment vertical="center"/>
    </xf>
    <xf numFmtId="43" fontId="23" fillId="0" borderId="14" xfId="0" applyNumberFormat="1" applyFont="1" applyBorder="1" applyAlignment="1">
      <alignment horizontal="left" vertical="center"/>
    </xf>
    <xf numFmtId="43" fontId="23" fillId="0" borderId="0" xfId="0" applyNumberFormat="1" applyFont="1" applyFill="1" applyAlignment="1">
      <alignment vertical="center"/>
    </xf>
    <xf numFmtId="43" fontId="23" fillId="0" borderId="14" xfId="0" applyNumberFormat="1" applyFont="1" applyBorder="1" applyAlignment="1">
      <alignment horizontal="left"/>
    </xf>
    <xf numFmtId="43" fontId="23" fillId="0" borderId="14" xfId="48" applyNumberFormat="1" applyFont="1" applyBorder="1" applyAlignment="1"/>
    <xf numFmtId="43" fontId="23" fillId="0" borderId="24" xfId="48" applyNumberFormat="1" applyFont="1" applyBorder="1" applyAlignment="1"/>
    <xf numFmtId="43" fontId="24" fillId="33" borderId="37" xfId="0" applyNumberFormat="1" applyFont="1" applyFill="1" applyBorder="1" applyAlignment="1">
      <alignment horizontal="left" vertical="center"/>
    </xf>
    <xf numFmtId="43" fontId="24" fillId="33" borderId="37" xfId="0" applyNumberFormat="1" applyFont="1" applyFill="1" applyBorder="1" applyAlignment="1">
      <alignment vertical="center"/>
    </xf>
    <xf numFmtId="43" fontId="24" fillId="33" borderId="42" xfId="0" applyNumberFormat="1" applyFont="1" applyFill="1" applyBorder="1" applyAlignment="1">
      <alignment vertical="center"/>
    </xf>
    <xf numFmtId="43" fontId="25" fillId="0" borderId="14" xfId="0" applyNumberFormat="1" applyFont="1" applyFill="1" applyBorder="1" applyAlignment="1">
      <alignment horizontal="left" vertical="center"/>
    </xf>
    <xf numFmtId="43" fontId="23" fillId="0" borderId="21" xfId="0" applyNumberFormat="1" applyFont="1" applyFill="1" applyBorder="1" applyAlignment="1">
      <alignment horizontal="left" vertical="center"/>
    </xf>
    <xf numFmtId="43" fontId="23" fillId="0" borderId="21" xfId="48" applyNumberFormat="1" applyFont="1" applyFill="1" applyBorder="1" applyAlignment="1">
      <alignment vertical="center"/>
    </xf>
    <xf numFmtId="43" fontId="23" fillId="0" borderId="27" xfId="48" applyNumberFormat="1" applyFont="1" applyFill="1" applyBorder="1" applyAlignment="1">
      <alignment vertical="center"/>
    </xf>
    <xf numFmtId="43" fontId="24" fillId="34" borderId="28" xfId="48" applyNumberFormat="1" applyFont="1" applyFill="1" applyBorder="1" applyAlignment="1">
      <alignment vertical="center"/>
    </xf>
    <xf numFmtId="43" fontId="24" fillId="34" borderId="26" xfId="48" applyNumberFormat="1" applyFont="1" applyFill="1" applyBorder="1" applyAlignment="1">
      <alignment vertical="center"/>
    </xf>
    <xf numFmtId="43" fontId="24" fillId="34" borderId="29" xfId="48" applyNumberFormat="1" applyFont="1" applyFill="1" applyBorder="1" applyAlignment="1">
      <alignment vertical="center"/>
    </xf>
    <xf numFmtId="43" fontId="23" fillId="0" borderId="0" xfId="48" applyNumberFormat="1" applyFont="1" applyFill="1" applyAlignment="1">
      <alignment vertical="center"/>
    </xf>
    <xf numFmtId="43" fontId="23" fillId="0" borderId="0" xfId="0" applyNumberFormat="1" applyFont="1" applyFill="1" applyAlignment="1">
      <alignment horizontal="left" vertical="center"/>
    </xf>
    <xf numFmtId="43" fontId="23" fillId="0" borderId="10" xfId="48" applyNumberFormat="1" applyFont="1" applyFill="1" applyBorder="1" applyAlignment="1">
      <alignment horizontal="left"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 wrapText="1"/>
    </xf>
    <xf numFmtId="0" fontId="21" fillId="34" borderId="38" xfId="0" applyFont="1" applyFill="1" applyBorder="1" applyAlignment="1">
      <alignment horizontal="center" vertical="center"/>
    </xf>
    <xf numFmtId="0" fontId="21" fillId="34" borderId="39" xfId="0" applyFont="1" applyFill="1" applyBorder="1" applyAlignment="1">
      <alignment horizontal="center" vertical="center"/>
    </xf>
    <xf numFmtId="4" fontId="21" fillId="34" borderId="30" xfId="0" applyNumberFormat="1" applyFont="1" applyFill="1" applyBorder="1" applyAlignment="1">
      <alignment horizontal="center" vertical="center"/>
    </xf>
    <xf numFmtId="4" fontId="21" fillId="34" borderId="31" xfId="0" applyNumberFormat="1" applyFont="1" applyFill="1" applyBorder="1" applyAlignment="1">
      <alignment horizontal="center" vertical="center"/>
    </xf>
    <xf numFmtId="9" fontId="21" fillId="34" borderId="43" xfId="0" applyNumberFormat="1" applyFont="1" applyFill="1" applyBorder="1" applyAlignment="1">
      <alignment horizontal="center" vertical="center"/>
    </xf>
    <xf numFmtId="9" fontId="21" fillId="34" borderId="40" xfId="0" applyNumberFormat="1" applyFont="1" applyFill="1" applyBorder="1" applyAlignment="1">
      <alignment horizontal="center" vertical="center"/>
    </xf>
    <xf numFmtId="9" fontId="21" fillId="34" borderId="41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34" borderId="46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164" fontId="21" fillId="34" borderId="16" xfId="48" applyFont="1" applyFill="1" applyBorder="1" applyAlignment="1">
      <alignment horizontal="center" vertical="center"/>
    </xf>
    <xf numFmtId="164" fontId="21" fillId="34" borderId="18" xfId="48" applyFont="1" applyFill="1" applyBorder="1" applyAlignment="1">
      <alignment horizontal="center" vertical="center"/>
    </xf>
    <xf numFmtId="164" fontId="21" fillId="34" borderId="15" xfId="48" quotePrefix="1" applyFont="1" applyFill="1" applyBorder="1" applyAlignment="1">
      <alignment horizontal="center" vertical="center"/>
    </xf>
    <xf numFmtId="164" fontId="21" fillId="34" borderId="24" xfId="48" quotePrefix="1" applyFont="1" applyFill="1" applyBorder="1" applyAlignment="1">
      <alignment horizontal="center" vertical="center"/>
    </xf>
    <xf numFmtId="164" fontId="21" fillId="34" borderId="20" xfId="48" quotePrefix="1" applyFont="1" applyFill="1" applyBorder="1" applyAlignment="1">
      <alignment horizontal="center" vertical="center"/>
    </xf>
    <xf numFmtId="164" fontId="21" fillId="34" borderId="27" xfId="48" quotePrefix="1" applyFont="1" applyFill="1" applyBorder="1" applyAlignment="1">
      <alignment horizontal="center" vertical="center"/>
    </xf>
    <xf numFmtId="43" fontId="24" fillId="34" borderId="31" xfId="48" applyNumberFormat="1" applyFont="1" applyFill="1" applyBorder="1" applyAlignment="1">
      <alignment horizontal="center" vertical="center"/>
    </xf>
    <xf numFmtId="43" fontId="24" fillId="34" borderId="33" xfId="48" applyNumberFormat="1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 wrapText="1"/>
    </xf>
    <xf numFmtId="0" fontId="24" fillId="35" borderId="19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 horizontal="center" vertical="center" wrapText="1"/>
    </xf>
    <xf numFmtId="49" fontId="24" fillId="34" borderId="22" xfId="0" applyNumberFormat="1" applyFont="1" applyFill="1" applyBorder="1" applyAlignment="1">
      <alignment horizontal="center" vertical="center" wrapText="1"/>
    </xf>
    <xf numFmtId="49" fontId="24" fillId="34" borderId="23" xfId="0" applyNumberFormat="1" applyFont="1" applyFill="1" applyBorder="1" applyAlignment="1">
      <alignment horizontal="center" vertical="center" wrapText="1"/>
    </xf>
    <xf numFmtId="43" fontId="24" fillId="34" borderId="22" xfId="0" applyNumberFormat="1" applyFont="1" applyFill="1" applyBorder="1" applyAlignment="1">
      <alignment horizontal="center" vertical="center"/>
    </xf>
    <xf numFmtId="43" fontId="24" fillId="34" borderId="23" xfId="0" applyNumberFormat="1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 wrapText="1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27" xfId="0" applyFont="1" applyFill="1" applyBorder="1" applyAlignment="1">
      <alignment horizontal="center" vertical="center" wrapText="1"/>
    </xf>
    <xf numFmtId="0" fontId="24" fillId="34" borderId="49" xfId="0" applyFont="1" applyFill="1" applyBorder="1" applyAlignment="1">
      <alignment horizontal="center" vertical="center" wrapText="1"/>
    </xf>
    <xf numFmtId="0" fontId="24" fillId="34" borderId="50" xfId="0" applyFont="1" applyFill="1" applyBorder="1" applyAlignment="1">
      <alignment horizontal="center" vertical="center" wrapText="1"/>
    </xf>
    <xf numFmtId="1" fontId="24" fillId="34" borderId="22" xfId="0" applyNumberFormat="1" applyFont="1" applyFill="1" applyBorder="1" applyAlignment="1">
      <alignment horizontal="center" vertical="center" wrapText="1"/>
    </xf>
    <xf numFmtId="1" fontId="24" fillId="34" borderId="23" xfId="0" applyNumberFormat="1" applyFont="1" applyFill="1" applyBorder="1" applyAlignment="1">
      <alignment horizontal="center" vertical="center" wrapText="1"/>
    </xf>
    <xf numFmtId="49" fontId="24" fillId="34" borderId="30" xfId="0" applyNumberFormat="1" applyFont="1" applyFill="1" applyBorder="1" applyAlignment="1">
      <alignment horizontal="center" vertical="center" wrapText="1"/>
    </xf>
    <xf numFmtId="49" fontId="24" fillId="34" borderId="32" xfId="0" applyNumberFormat="1" applyFont="1" applyFill="1" applyBorder="1" applyAlignment="1">
      <alignment horizontal="center" vertical="center" wrapText="1"/>
    </xf>
    <xf numFmtId="43" fontId="24" fillId="34" borderId="22" xfId="48" applyNumberFormat="1" applyFont="1" applyFill="1" applyBorder="1" applyAlignment="1">
      <alignment horizontal="center" vertical="center"/>
    </xf>
    <xf numFmtId="43" fontId="24" fillId="34" borderId="23" xfId="48" applyNumberFormat="1" applyFont="1" applyFill="1" applyBorder="1" applyAlignment="1">
      <alignment horizontal="center" vertical="center"/>
    </xf>
    <xf numFmtId="43" fontId="24" fillId="34" borderId="30" xfId="48" applyNumberFormat="1" applyFont="1" applyFill="1" applyBorder="1" applyAlignment="1">
      <alignment horizontal="center" vertical="center"/>
    </xf>
    <xf numFmtId="43" fontId="24" fillId="34" borderId="32" xfId="48" applyNumberFormat="1" applyFont="1" applyFill="1" applyBorder="1" applyAlignment="1">
      <alignment horizontal="center" vertical="center"/>
    </xf>
  </cellXfs>
  <cellStyles count="49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 2 2" xfId="33"/>
    <cellStyle name="Normal 3" xfId="34"/>
    <cellStyle name="Normal 3 2" xfId="35"/>
    <cellStyle name="Normal 4" xfId="36"/>
    <cellStyle name="Nota 2" xfId="37"/>
    <cellStyle name="Porcentagem" xfId="38" builtinId="5"/>
    <cellStyle name="Saída" xfId="39" builtinId="21" customBuiltin="1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  <cellStyle name="Vírgula" xfId="48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</xdr:colOff>
      <xdr:row>0</xdr:row>
      <xdr:rowOff>142875</xdr:rowOff>
    </xdr:from>
    <xdr:to>
      <xdr:col>1</xdr:col>
      <xdr:colOff>1466850</xdr:colOff>
      <xdr:row>5</xdr:row>
      <xdr:rowOff>133350</xdr:rowOff>
    </xdr:to>
    <xdr:pic>
      <xdr:nvPicPr>
        <xdr:cNvPr id="2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" y="142875"/>
          <a:ext cx="1433513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2188843</xdr:colOff>
      <xdr:row>1</xdr:row>
      <xdr:rowOff>38100</xdr:rowOff>
    </xdr:from>
    <xdr:ext cx="6754991" cy="593304"/>
    <xdr:sp macro="" textlink="">
      <xdr:nvSpPr>
        <xdr:cNvPr id="3" name="Retângulo 2"/>
        <xdr:cNvSpPr/>
      </xdr:nvSpPr>
      <xdr:spPr>
        <a:xfrm>
          <a:off x="2436493" y="200025"/>
          <a:ext cx="675499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PE - Campos</a:t>
          </a:r>
          <a:r>
            <a:rPr lang="pt-BR" sz="32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do Jordão</a:t>
          </a:r>
          <a:r>
            <a:rPr lang="pt-BR" sz="3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(ETE compacta)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51848</xdr:rowOff>
    </xdr:from>
    <xdr:to>
      <xdr:col>3</xdr:col>
      <xdr:colOff>28575</xdr:colOff>
      <xdr:row>5</xdr:row>
      <xdr:rowOff>42323</xdr:rowOff>
    </xdr:to>
    <xdr:pic>
      <xdr:nvPicPr>
        <xdr:cNvPr id="4" name="Imagem 5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213773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854528</xdr:colOff>
      <xdr:row>1</xdr:row>
      <xdr:rowOff>0</xdr:rowOff>
    </xdr:from>
    <xdr:ext cx="9548511" cy="781111"/>
    <xdr:sp macro="" textlink="">
      <xdr:nvSpPr>
        <xdr:cNvPr id="5" name="Retângulo 4"/>
        <xdr:cNvSpPr/>
      </xdr:nvSpPr>
      <xdr:spPr>
        <a:xfrm>
          <a:off x="1673678" y="190500"/>
          <a:ext cx="9548511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4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PE - Campos do Jordão (ETE Compacta)</a:t>
          </a:r>
          <a:endParaRPr lang="pt-BR" sz="4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accent3">
                <a:lumMod val="50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H34"/>
  <sheetViews>
    <sheetView showGridLines="0" zoomScaleNormal="100" workbookViewId="0">
      <selection activeCell="E10" sqref="E10:E14"/>
    </sheetView>
  </sheetViews>
  <sheetFormatPr defaultRowHeight="12.75"/>
  <cols>
    <col min="1" max="1" width="3.7109375" style="1" customWidth="1"/>
    <col min="2" max="2" width="49.85546875" style="1" customWidth="1"/>
    <col min="3" max="4" width="22.140625" style="1" customWidth="1"/>
    <col min="5" max="5" width="18.7109375" style="9" customWidth="1"/>
    <col min="6" max="6" width="20.7109375" style="1" customWidth="1"/>
    <col min="7" max="7" width="23.5703125" style="1" customWidth="1"/>
    <col min="8" max="8" width="10.28515625" style="1" customWidth="1"/>
    <col min="9" max="16384" width="9.140625" style="1"/>
  </cols>
  <sheetData>
    <row r="7" spans="2:6">
      <c r="B7" s="122" t="s">
        <v>27</v>
      </c>
      <c r="C7" s="132" t="s">
        <v>83</v>
      </c>
      <c r="D7" s="133"/>
      <c r="E7" s="124" t="s">
        <v>34</v>
      </c>
      <c r="F7" s="125"/>
    </row>
    <row r="8" spans="2:6">
      <c r="B8" s="123"/>
      <c r="C8" s="15" t="s">
        <v>28</v>
      </c>
      <c r="D8" s="15" t="s">
        <v>29</v>
      </c>
      <c r="E8" s="2" t="s">
        <v>25</v>
      </c>
      <c r="F8" s="3" t="s">
        <v>26</v>
      </c>
    </row>
    <row r="9" spans="2:6">
      <c r="B9" s="21" t="s">
        <v>35</v>
      </c>
      <c r="C9" s="54"/>
      <c r="D9" s="54"/>
      <c r="E9" s="4"/>
      <c r="F9" s="14" t="e">
        <f>E9/E16</f>
        <v>#DIV/0!</v>
      </c>
    </row>
    <row r="10" spans="2:6">
      <c r="B10" s="17" t="s">
        <v>36</v>
      </c>
      <c r="C10" s="55"/>
      <c r="D10" s="18"/>
      <c r="E10" s="19"/>
      <c r="F10" s="20" t="e">
        <f>E10/E16</f>
        <v>#DIV/0!</v>
      </c>
    </row>
    <row r="11" spans="2:6">
      <c r="B11" s="12" t="s">
        <v>45</v>
      </c>
      <c r="C11" s="56"/>
      <c r="D11" s="56"/>
      <c r="E11" s="5"/>
      <c r="F11" s="13" t="e">
        <f>E11/E16</f>
        <v>#DIV/0!</v>
      </c>
    </row>
    <row r="12" spans="2:6">
      <c r="B12" s="12" t="s">
        <v>46</v>
      </c>
      <c r="C12" s="56"/>
      <c r="D12" s="56"/>
      <c r="E12" s="5"/>
      <c r="F12" s="13" t="e">
        <f>E12/E16</f>
        <v>#DIV/0!</v>
      </c>
    </row>
    <row r="13" spans="2:6">
      <c r="B13" s="12" t="s">
        <v>37</v>
      </c>
      <c r="C13" s="56"/>
      <c r="D13" s="56"/>
      <c r="E13" s="5"/>
      <c r="F13" s="13" t="e">
        <f>E13/E16</f>
        <v>#DIV/0!</v>
      </c>
    </row>
    <row r="14" spans="2:6">
      <c r="B14" s="12" t="s">
        <v>33</v>
      </c>
      <c r="C14" s="16"/>
      <c r="D14" s="56"/>
      <c r="E14" s="5"/>
      <c r="F14" s="13" t="e">
        <f>E14/E16</f>
        <v>#DIV/0!</v>
      </c>
    </row>
    <row r="15" spans="2:6">
      <c r="B15" s="129"/>
      <c r="C15" s="130"/>
      <c r="D15" s="130"/>
      <c r="E15" s="130"/>
      <c r="F15" s="131"/>
    </row>
    <row r="16" spans="2:6">
      <c r="B16" s="10"/>
      <c r="C16" s="134" t="s">
        <v>15</v>
      </c>
      <c r="D16" s="135"/>
      <c r="E16" s="6">
        <f>SUM(E9:E14)</f>
        <v>0</v>
      </c>
      <c r="F16" s="126" t="e">
        <f>SUM(F9:F14)</f>
        <v>#DIV/0!</v>
      </c>
    </row>
    <row r="17" spans="2:8">
      <c r="B17" s="11"/>
      <c r="C17" s="136" t="s">
        <v>17</v>
      </c>
      <c r="D17" s="137"/>
      <c r="E17" s="7">
        <f>E16*0.3</f>
        <v>0</v>
      </c>
      <c r="F17" s="127"/>
    </row>
    <row r="18" spans="2:8">
      <c r="B18" s="11"/>
      <c r="C18" s="138" t="s">
        <v>16</v>
      </c>
      <c r="D18" s="139"/>
      <c r="E18" s="8">
        <f>E16+E17</f>
        <v>0</v>
      </c>
      <c r="F18" s="128"/>
    </row>
    <row r="25" spans="2:8">
      <c r="H25" s="1" t="s">
        <v>1</v>
      </c>
    </row>
    <row r="34" spans="4:4">
      <c r="D34" s="120"/>
    </row>
  </sheetData>
  <mergeCells count="8">
    <mergeCell ref="B7:B8"/>
    <mergeCell ref="E7:F7"/>
    <mergeCell ref="F16:F18"/>
    <mergeCell ref="B15:F15"/>
    <mergeCell ref="C7:D7"/>
    <mergeCell ref="C16:D16"/>
    <mergeCell ref="C17:D17"/>
    <mergeCell ref="C18:D18"/>
  </mergeCells>
  <printOptions horizontalCentered="1"/>
  <pageMargins left="0.51181102362204722" right="0.51181102362204722" top="0.78740157480314965" bottom="0.78740157480314965" header="0.31496062992125984" footer="0.31496062992125984"/>
  <pageSetup paperSize="9" fitToHeight="0" orientation="landscape" r:id="rId1"/>
  <headerFooter>
    <oddHeader>&amp;L&amp;"Ecofont Vera Sans,Regular"SMA - Secretaria do Meio Ambiente
FF - Fundação Florestal&amp;C&amp;"Ecofont Vera Sans,Regular"PE - CAMPOS DO JORDÃO
ETE - Estação de Tratamento de Esgpto&amp;R&amp;"Ecofont Vera Sans,Regular"Planilha de Orçamento
CPOS 171 - Nov17</oddHeader>
    <oddFooter>&amp;L&amp;"Ecofont Vera Sans,Regular"&amp;F
&amp;A&amp;R&amp;"Ecofont Vera Sans,Regular"Página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O60"/>
  <sheetViews>
    <sheetView showGridLines="0" tabSelected="1" zoomScaleNormal="100" workbookViewId="0">
      <selection activeCell="G53" sqref="G53:I53"/>
    </sheetView>
  </sheetViews>
  <sheetFormatPr defaultRowHeight="14.25"/>
  <cols>
    <col min="1" max="1" width="3.5703125" style="24" customWidth="1"/>
    <col min="2" max="2" width="8.7109375" style="71" customWidth="1"/>
    <col min="3" max="3" width="14.140625" style="52" bestFit="1" customWidth="1"/>
    <col min="4" max="4" width="71.140625" style="53" bestFit="1" customWidth="1"/>
    <col min="5" max="5" width="8" style="53" customWidth="1"/>
    <col min="6" max="6" width="12" style="118" customWidth="1"/>
    <col min="7" max="7" width="16.28515625" style="117" customWidth="1"/>
    <col min="8" max="8" width="19" style="117" customWidth="1"/>
    <col min="9" max="9" width="18.140625" style="117" customWidth="1"/>
    <col min="10" max="10" width="18.5703125" style="117" customWidth="1"/>
    <col min="11" max="11" width="3.5703125" style="24" customWidth="1"/>
    <col min="12" max="12" width="9.140625" style="24"/>
    <col min="13" max="13" width="10.140625" style="24" bestFit="1" customWidth="1"/>
    <col min="14" max="16384" width="9.140625" style="24"/>
  </cols>
  <sheetData>
    <row r="7" spans="1:15" s="22" customFormat="1" ht="15" customHeight="1">
      <c r="B7" s="158" t="s">
        <v>13</v>
      </c>
      <c r="C7" s="160" t="s">
        <v>83</v>
      </c>
      <c r="D7" s="162" t="s">
        <v>14</v>
      </c>
      <c r="E7" s="151" t="s">
        <v>84</v>
      </c>
      <c r="F7" s="153" t="s">
        <v>85</v>
      </c>
      <c r="G7" s="164" t="s">
        <v>91</v>
      </c>
      <c r="H7" s="164" t="s">
        <v>86</v>
      </c>
      <c r="I7" s="166" t="s">
        <v>87</v>
      </c>
      <c r="J7" s="140" t="s">
        <v>15</v>
      </c>
    </row>
    <row r="8" spans="1:15" s="23" customFormat="1">
      <c r="B8" s="159"/>
      <c r="C8" s="161"/>
      <c r="D8" s="163"/>
      <c r="E8" s="152"/>
      <c r="F8" s="154"/>
      <c r="G8" s="165"/>
      <c r="H8" s="165"/>
      <c r="I8" s="167"/>
      <c r="J8" s="141"/>
    </row>
    <row r="9" spans="1:15" s="23" customFormat="1" ht="15">
      <c r="B9" s="66" t="s">
        <v>12</v>
      </c>
      <c r="C9" s="36"/>
      <c r="D9" s="37"/>
      <c r="E9" s="37"/>
      <c r="F9" s="76"/>
      <c r="G9" s="77"/>
      <c r="H9" s="78"/>
      <c r="I9" s="79"/>
      <c r="J9" s="80"/>
    </row>
    <row r="10" spans="1:15" ht="15">
      <c r="B10" s="63">
        <v>1</v>
      </c>
      <c r="C10" s="25"/>
      <c r="D10" s="26" t="s">
        <v>8</v>
      </c>
      <c r="E10" s="48"/>
      <c r="F10" s="81"/>
      <c r="G10" s="62"/>
      <c r="H10" s="82"/>
      <c r="I10" s="82"/>
      <c r="J10" s="83"/>
    </row>
    <row r="11" spans="1:15">
      <c r="B11" s="64" t="s">
        <v>0</v>
      </c>
      <c r="C11" s="74" t="s">
        <v>57</v>
      </c>
      <c r="D11" s="29" t="s">
        <v>10</v>
      </c>
      <c r="E11" s="29" t="s">
        <v>88</v>
      </c>
      <c r="F11" s="119">
        <v>6</v>
      </c>
      <c r="G11" s="59"/>
      <c r="H11" s="59"/>
      <c r="I11" s="59"/>
      <c r="J11" s="83">
        <f>F11*I11</f>
        <v>0</v>
      </c>
    </row>
    <row r="12" spans="1:15" ht="28.5">
      <c r="A12" s="22"/>
      <c r="B12" s="64" t="s">
        <v>5</v>
      </c>
      <c r="C12" s="74" t="s">
        <v>58</v>
      </c>
      <c r="D12" s="75" t="s">
        <v>24</v>
      </c>
      <c r="E12" s="75" t="s">
        <v>89</v>
      </c>
      <c r="F12" s="84">
        <v>10</v>
      </c>
      <c r="G12" s="59"/>
      <c r="H12" s="59"/>
      <c r="I12" s="59"/>
      <c r="J12" s="83">
        <f t="shared" ref="J12:J14" si="0">F12*I12</f>
        <v>0</v>
      </c>
    </row>
    <row r="13" spans="1:15">
      <c r="B13" s="64" t="s">
        <v>4</v>
      </c>
      <c r="C13" s="28" t="s">
        <v>18</v>
      </c>
      <c r="D13" s="29" t="s">
        <v>6</v>
      </c>
      <c r="E13" s="29" t="s">
        <v>90</v>
      </c>
      <c r="F13" s="119">
        <v>1</v>
      </c>
      <c r="G13" s="84"/>
      <c r="H13" s="84"/>
      <c r="I13" s="84"/>
      <c r="J13" s="83">
        <f t="shared" si="0"/>
        <v>0</v>
      </c>
      <c r="K13" s="30"/>
      <c r="L13" s="30"/>
      <c r="M13" s="31"/>
      <c r="N13" s="32"/>
      <c r="O13" s="33"/>
    </row>
    <row r="14" spans="1:15">
      <c r="B14" s="64" t="s">
        <v>20</v>
      </c>
      <c r="C14" s="28" t="s">
        <v>18</v>
      </c>
      <c r="D14" s="29" t="s">
        <v>7</v>
      </c>
      <c r="E14" s="29" t="s">
        <v>90</v>
      </c>
      <c r="F14" s="119">
        <v>1</v>
      </c>
      <c r="G14" s="84"/>
      <c r="H14" s="84"/>
      <c r="I14" s="85"/>
      <c r="J14" s="83">
        <f t="shared" si="0"/>
        <v>0</v>
      </c>
      <c r="K14" s="30"/>
      <c r="L14" s="30"/>
      <c r="M14" s="31"/>
      <c r="N14" s="32"/>
      <c r="O14" s="33"/>
    </row>
    <row r="15" spans="1:15">
      <c r="B15" s="64"/>
      <c r="C15" s="27"/>
      <c r="D15" s="34"/>
      <c r="E15" s="41"/>
      <c r="F15" s="86"/>
      <c r="G15" s="87"/>
      <c r="H15" s="87"/>
      <c r="I15" s="87"/>
      <c r="J15" s="83"/>
      <c r="K15" s="30"/>
      <c r="L15" s="30"/>
      <c r="M15" s="31"/>
      <c r="N15" s="32"/>
      <c r="O15" s="33"/>
    </row>
    <row r="16" spans="1:15" ht="15">
      <c r="B16" s="64"/>
      <c r="C16" s="72"/>
      <c r="D16" s="72"/>
      <c r="E16" s="73"/>
      <c r="F16" s="88"/>
      <c r="G16" s="88"/>
      <c r="H16" s="88"/>
      <c r="I16" s="89"/>
      <c r="J16" s="90">
        <f>SUM(J11:J14)</f>
        <v>0</v>
      </c>
      <c r="K16" s="30"/>
      <c r="L16" s="30"/>
      <c r="M16" s="31"/>
      <c r="N16" s="32"/>
      <c r="O16" s="33"/>
    </row>
    <row r="17" spans="2:15">
      <c r="B17" s="65"/>
      <c r="C17" s="23"/>
      <c r="D17" s="60"/>
      <c r="E17" s="60"/>
      <c r="F17" s="91"/>
      <c r="G17" s="91"/>
      <c r="H17" s="91"/>
      <c r="I17" s="91"/>
      <c r="J17" s="92"/>
      <c r="K17" s="30"/>
      <c r="L17" s="30"/>
      <c r="M17" s="31"/>
      <c r="N17" s="32"/>
      <c r="O17" s="33"/>
    </row>
    <row r="18" spans="2:15" ht="15">
      <c r="B18" s="66" t="s">
        <v>30</v>
      </c>
      <c r="C18" s="36"/>
      <c r="D18" s="61"/>
      <c r="E18" s="61"/>
      <c r="F18" s="93"/>
      <c r="G18" s="93"/>
      <c r="H18" s="93"/>
      <c r="I18" s="93"/>
      <c r="J18" s="80"/>
    </row>
    <row r="19" spans="2:15">
      <c r="B19" s="67"/>
      <c r="C19" s="27"/>
      <c r="D19" s="39"/>
      <c r="E19" s="39"/>
      <c r="F19" s="94"/>
      <c r="G19" s="95"/>
      <c r="H19" s="95"/>
      <c r="I19" s="95"/>
      <c r="J19" s="96"/>
    </row>
    <row r="20" spans="2:15">
      <c r="B20" s="64">
        <v>2</v>
      </c>
      <c r="C20" s="28"/>
      <c r="D20" s="29" t="s">
        <v>79</v>
      </c>
      <c r="E20" s="29"/>
      <c r="F20" s="97"/>
      <c r="G20" s="84"/>
      <c r="H20" s="84"/>
      <c r="I20" s="84"/>
      <c r="J20" s="83"/>
    </row>
    <row r="21" spans="2:15">
      <c r="B21" s="64" t="s">
        <v>3</v>
      </c>
      <c r="C21" s="28" t="s">
        <v>77</v>
      </c>
      <c r="D21" s="29" t="s">
        <v>78</v>
      </c>
      <c r="E21" s="29" t="s">
        <v>89</v>
      </c>
      <c r="F21" s="97">
        <v>5</v>
      </c>
      <c r="G21" s="84"/>
      <c r="H21" s="84"/>
      <c r="I21" s="84"/>
      <c r="J21" s="83">
        <f>F21*I21</f>
        <v>0</v>
      </c>
    </row>
    <row r="22" spans="2:15">
      <c r="B22" s="64" t="s">
        <v>80</v>
      </c>
      <c r="C22" s="28" t="s">
        <v>59</v>
      </c>
      <c r="D22" s="29" t="s">
        <v>9</v>
      </c>
      <c r="E22" s="29" t="s">
        <v>89</v>
      </c>
      <c r="F22" s="97">
        <v>5</v>
      </c>
      <c r="G22" s="84"/>
      <c r="H22" s="84"/>
      <c r="I22" s="84"/>
      <c r="J22" s="83">
        <f>F22*I22</f>
        <v>0</v>
      </c>
    </row>
    <row r="23" spans="2:15">
      <c r="B23" s="64"/>
      <c r="C23" s="40"/>
      <c r="D23" s="41"/>
      <c r="E23" s="41"/>
      <c r="F23" s="86"/>
      <c r="G23" s="87"/>
      <c r="H23" s="87"/>
      <c r="I23" s="87"/>
      <c r="J23" s="83"/>
    </row>
    <row r="24" spans="2:15" ht="15">
      <c r="B24" s="64"/>
      <c r="C24" s="35"/>
      <c r="D24" s="142" t="s">
        <v>11</v>
      </c>
      <c r="E24" s="143"/>
      <c r="F24" s="143"/>
      <c r="G24" s="143"/>
      <c r="H24" s="143"/>
      <c r="I24" s="144"/>
      <c r="J24" s="90">
        <f>SUM(J19:J23)</f>
        <v>0</v>
      </c>
      <c r="K24" s="42"/>
    </row>
    <row r="25" spans="2:15">
      <c r="B25" s="64"/>
      <c r="C25" s="43"/>
      <c r="D25" s="34"/>
      <c r="E25" s="34"/>
      <c r="F25" s="98"/>
      <c r="G25" s="62"/>
      <c r="H25" s="62"/>
      <c r="I25" s="62"/>
      <c r="J25" s="83"/>
    </row>
    <row r="26" spans="2:15" ht="15">
      <c r="B26" s="66" t="s">
        <v>21</v>
      </c>
      <c r="C26" s="36"/>
      <c r="D26" s="37"/>
      <c r="E26" s="37"/>
      <c r="F26" s="76"/>
      <c r="G26" s="77"/>
      <c r="H26" s="78"/>
      <c r="I26" s="79"/>
      <c r="J26" s="80"/>
    </row>
    <row r="27" spans="2:15">
      <c r="B27" s="64">
        <v>3</v>
      </c>
      <c r="C27" s="28"/>
      <c r="D27" s="29" t="s">
        <v>38</v>
      </c>
      <c r="E27" s="29"/>
      <c r="F27" s="97"/>
      <c r="G27" s="84"/>
      <c r="H27" s="84"/>
      <c r="I27" s="84"/>
      <c r="J27" s="83"/>
    </row>
    <row r="28" spans="2:15" ht="28.5">
      <c r="B28" s="64" t="s">
        <v>2</v>
      </c>
      <c r="C28" s="28" t="s">
        <v>60</v>
      </c>
      <c r="D28" s="29" t="s">
        <v>56</v>
      </c>
      <c r="E28" s="29" t="s">
        <v>92</v>
      </c>
      <c r="F28" s="97">
        <v>1</v>
      </c>
      <c r="G28" s="84"/>
      <c r="H28" s="84"/>
      <c r="I28" s="84"/>
      <c r="J28" s="83">
        <f>F28*I28</f>
        <v>0</v>
      </c>
    </row>
    <row r="29" spans="2:15">
      <c r="B29" s="67"/>
      <c r="C29" s="38"/>
      <c r="D29" s="44"/>
      <c r="E29" s="44"/>
      <c r="F29" s="99"/>
      <c r="G29" s="100"/>
      <c r="H29" s="101"/>
      <c r="I29" s="62"/>
      <c r="J29" s="83"/>
    </row>
    <row r="30" spans="2:15">
      <c r="B30" s="64">
        <v>4</v>
      </c>
      <c r="C30" s="28"/>
      <c r="D30" s="29" t="s">
        <v>22</v>
      </c>
      <c r="E30" s="29"/>
      <c r="F30" s="97"/>
      <c r="G30" s="84"/>
      <c r="H30" s="84"/>
      <c r="I30" s="84"/>
      <c r="J30" s="83"/>
    </row>
    <row r="31" spans="2:15" ht="28.5">
      <c r="B31" s="64" t="s">
        <v>49</v>
      </c>
      <c r="C31" s="28" t="s">
        <v>61</v>
      </c>
      <c r="D31" s="29" t="s">
        <v>50</v>
      </c>
      <c r="E31" s="29" t="s">
        <v>92</v>
      </c>
      <c r="F31" s="97">
        <v>1</v>
      </c>
      <c r="G31" s="84"/>
      <c r="H31" s="84"/>
      <c r="I31" s="84"/>
      <c r="J31" s="83">
        <f t="shared" ref="J31:J47" si="1">F31*I31</f>
        <v>0</v>
      </c>
    </row>
    <row r="32" spans="2:15">
      <c r="B32" s="67"/>
      <c r="C32" s="38"/>
      <c r="D32" s="45"/>
      <c r="E32" s="45"/>
      <c r="F32" s="102"/>
      <c r="G32" s="101"/>
      <c r="H32" s="101"/>
      <c r="I32" s="62"/>
      <c r="J32" s="83"/>
    </row>
    <row r="33" spans="2:13">
      <c r="B33" s="64">
        <v>5</v>
      </c>
      <c r="C33" s="28"/>
      <c r="D33" s="29" t="s">
        <v>31</v>
      </c>
      <c r="E33" s="29"/>
      <c r="F33" s="97"/>
      <c r="G33" s="84"/>
      <c r="H33" s="84"/>
      <c r="I33" s="84"/>
      <c r="J33" s="83"/>
      <c r="M33" s="42"/>
    </row>
    <row r="34" spans="2:13">
      <c r="B34" s="64" t="s">
        <v>48</v>
      </c>
      <c r="C34" s="28" t="s">
        <v>62</v>
      </c>
      <c r="D34" s="29" t="s">
        <v>19</v>
      </c>
      <c r="E34" s="29" t="s">
        <v>89</v>
      </c>
      <c r="F34" s="97">
        <v>1</v>
      </c>
      <c r="G34" s="84"/>
      <c r="H34" s="84"/>
      <c r="I34" s="84"/>
      <c r="J34" s="83">
        <f t="shared" si="1"/>
        <v>0</v>
      </c>
    </row>
    <row r="35" spans="2:13">
      <c r="B35" s="64" t="s">
        <v>71</v>
      </c>
      <c r="C35" s="28" t="s">
        <v>63</v>
      </c>
      <c r="D35" s="29" t="s">
        <v>9</v>
      </c>
      <c r="E35" s="29" t="s">
        <v>89</v>
      </c>
      <c r="F35" s="97">
        <v>1</v>
      </c>
      <c r="G35" s="84"/>
      <c r="H35" s="84"/>
      <c r="I35" s="84"/>
      <c r="J35" s="83">
        <f t="shared" si="1"/>
        <v>0</v>
      </c>
    </row>
    <row r="36" spans="2:13">
      <c r="B36" s="64" t="s">
        <v>72</v>
      </c>
      <c r="C36" s="28" t="s">
        <v>64</v>
      </c>
      <c r="D36" s="29" t="s">
        <v>51</v>
      </c>
      <c r="E36" s="29" t="s">
        <v>92</v>
      </c>
      <c r="F36" s="97">
        <v>4</v>
      </c>
      <c r="G36" s="84"/>
      <c r="H36" s="84"/>
      <c r="I36" s="84"/>
      <c r="J36" s="83">
        <f t="shared" si="1"/>
        <v>0</v>
      </c>
    </row>
    <row r="37" spans="2:13">
      <c r="B37" s="64" t="s">
        <v>73</v>
      </c>
      <c r="C37" s="28" t="s">
        <v>65</v>
      </c>
      <c r="D37" s="29" t="s">
        <v>53</v>
      </c>
      <c r="E37" s="29" t="s">
        <v>89</v>
      </c>
      <c r="F37" s="97">
        <v>1</v>
      </c>
      <c r="G37" s="84"/>
      <c r="H37" s="84"/>
      <c r="I37" s="84"/>
      <c r="J37" s="83">
        <f t="shared" si="1"/>
        <v>0</v>
      </c>
    </row>
    <row r="38" spans="2:13">
      <c r="B38" s="64" t="s">
        <v>74</v>
      </c>
      <c r="C38" s="28" t="s">
        <v>66</v>
      </c>
      <c r="D38" s="29" t="s">
        <v>44</v>
      </c>
      <c r="E38" s="29" t="s">
        <v>92</v>
      </c>
      <c r="F38" s="97">
        <v>1</v>
      </c>
      <c r="G38" s="84"/>
      <c r="H38" s="84"/>
      <c r="I38" s="84"/>
      <c r="J38" s="83">
        <f t="shared" si="1"/>
        <v>0</v>
      </c>
    </row>
    <row r="39" spans="2:13" ht="28.5">
      <c r="B39" s="64" t="s">
        <v>75</v>
      </c>
      <c r="C39" s="28" t="s">
        <v>70</v>
      </c>
      <c r="D39" s="29" t="s">
        <v>40</v>
      </c>
      <c r="E39" s="29" t="s">
        <v>92</v>
      </c>
      <c r="F39" s="97">
        <v>1</v>
      </c>
      <c r="G39" s="84"/>
      <c r="H39" s="84"/>
      <c r="I39" s="84"/>
      <c r="J39" s="83">
        <f t="shared" si="1"/>
        <v>0</v>
      </c>
    </row>
    <row r="40" spans="2:13" ht="28.5">
      <c r="B40" s="64" t="s">
        <v>76</v>
      </c>
      <c r="C40" s="28" t="s">
        <v>70</v>
      </c>
      <c r="D40" s="29" t="s">
        <v>41</v>
      </c>
      <c r="E40" s="29" t="s">
        <v>92</v>
      </c>
      <c r="F40" s="97">
        <v>1</v>
      </c>
      <c r="G40" s="84"/>
      <c r="H40" s="84"/>
      <c r="I40" s="84"/>
      <c r="J40" s="83">
        <f t="shared" si="1"/>
        <v>0</v>
      </c>
    </row>
    <row r="41" spans="2:13">
      <c r="B41" s="68"/>
      <c r="C41" s="24"/>
      <c r="D41" s="24"/>
      <c r="E41" s="24"/>
      <c r="F41" s="103"/>
      <c r="G41" s="62"/>
      <c r="H41" s="62"/>
      <c r="I41" s="62"/>
      <c r="J41" s="83"/>
    </row>
    <row r="42" spans="2:13">
      <c r="B42" s="64">
        <v>6</v>
      </c>
      <c r="C42" s="28"/>
      <c r="D42" s="29" t="s">
        <v>39</v>
      </c>
      <c r="E42" s="29"/>
      <c r="F42" s="97"/>
      <c r="G42" s="84"/>
      <c r="H42" s="84"/>
      <c r="I42" s="84"/>
      <c r="J42" s="83"/>
    </row>
    <row r="43" spans="2:13" ht="28.5">
      <c r="B43" s="64" t="s">
        <v>81</v>
      </c>
      <c r="C43" s="28" t="s">
        <v>67</v>
      </c>
      <c r="D43" s="29" t="s">
        <v>42</v>
      </c>
      <c r="E43" s="29" t="s">
        <v>93</v>
      </c>
      <c r="F43" s="97">
        <v>30</v>
      </c>
      <c r="G43" s="84"/>
      <c r="H43" s="84"/>
      <c r="I43" s="84"/>
      <c r="J43" s="83">
        <f t="shared" si="1"/>
        <v>0</v>
      </c>
    </row>
    <row r="44" spans="2:13" ht="28.5">
      <c r="B44" s="64" t="s">
        <v>82</v>
      </c>
      <c r="C44" s="28" t="s">
        <v>68</v>
      </c>
      <c r="D44" s="29" t="s">
        <v>43</v>
      </c>
      <c r="E44" s="29" t="s">
        <v>93</v>
      </c>
      <c r="F44" s="97">
        <v>6</v>
      </c>
      <c r="G44" s="84"/>
      <c r="H44" s="84"/>
      <c r="I44" s="84"/>
      <c r="J44" s="83">
        <f t="shared" si="1"/>
        <v>0</v>
      </c>
    </row>
    <row r="45" spans="2:13">
      <c r="B45" s="64"/>
      <c r="C45" s="28"/>
      <c r="D45" s="29"/>
      <c r="E45" s="29"/>
      <c r="F45" s="97"/>
      <c r="G45" s="84"/>
      <c r="H45" s="84"/>
      <c r="I45" s="84"/>
      <c r="J45" s="83"/>
    </row>
    <row r="46" spans="2:13">
      <c r="B46" s="64">
        <v>7</v>
      </c>
      <c r="C46" s="28"/>
      <c r="D46" s="29" t="s">
        <v>52</v>
      </c>
      <c r="E46" s="29"/>
      <c r="F46" s="97"/>
      <c r="G46" s="84"/>
      <c r="H46" s="84"/>
      <c r="I46" s="84"/>
      <c r="J46" s="83"/>
    </row>
    <row r="47" spans="2:13" ht="15" customHeight="1">
      <c r="B47" s="64" t="s">
        <v>54</v>
      </c>
      <c r="C47" s="28" t="s">
        <v>69</v>
      </c>
      <c r="D47" s="29" t="s">
        <v>94</v>
      </c>
      <c r="E47" s="29" t="s">
        <v>93</v>
      </c>
      <c r="F47" s="97">
        <v>6</v>
      </c>
      <c r="G47" s="84"/>
      <c r="H47" s="84"/>
      <c r="I47" s="84"/>
      <c r="J47" s="83">
        <f t="shared" si="1"/>
        <v>0</v>
      </c>
    </row>
    <row r="48" spans="2:13">
      <c r="B48" s="67"/>
      <c r="C48" s="46"/>
      <c r="D48" s="47"/>
      <c r="E48" s="47"/>
      <c r="F48" s="104"/>
      <c r="G48" s="105"/>
      <c r="H48" s="105"/>
      <c r="I48" s="105"/>
      <c r="J48" s="106"/>
    </row>
    <row r="49" spans="2:11" ht="15">
      <c r="B49" s="64"/>
      <c r="C49" s="35"/>
      <c r="D49" s="142" t="s">
        <v>11</v>
      </c>
      <c r="E49" s="143"/>
      <c r="F49" s="143"/>
      <c r="G49" s="143"/>
      <c r="H49" s="143"/>
      <c r="I49" s="144"/>
      <c r="J49" s="90">
        <f>SUM(J28:J47)</f>
        <v>0</v>
      </c>
      <c r="K49" s="42"/>
    </row>
    <row r="50" spans="2:11">
      <c r="B50" s="64"/>
      <c r="C50" s="27"/>
      <c r="D50" s="34"/>
      <c r="E50" s="34"/>
      <c r="F50" s="98"/>
      <c r="G50" s="62"/>
      <c r="H50" s="62"/>
      <c r="I50" s="62"/>
      <c r="J50" s="83"/>
    </row>
    <row r="51" spans="2:11" ht="15" customHeight="1">
      <c r="B51" s="58" t="s">
        <v>23</v>
      </c>
      <c r="C51" s="57"/>
      <c r="D51" s="57"/>
      <c r="E51" s="57"/>
      <c r="F51" s="107"/>
      <c r="G51" s="108"/>
      <c r="H51" s="108"/>
      <c r="I51" s="108"/>
      <c r="J51" s="109"/>
    </row>
    <row r="52" spans="2:11">
      <c r="B52" s="64">
        <v>8</v>
      </c>
      <c r="C52" s="28"/>
      <c r="D52" s="29" t="s">
        <v>32</v>
      </c>
      <c r="E52" s="29"/>
      <c r="F52" s="97"/>
      <c r="G52" s="84"/>
      <c r="H52" s="84"/>
      <c r="I52" s="84"/>
      <c r="J52" s="83"/>
    </row>
    <row r="53" spans="2:11" ht="63.75">
      <c r="B53" s="64" t="s">
        <v>55</v>
      </c>
      <c r="C53" s="28"/>
      <c r="D53" s="121" t="s">
        <v>47</v>
      </c>
      <c r="E53" s="29" t="s">
        <v>88</v>
      </c>
      <c r="F53" s="97">
        <v>25</v>
      </c>
      <c r="G53" s="84"/>
      <c r="H53" s="84"/>
      <c r="I53" s="84"/>
      <c r="J53" s="83">
        <f>F53*I53</f>
        <v>0</v>
      </c>
    </row>
    <row r="54" spans="2:11">
      <c r="B54" s="69"/>
      <c r="C54" s="27"/>
      <c r="D54" s="49"/>
      <c r="E54" s="49"/>
      <c r="F54" s="110"/>
      <c r="G54" s="62"/>
      <c r="H54" s="62"/>
      <c r="I54" s="62"/>
      <c r="J54" s="83"/>
    </row>
    <row r="55" spans="2:11" ht="15">
      <c r="B55" s="64"/>
      <c r="C55" s="35"/>
      <c r="D55" s="142" t="s">
        <v>11</v>
      </c>
      <c r="E55" s="143"/>
      <c r="F55" s="143"/>
      <c r="G55" s="143"/>
      <c r="H55" s="143"/>
      <c r="I55" s="144"/>
      <c r="J55" s="90">
        <f>SUM(J53:J53)</f>
        <v>0</v>
      </c>
      <c r="K55" s="42"/>
    </row>
    <row r="56" spans="2:11">
      <c r="B56" s="70"/>
      <c r="C56" s="50"/>
      <c r="D56" s="51"/>
      <c r="E56" s="51"/>
      <c r="F56" s="111"/>
      <c r="G56" s="112"/>
      <c r="H56" s="112"/>
      <c r="I56" s="112"/>
      <c r="J56" s="113"/>
    </row>
    <row r="57" spans="2:11" ht="15">
      <c r="B57" s="145" t="s">
        <v>15</v>
      </c>
      <c r="C57" s="146"/>
      <c r="D57" s="146"/>
      <c r="E57" s="146"/>
      <c r="F57" s="146"/>
      <c r="G57" s="146"/>
      <c r="H57" s="146"/>
      <c r="I57" s="147"/>
      <c r="J57" s="114">
        <f>SUM(J16+J24+J49+J55)</f>
        <v>0</v>
      </c>
      <c r="K57" s="42"/>
    </row>
    <row r="58" spans="2:11" ht="15" customHeight="1">
      <c r="B58" s="148" t="s">
        <v>17</v>
      </c>
      <c r="C58" s="149"/>
      <c r="D58" s="149"/>
      <c r="E58" s="149"/>
      <c r="F58" s="149"/>
      <c r="G58" s="149"/>
      <c r="H58" s="149"/>
      <c r="I58" s="150"/>
      <c r="J58" s="115">
        <f>J57*0.3</f>
        <v>0</v>
      </c>
    </row>
    <row r="59" spans="2:11" ht="15" customHeight="1">
      <c r="B59" s="155" t="s">
        <v>16</v>
      </c>
      <c r="C59" s="156"/>
      <c r="D59" s="156"/>
      <c r="E59" s="156"/>
      <c r="F59" s="156"/>
      <c r="G59" s="156"/>
      <c r="H59" s="156"/>
      <c r="I59" s="157"/>
      <c r="J59" s="116">
        <f>J57+J58</f>
        <v>0</v>
      </c>
    </row>
    <row r="60" spans="2:11">
      <c r="C60" s="24"/>
      <c r="D60" s="24"/>
      <c r="E60" s="24"/>
      <c r="F60" s="103"/>
    </row>
  </sheetData>
  <mergeCells count="15">
    <mergeCell ref="B59:I59"/>
    <mergeCell ref="B7:B8"/>
    <mergeCell ref="C7:C8"/>
    <mergeCell ref="D7:D8"/>
    <mergeCell ref="G7:G8"/>
    <mergeCell ref="H7:H8"/>
    <mergeCell ref="I7:I8"/>
    <mergeCell ref="D49:I49"/>
    <mergeCell ref="D55:I55"/>
    <mergeCell ref="J7:J8"/>
    <mergeCell ref="D24:I24"/>
    <mergeCell ref="B57:I57"/>
    <mergeCell ref="B58:I58"/>
    <mergeCell ref="E7:E8"/>
    <mergeCell ref="F7:F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1" fitToHeight="0" orientation="landscape" r:id="rId1"/>
  <headerFooter>
    <oddHeader>&amp;L&amp;"Ecofont Vera Sans,Regular"SMA - Secretaria do Meio Ambiente
FF - Fundação Florestal&amp;C&amp;"Ecofont Vera Sans,Regular"PE - CAMPOS DO JORDÃO
ETE - Estação de Tratamento de Esgpto&amp;R&amp;"Ecofont Vera Sans,Regular"Planilha de Orçamento
CPOS 171 - Nov17</oddHeader>
    <oddFooter>&amp;L&amp;"Ecofont Vera Sans,Regular"&amp;F
&amp;A&amp;R&amp;"Ecofont Vera Sans,Regular"Página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Cronograma</vt:lpstr>
      <vt:lpstr>ETE</vt:lpstr>
      <vt:lpstr>Cronograma!Area_de_impressao</vt:lpstr>
      <vt:lpstr>ETE!Area_de_impressao</vt:lpstr>
      <vt:lpstr>Cronograma!Titulos_de_impressao</vt:lpstr>
      <vt:lpstr>ETE!Titulos_de_impressao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Parque estadual serra do mar</dc:title>
  <dc:subject>CV - orçamento</dc:subject>
  <dc:creator>Rodrigo</dc:creator>
  <cp:lastModifiedBy>Eliana Aparecida Silva</cp:lastModifiedBy>
  <cp:lastPrinted>2018-02-23T14:44:43Z</cp:lastPrinted>
  <dcterms:created xsi:type="dcterms:W3CDTF">1998-09-28T13:48:05Z</dcterms:created>
  <dcterms:modified xsi:type="dcterms:W3CDTF">2018-05-23T11:10:28Z</dcterms:modified>
</cp:coreProperties>
</file>