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X:\licitacoes\LICITAÇÕES 2018\PREGÃO ELETRÔNICO\FF\168-18 - REFORMA RESGUARDO DO PINACULO RANCHO DA MAIORIDADE\"/>
    </mc:Choice>
  </mc:AlternateContent>
  <bookViews>
    <workbookView xWindow="120" yWindow="105" windowWidth="24855" windowHeight="12540"/>
  </bookViews>
  <sheets>
    <sheet name="Cronograma" sheetId="3" r:id="rId1"/>
    <sheet name="Obra" sheetId="1" r:id="rId2"/>
  </sheets>
  <definedNames>
    <definedName name="_xlnm.Print_Area" localSheetId="0">Cronograma!$A$1:$AF$20</definedName>
    <definedName name="_xlnm.Print_Area" localSheetId="1">Obra!$A$1:$I$27</definedName>
    <definedName name="_xlnm.Print_Titles" localSheetId="1">Obra!$1:$1</definedName>
  </definedNames>
  <calcPr calcId="152511"/>
</workbook>
</file>

<file path=xl/calcChain.xml><?xml version="1.0" encoding="utf-8"?>
<calcChain xmlns="http://schemas.openxmlformats.org/spreadsheetml/2006/main">
  <c r="AE11" i="3" l="1"/>
  <c r="Q12" i="3" s="1"/>
  <c r="AE5" i="3"/>
  <c r="C6" i="3" s="1"/>
  <c r="B3" i="3"/>
  <c r="AE9" i="3"/>
  <c r="Q10" i="3" s="1"/>
  <c r="AE3" i="3"/>
  <c r="C4" i="3" s="1"/>
  <c r="AE15" i="3"/>
  <c r="X16" i="3" s="1"/>
  <c r="AE7" i="3"/>
  <c r="C8" i="3" s="1"/>
  <c r="AE13" i="3" l="1"/>
  <c r="X14" i="3" s="1"/>
  <c r="X18" i="3"/>
  <c r="X19" i="3" s="1"/>
  <c r="J10" i="3"/>
  <c r="J8" i="3"/>
  <c r="I2" i="1"/>
  <c r="H25" i="1" s="1"/>
  <c r="H26" i="1" s="1"/>
  <c r="X20" i="3" l="1"/>
  <c r="AE18" i="3"/>
  <c r="AE19" i="3" s="1"/>
  <c r="AH6" i="3"/>
  <c r="AH10" i="3" l="1"/>
  <c r="AH14" i="3"/>
  <c r="J18" i="3"/>
  <c r="J19" i="3" s="1"/>
  <c r="AH8" i="3"/>
  <c r="AH12" i="3" l="1"/>
  <c r="Q18" i="3"/>
  <c r="AH4" i="3"/>
  <c r="AE20" i="3"/>
  <c r="H27" i="1"/>
  <c r="Q19" i="3" l="1"/>
  <c r="Q20" i="3" s="1"/>
  <c r="AF18" i="3"/>
  <c r="C18" i="3"/>
  <c r="J20" i="3"/>
  <c r="C19" i="3" l="1"/>
  <c r="C20" i="3" s="1"/>
  <c r="AH20" i="3" s="1"/>
  <c r="AH18" i="3"/>
  <c r="AH19" i="3" l="1"/>
</calcChain>
</file>

<file path=xl/sharedStrings.xml><?xml version="1.0" encoding="utf-8"?>
<sst xmlns="http://schemas.openxmlformats.org/spreadsheetml/2006/main" count="113" uniqueCount="95">
  <si>
    <t>Ítem</t>
  </si>
  <si>
    <t>Código CPOS</t>
  </si>
  <si>
    <t>Descrição</t>
  </si>
  <si>
    <t>Un</t>
  </si>
  <si>
    <t>Qt</t>
  </si>
  <si>
    <t>P.U.Mat</t>
  </si>
  <si>
    <t>P.U.MO</t>
  </si>
  <si>
    <t>P.Serv</t>
  </si>
  <si>
    <t>Total</t>
  </si>
  <si>
    <t>Serviços preliminares - implantação</t>
  </si>
  <si>
    <t>m²</t>
  </si>
  <si>
    <t>02.08.02</t>
  </si>
  <si>
    <t>Placa de identificação para obra</t>
  </si>
  <si>
    <t>m³</t>
  </si>
  <si>
    <t>m</t>
  </si>
  <si>
    <t>Total + BDI</t>
  </si>
  <si>
    <t>2.4</t>
  </si>
  <si>
    <t>Serviços</t>
  </si>
  <si>
    <t>Custo Total por Serviços</t>
  </si>
  <si>
    <t>01</t>
  </si>
  <si>
    <t>02</t>
  </si>
  <si>
    <t>03</t>
  </si>
  <si>
    <t>Valor R$</t>
  </si>
  <si>
    <t>Percentual</t>
  </si>
  <si>
    <t>1.2</t>
  </si>
  <si>
    <t>2.1</t>
  </si>
  <si>
    <t>2.2</t>
  </si>
  <si>
    <t>2.3</t>
  </si>
  <si>
    <t>3.1</t>
  </si>
  <si>
    <t>02.05.200</t>
  </si>
  <si>
    <t>Andaime torre metálico (1,5 x 1,5 m) com piso metálico</t>
  </si>
  <si>
    <t>mxmês</t>
  </si>
  <si>
    <t>1.3</t>
  </si>
  <si>
    <t>1.4</t>
  </si>
  <si>
    <t>1.5</t>
  </si>
  <si>
    <t>1.6</t>
  </si>
  <si>
    <t>1.7</t>
  </si>
  <si>
    <t>05.07.040</t>
  </si>
  <si>
    <t>Remoção de entulho separado de obra com caçamba metálica - terra, alvenaria, concreto, argamassa, madeira, papel, plástico ou metal</t>
  </si>
  <si>
    <t>Limpeza</t>
  </si>
  <si>
    <t>2.5</t>
  </si>
  <si>
    <t>04.03.020</t>
  </si>
  <si>
    <t>Retirada de telhamento em barro</t>
  </si>
  <si>
    <t>04.02.020</t>
  </si>
  <si>
    <t>Retirada de peças lineares em madeira com seção até 60 cm²</t>
  </si>
  <si>
    <t>04.03.060</t>
  </si>
  <si>
    <t>Retirada de cumeeira ou espigão em barro</t>
  </si>
  <si>
    <t>15.01.310</t>
  </si>
  <si>
    <t>Estrutura em terças para telhas de barro</t>
  </si>
  <si>
    <t>15.20.040</t>
  </si>
  <si>
    <t>Recolocação de peças lineares em madeira com seção até 60 cm²</t>
  </si>
  <si>
    <t>16.02.045</t>
  </si>
  <si>
    <t>Telhas de barro colonial/paulista</t>
  </si>
  <si>
    <t>16.40.060</t>
  </si>
  <si>
    <t>Recolocação de telha de barro tipo colonial/paulistinha</t>
  </si>
  <si>
    <t>11.20.130</t>
  </si>
  <si>
    <t>Tratamento de fissuras estáveis (não ativas) em elementos de concreto</t>
  </si>
  <si>
    <t>08.02.040</t>
  </si>
  <si>
    <t>Cimbramento em perfil metálico para obras de arte</t>
  </si>
  <si>
    <t>kg</t>
  </si>
  <si>
    <t>17.40.050</t>
  </si>
  <si>
    <t>Reparos em granilite - estucamento e polimento</t>
  </si>
  <si>
    <t>17.40.170</t>
  </si>
  <si>
    <t>Resina poliuretano para piso de granilite</t>
  </si>
  <si>
    <t>55.01.030</t>
  </si>
  <si>
    <t>Limpeza complementar com hidrojateamento</t>
  </si>
  <si>
    <t>05.04.060</t>
  </si>
  <si>
    <t>Transporte manual horizontal e/ou vertical de entulho até o local de despejo - ensacado</t>
  </si>
  <si>
    <t>A.01.000.020703</t>
  </si>
  <si>
    <t>Engenheiro senior de civil - mão-de-obra consultiva</t>
  </si>
  <si>
    <t>h</t>
  </si>
  <si>
    <t>A.01.000.020739</t>
  </si>
  <si>
    <t>Arquiteto senior - mão-de-obra consultiva</t>
  </si>
  <si>
    <t>Recuperação e proteção dos elementos danificados</t>
  </si>
  <si>
    <t>2.6</t>
  </si>
  <si>
    <t>2.7</t>
  </si>
  <si>
    <t>2.8</t>
  </si>
  <si>
    <t>2.9</t>
  </si>
  <si>
    <t>2.10</t>
  </si>
  <si>
    <t>2.11</t>
  </si>
  <si>
    <t>2.12</t>
  </si>
  <si>
    <t>02.03.060</t>
  </si>
  <si>
    <t>Proteção de fachada com tela de nylon</t>
  </si>
  <si>
    <t>Serviços preliminares - mão de obra consultiva</t>
  </si>
  <si>
    <t>02.03.500</t>
  </si>
  <si>
    <t>Proteção em madeira e lona plástica para equipamentos mecânico ou informática, para obras de reforma</t>
  </si>
  <si>
    <t>2.13</t>
  </si>
  <si>
    <t>Elaboração de diretrizes de execução</t>
  </si>
  <si>
    <t>Demolições e retiradas</t>
  </si>
  <si>
    <t xml:space="preserve">Recuperações </t>
  </si>
  <si>
    <t>Proteções e fechamentos</t>
  </si>
  <si>
    <t>Relatório Final</t>
  </si>
  <si>
    <t>BDI (30%)</t>
  </si>
  <si>
    <t>SEMANAS</t>
  </si>
  <si>
    <t>04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</si>
</sst>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_-;\-* #,##0.00_-;_-* &quot;-&quot;??_-;_-@_-"/>
    <numFmt numFmtId="164" formatCode="_(* #,##0.00_);_(* \(#,##0.00\);_(* &quot;-&quot;??_);_(@_)"/>
    <numFmt numFmtId="165" formatCode="&quot;R$ &quot;#,##0_);\(&quot;R$ &quot;#,##0\)"/>
    <numFmt numFmtId="166" formatCode="0.0%"/>
  </numFmts>
  <fonts count="9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Ecofont Vera Sans"/>
      <family val="2"/>
    </font>
    <font>
      <sz val="10"/>
      <name val="Arial"/>
      <family val="2"/>
    </font>
    <font>
      <b/>
      <sz val="11"/>
      <name val="Ecofont Vera Sans"/>
      <family val="2"/>
    </font>
    <font>
      <b/>
      <sz val="11"/>
      <color theme="1"/>
      <name val="Ecofont Vera Sans"/>
      <family val="2"/>
    </font>
    <font>
      <sz val="11"/>
      <color indexed="8"/>
      <name val="Ecofont Vera Sans"/>
      <family val="2"/>
    </font>
    <font>
      <sz val="11"/>
      <name val="Ecofont Vera Sans"/>
      <family val="2"/>
    </font>
    <font>
      <sz val="14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</patternFill>
    </fill>
    <fill>
      <patternFill patternType="solid">
        <fgColor theme="3" tint="0.59999389629810485"/>
        <bgColor indexed="64"/>
      </patternFill>
    </fill>
  </fills>
  <borders count="43">
    <border>
      <left/>
      <right/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rgb="FF000000"/>
      </left>
      <right style="hair">
        <color rgb="FF000000"/>
      </right>
      <top style="hair">
        <color rgb="FF000000"/>
      </top>
      <bottom style="hair">
        <color rgb="FF000000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/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/>
      <top style="thin">
        <color auto="1"/>
      </top>
      <bottom style="hair">
        <color auto="1"/>
      </bottom>
      <diagonal/>
    </border>
    <border>
      <left/>
      <right/>
      <top style="thin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 style="hair">
        <color auto="1"/>
      </right>
      <top/>
      <bottom style="hair">
        <color auto="1"/>
      </bottom>
      <diagonal/>
    </border>
    <border>
      <left/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thin">
        <color auto="1"/>
      </right>
      <top style="hair">
        <color auto="1"/>
      </top>
      <bottom/>
      <diagonal/>
    </border>
    <border>
      <left/>
      <right/>
      <top style="hair">
        <color auto="1"/>
      </top>
      <bottom/>
      <diagonal/>
    </border>
    <border>
      <left style="hair">
        <color auto="1"/>
      </left>
      <right style="thin">
        <color auto="1"/>
      </right>
      <top/>
      <bottom style="hair">
        <color auto="1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auto="1"/>
      </left>
      <right/>
      <top style="hair">
        <color auto="1"/>
      </top>
      <bottom/>
      <diagonal/>
    </border>
    <border>
      <left style="hair">
        <color auto="1"/>
      </left>
      <right style="thin">
        <color auto="1"/>
      </right>
      <top/>
      <bottom/>
      <diagonal/>
    </border>
    <border>
      <left style="hair">
        <color rgb="FF000000"/>
      </left>
      <right/>
      <top style="hair">
        <color rgb="FF000000"/>
      </top>
      <bottom style="hair">
        <color rgb="FF000000"/>
      </bottom>
      <diagonal/>
    </border>
    <border>
      <left style="thin">
        <color indexed="64"/>
      </left>
      <right style="hair">
        <color rgb="FF000000"/>
      </right>
      <top style="hair">
        <color rgb="FF000000"/>
      </top>
      <bottom style="hair">
        <color rgb="FF000000"/>
      </bottom>
      <diagonal/>
    </border>
    <border>
      <left/>
      <right style="thin">
        <color auto="1"/>
      </right>
      <top/>
      <bottom/>
      <diagonal/>
    </border>
    <border>
      <left style="hair">
        <color indexed="64"/>
      </left>
      <right/>
      <top style="hair">
        <color indexed="64"/>
      </top>
      <bottom/>
      <diagonal/>
    </border>
  </borders>
  <cellStyleXfs count="6">
    <xf numFmtId="0" fontId="0" fillId="0" borderId="0"/>
    <xf numFmtId="43" fontId="1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53">
    <xf numFmtId="0" fontId="0" fillId="0" borderId="0" xfId="0"/>
    <xf numFmtId="0" fontId="2" fillId="0" borderId="0" xfId="0" applyFont="1" applyAlignment="1">
      <alignment vertical="center"/>
    </xf>
    <xf numFmtId="0" fontId="4" fillId="2" borderId="1" xfId="2" applyFont="1" applyFill="1" applyBorder="1" applyAlignment="1">
      <alignment horizontal="center" vertical="center" wrapText="1"/>
    </xf>
    <xf numFmtId="0" fontId="4" fillId="2" borderId="2" xfId="2" applyFont="1" applyFill="1" applyBorder="1" applyAlignment="1">
      <alignment horizontal="center" vertical="center" wrapText="1"/>
    </xf>
    <xf numFmtId="4" fontId="4" fillId="2" borderId="2" xfId="2" applyNumberFormat="1" applyFont="1" applyFill="1" applyBorder="1" applyAlignment="1">
      <alignment horizontal="center" vertical="center" wrapText="1"/>
    </xf>
    <xf numFmtId="4" fontId="4" fillId="2" borderId="2" xfId="3" applyNumberFormat="1" applyFont="1" applyFill="1" applyBorder="1" applyAlignment="1">
      <alignment horizontal="center" vertical="center" wrapText="1"/>
    </xf>
    <xf numFmtId="4" fontId="4" fillId="2" borderId="3" xfId="3" applyNumberFormat="1" applyFont="1" applyFill="1" applyBorder="1" applyAlignment="1">
      <alignment horizontal="center" vertical="center" wrapText="1"/>
    </xf>
    <xf numFmtId="4" fontId="5" fillId="3" borderId="6" xfId="0" applyNumberFormat="1" applyFont="1" applyFill="1" applyBorder="1" applyAlignment="1">
      <alignment horizontal="right" vertical="center"/>
    </xf>
    <xf numFmtId="0" fontId="2" fillId="0" borderId="4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 wrapText="1"/>
    </xf>
    <xf numFmtId="4" fontId="6" fillId="0" borderId="5" xfId="3" applyNumberFormat="1" applyFont="1" applyBorder="1" applyAlignment="1">
      <alignment vertical="center"/>
    </xf>
    <xf numFmtId="4" fontId="2" fillId="0" borderId="6" xfId="0" applyNumberFormat="1" applyFont="1" applyBorder="1" applyAlignment="1">
      <alignment horizontal="right" vertical="center"/>
    </xf>
    <xf numFmtId="4" fontId="5" fillId="3" borderId="8" xfId="0" applyNumberFormat="1" applyFont="1" applyFill="1" applyBorder="1" applyAlignment="1">
      <alignment horizontal="right" vertical="center"/>
    </xf>
    <xf numFmtId="0" fontId="2" fillId="0" borderId="0" xfId="0" applyFont="1" applyAlignment="1">
      <alignment horizontal="center" vertical="center"/>
    </xf>
    <xf numFmtId="4" fontId="2" fillId="0" borderId="0" xfId="0" applyNumberFormat="1" applyFont="1" applyAlignment="1">
      <alignment horizontal="right" vertical="center"/>
    </xf>
    <xf numFmtId="0" fontId="6" fillId="0" borderId="5" xfId="0" applyFont="1" applyBorder="1" applyAlignment="1">
      <alignment horizontal="center" vertical="center"/>
    </xf>
    <xf numFmtId="43" fontId="4" fillId="2" borderId="2" xfId="1" applyFont="1" applyFill="1" applyBorder="1" applyAlignment="1">
      <alignment horizontal="center" vertical="center" wrapText="1"/>
    </xf>
    <xf numFmtId="43" fontId="2" fillId="0" borderId="7" xfId="1" applyFont="1" applyBorder="1" applyAlignment="1">
      <alignment horizontal="center" vertical="center" wrapText="1"/>
    </xf>
    <xf numFmtId="43" fontId="2" fillId="0" borderId="0" xfId="1" applyFont="1" applyAlignment="1">
      <alignment horizontal="right" vertical="center"/>
    </xf>
    <xf numFmtId="4" fontId="2" fillId="0" borderId="13" xfId="0" applyNumberFormat="1" applyFont="1" applyBorder="1" applyAlignment="1">
      <alignment horizontal="right" vertical="center"/>
    </xf>
    <xf numFmtId="0" fontId="5" fillId="3" borderId="14" xfId="0" applyFont="1" applyFill="1" applyBorder="1" applyAlignment="1">
      <alignment horizontal="center" vertical="center"/>
    </xf>
    <xf numFmtId="0" fontId="4" fillId="3" borderId="15" xfId="0" applyFont="1" applyFill="1" applyBorder="1" applyAlignment="1">
      <alignment horizontal="center" vertical="center"/>
    </xf>
    <xf numFmtId="43" fontId="4" fillId="3" borderId="15" xfId="1" applyFont="1" applyFill="1" applyBorder="1" applyAlignment="1">
      <alignment horizontal="right" vertical="center"/>
    </xf>
    <xf numFmtId="0" fontId="0" fillId="0" borderId="0" xfId="0" applyFont="1"/>
    <xf numFmtId="4" fontId="4" fillId="2" borderId="29" xfId="0" applyNumberFormat="1" applyFont="1" applyFill="1" applyBorder="1" applyAlignment="1">
      <alignment horizontal="center" vertical="center"/>
    </xf>
    <xf numFmtId="43" fontId="4" fillId="2" borderId="25" xfId="1" applyFont="1" applyFill="1" applyBorder="1" applyAlignment="1">
      <alignment vertical="center"/>
    </xf>
    <xf numFmtId="43" fontId="0" fillId="0" borderId="0" xfId="0" applyNumberFormat="1" applyFont="1"/>
    <xf numFmtId="43" fontId="4" fillId="2" borderId="5" xfId="1" applyFont="1" applyFill="1" applyBorder="1" applyAlignment="1">
      <alignment vertical="center"/>
    </xf>
    <xf numFmtId="43" fontId="4" fillId="2" borderId="28" xfId="1" applyFont="1" applyFill="1" applyBorder="1" applyAlignment="1">
      <alignment vertical="center"/>
    </xf>
    <xf numFmtId="9" fontId="0" fillId="0" borderId="0" xfId="5" applyFont="1"/>
    <xf numFmtId="0" fontId="5" fillId="3" borderId="15" xfId="0" applyFont="1" applyFill="1" applyBorder="1" applyAlignment="1">
      <alignment horizontal="center" vertical="center"/>
    </xf>
    <xf numFmtId="0" fontId="2" fillId="0" borderId="39" xfId="0" applyFont="1" applyBorder="1" applyAlignment="1">
      <alignment horizontal="center" vertical="center" wrapText="1"/>
    </xf>
    <xf numFmtId="0" fontId="4" fillId="3" borderId="14" xfId="0" applyFont="1" applyFill="1" applyBorder="1" applyAlignment="1">
      <alignment vertical="center" wrapText="1"/>
    </xf>
    <xf numFmtId="4" fontId="4" fillId="3" borderId="13" xfId="4" applyNumberFormat="1" applyFont="1" applyFill="1" applyBorder="1" applyAlignment="1">
      <alignment horizontal="right" vertical="center"/>
    </xf>
    <xf numFmtId="0" fontId="2" fillId="0" borderId="40" xfId="0" applyFont="1" applyBorder="1" applyAlignment="1">
      <alignment vertical="center" wrapText="1"/>
    </xf>
    <xf numFmtId="4" fontId="6" fillId="0" borderId="6" xfId="3" applyNumberFormat="1" applyFont="1" applyBorder="1" applyAlignment="1">
      <alignment vertical="center"/>
    </xf>
    <xf numFmtId="0" fontId="0" fillId="0" borderId="41" xfId="0" applyBorder="1"/>
    <xf numFmtId="4" fontId="4" fillId="3" borderId="14" xfId="4" applyNumberFormat="1" applyFont="1" applyFill="1" applyBorder="1" applyAlignment="1">
      <alignment horizontal="right" vertical="center"/>
    </xf>
    <xf numFmtId="4" fontId="6" fillId="0" borderId="4" xfId="3" applyNumberFormat="1" applyFont="1" applyBorder="1" applyAlignment="1">
      <alignment vertical="center"/>
    </xf>
    <xf numFmtId="0" fontId="0" fillId="0" borderId="0" xfId="0" applyBorder="1"/>
    <xf numFmtId="4" fontId="4" fillId="2" borderId="18" xfId="0" applyNumberFormat="1" applyFont="1" applyFill="1" applyBorder="1" applyAlignment="1">
      <alignment horizontal="center" vertical="center"/>
    </xf>
    <xf numFmtId="43" fontId="4" fillId="0" borderId="5" xfId="1" applyFont="1" applyFill="1" applyBorder="1" applyAlignment="1">
      <alignment vertical="center" wrapText="1"/>
    </xf>
    <xf numFmtId="43" fontId="4" fillId="0" borderId="6" xfId="1" applyFont="1" applyFill="1" applyBorder="1" applyAlignment="1">
      <alignment vertical="center" wrapText="1"/>
    </xf>
    <xf numFmtId="43" fontId="4" fillId="0" borderId="4" xfId="1" applyFont="1" applyFill="1" applyBorder="1" applyAlignment="1">
      <alignment vertical="center" wrapText="1"/>
    </xf>
    <xf numFmtId="4" fontId="8" fillId="0" borderId="0" xfId="0" applyNumberFormat="1" applyFont="1" applyBorder="1" applyAlignment="1">
      <alignment horizontal="right"/>
    </xf>
    <xf numFmtId="4" fontId="8" fillId="0" borderId="0" xfId="0" applyNumberFormat="1" applyFont="1" applyAlignment="1">
      <alignment horizontal="right"/>
    </xf>
    <xf numFmtId="43" fontId="4" fillId="0" borderId="21" xfId="1" applyFont="1" applyFill="1" applyBorder="1" applyAlignment="1">
      <alignment vertical="center" wrapText="1"/>
    </xf>
    <xf numFmtId="43" fontId="4" fillId="0" borderId="25" xfId="1" applyFont="1" applyFill="1" applyBorder="1" applyAlignment="1">
      <alignment vertical="center" wrapText="1"/>
    </xf>
    <xf numFmtId="43" fontId="4" fillId="0" borderId="26" xfId="1" applyFont="1" applyFill="1" applyBorder="1" applyAlignment="1">
      <alignment vertical="center" wrapText="1"/>
    </xf>
    <xf numFmtId="43" fontId="4" fillId="0" borderId="4" xfId="1" applyFont="1" applyFill="1" applyBorder="1" applyAlignment="1">
      <alignment vertical="center" wrapText="1"/>
    </xf>
    <xf numFmtId="43" fontId="4" fillId="0" borderId="5" xfId="1" applyFont="1" applyFill="1" applyBorder="1" applyAlignment="1">
      <alignment vertical="center" wrapText="1"/>
    </xf>
    <xf numFmtId="43" fontId="4" fillId="0" borderId="6" xfId="1" applyFont="1" applyFill="1" applyBorder="1" applyAlignment="1">
      <alignment vertical="center" wrapText="1"/>
    </xf>
    <xf numFmtId="43" fontId="4" fillId="0" borderId="0" xfId="1" applyFont="1" applyFill="1" applyBorder="1" applyAlignment="1">
      <alignment vertical="center" wrapText="1"/>
    </xf>
    <xf numFmtId="0" fontId="4" fillId="2" borderId="24" xfId="0" applyFont="1" applyFill="1" applyBorder="1" applyAlignment="1">
      <alignment horizontal="center" vertical="center"/>
    </xf>
    <xf numFmtId="0" fontId="6" fillId="5" borderId="5" xfId="0" applyFont="1" applyFill="1" applyBorder="1" applyAlignment="1">
      <alignment horizontal="center" vertical="top"/>
    </xf>
    <xf numFmtId="0" fontId="6" fillId="5" borderId="5" xfId="0" applyFont="1" applyFill="1" applyBorder="1" applyAlignment="1">
      <alignment horizontal="left" vertical="top"/>
    </xf>
    <xf numFmtId="43" fontId="6" fillId="5" borderId="5" xfId="1" applyFont="1" applyFill="1" applyBorder="1" applyAlignment="1">
      <alignment horizontal="center" vertical="top"/>
    </xf>
    <xf numFmtId="43" fontId="6" fillId="5" borderId="5" xfId="1" applyFont="1" applyFill="1" applyBorder="1" applyAlignment="1">
      <alignment horizontal="right" vertical="top"/>
    </xf>
    <xf numFmtId="43" fontId="6" fillId="5" borderId="15" xfId="1" applyFont="1" applyFill="1" applyBorder="1" applyAlignment="1">
      <alignment horizontal="right" vertical="top"/>
    </xf>
    <xf numFmtId="0" fontId="6" fillId="5" borderId="5" xfId="0" applyFont="1" applyFill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7" fillId="0" borderId="5" xfId="0" applyFont="1" applyBorder="1" applyAlignment="1">
      <alignment vertical="center" wrapText="1"/>
    </xf>
    <xf numFmtId="43" fontId="7" fillId="0" borderId="5" xfId="1" applyNumberFormat="1" applyFont="1" applyBorder="1" applyAlignment="1">
      <alignment vertical="center"/>
    </xf>
    <xf numFmtId="0" fontId="6" fillId="0" borderId="5" xfId="0" applyFont="1" applyBorder="1" applyAlignment="1">
      <alignment vertical="center"/>
    </xf>
    <xf numFmtId="0" fontId="6" fillId="0" borderId="5" xfId="0" applyFont="1" applyBorder="1" applyAlignment="1">
      <alignment vertical="center" wrapText="1"/>
    </xf>
    <xf numFmtId="43" fontId="6" fillId="0" borderId="5" xfId="1" applyNumberFormat="1" applyFont="1" applyBorder="1" applyAlignment="1">
      <alignment vertical="center"/>
    </xf>
    <xf numFmtId="0" fontId="4" fillId="0" borderId="37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vertical="center" wrapText="1"/>
    </xf>
    <xf numFmtId="43" fontId="4" fillId="4" borderId="0" xfId="1" applyFont="1" applyFill="1" applyBorder="1" applyAlignment="1">
      <alignment horizontal="center" vertical="center" wrapText="1"/>
    </xf>
    <xf numFmtId="166" fontId="4" fillId="0" borderId="41" xfId="5" applyNumberFormat="1" applyFont="1" applyBorder="1" applyAlignment="1">
      <alignment horizontal="center" vertical="center" wrapText="1"/>
    </xf>
    <xf numFmtId="43" fontId="4" fillId="0" borderId="9" xfId="1" applyFont="1" applyFill="1" applyBorder="1" applyAlignment="1">
      <alignment vertical="center" wrapText="1"/>
    </xf>
    <xf numFmtId="43" fontId="4" fillId="0" borderId="23" xfId="1" applyFont="1" applyFill="1" applyBorder="1" applyAlignment="1">
      <alignment vertical="center" wrapText="1"/>
    </xf>
    <xf numFmtId="43" fontId="4" fillId="6" borderId="21" xfId="1" applyFont="1" applyFill="1" applyBorder="1" applyAlignment="1">
      <alignment vertical="center" wrapText="1"/>
    </xf>
    <xf numFmtId="43" fontId="4" fillId="6" borderId="25" xfId="1" applyFont="1" applyFill="1" applyBorder="1" applyAlignment="1">
      <alignment vertical="center" wrapText="1"/>
    </xf>
    <xf numFmtId="43" fontId="4" fillId="6" borderId="23" xfId="1" applyFont="1" applyFill="1" applyBorder="1" applyAlignment="1">
      <alignment vertical="center" wrapText="1"/>
    </xf>
    <xf numFmtId="43" fontId="4" fillId="6" borderId="26" xfId="1" applyFont="1" applyFill="1" applyBorder="1" applyAlignment="1">
      <alignment vertical="center" wrapText="1"/>
    </xf>
    <xf numFmtId="43" fontId="4" fillId="6" borderId="4" xfId="1" applyFont="1" applyFill="1" applyBorder="1" applyAlignment="1">
      <alignment vertical="center" wrapText="1"/>
    </xf>
    <xf numFmtId="43" fontId="4" fillId="6" borderId="5" xfId="1" applyFont="1" applyFill="1" applyBorder="1" applyAlignment="1">
      <alignment vertical="center" wrapText="1"/>
    </xf>
    <xf numFmtId="43" fontId="4" fillId="6" borderId="9" xfId="1" applyFont="1" applyFill="1" applyBorder="1" applyAlignment="1">
      <alignment vertical="center" wrapText="1"/>
    </xf>
    <xf numFmtId="43" fontId="4" fillId="6" borderId="6" xfId="1" applyFont="1" applyFill="1" applyBorder="1" applyAlignment="1">
      <alignment vertical="center" wrapText="1"/>
    </xf>
    <xf numFmtId="0" fontId="0" fillId="6" borderId="0" xfId="0" applyFont="1" applyFill="1"/>
    <xf numFmtId="43" fontId="4" fillId="0" borderId="14" xfId="1" applyFont="1" applyFill="1" applyBorder="1" applyAlignment="1">
      <alignment vertical="center" wrapText="1"/>
    </xf>
    <xf numFmtId="43" fontId="4" fillId="0" borderId="15" xfId="1" applyFont="1" applyFill="1" applyBorder="1" applyAlignment="1">
      <alignment vertical="center" wrapText="1"/>
    </xf>
    <xf numFmtId="43" fontId="4" fillId="0" borderId="13" xfId="1" applyFont="1" applyFill="1" applyBorder="1" applyAlignment="1">
      <alignment vertical="center" wrapText="1"/>
    </xf>
    <xf numFmtId="43" fontId="4" fillId="0" borderId="4" xfId="1" applyFont="1" applyFill="1" applyBorder="1" applyAlignment="1">
      <alignment vertical="center" wrapText="1"/>
    </xf>
    <xf numFmtId="43" fontId="4" fillId="0" borderId="5" xfId="1" applyFont="1" applyFill="1" applyBorder="1" applyAlignment="1">
      <alignment vertical="center" wrapText="1"/>
    </xf>
    <xf numFmtId="43" fontId="4" fillId="0" borderId="9" xfId="1" applyFont="1" applyFill="1" applyBorder="1" applyAlignment="1">
      <alignment vertical="center" wrapText="1"/>
    </xf>
    <xf numFmtId="43" fontId="4" fillId="0" borderId="6" xfId="1" applyFont="1" applyFill="1" applyBorder="1" applyAlignment="1">
      <alignment vertical="center" wrapText="1"/>
    </xf>
    <xf numFmtId="43" fontId="4" fillId="0" borderId="27" xfId="1" applyFont="1" applyFill="1" applyBorder="1" applyAlignment="1">
      <alignment vertical="center" wrapText="1"/>
    </xf>
    <xf numFmtId="43" fontId="4" fillId="0" borderId="28" xfId="1" applyFont="1" applyFill="1" applyBorder="1" applyAlignment="1">
      <alignment vertical="center" wrapText="1"/>
    </xf>
    <xf numFmtId="43" fontId="4" fillId="0" borderId="19" xfId="1" applyFont="1" applyFill="1" applyBorder="1" applyAlignment="1">
      <alignment vertical="center" wrapText="1"/>
    </xf>
    <xf numFmtId="43" fontId="4" fillId="0" borderId="29" xfId="1" applyFont="1" applyFill="1" applyBorder="1" applyAlignment="1">
      <alignment vertical="center" wrapText="1"/>
    </xf>
    <xf numFmtId="0" fontId="7" fillId="2" borderId="21" xfId="0" applyFont="1" applyFill="1" applyBorder="1" applyAlignment="1">
      <alignment horizontal="center" vertical="center"/>
    </xf>
    <xf numFmtId="0" fontId="7" fillId="2" borderId="27" xfId="0" applyFont="1" applyFill="1" applyBorder="1" applyAlignment="1">
      <alignment horizontal="center" vertical="center"/>
    </xf>
    <xf numFmtId="0" fontId="4" fillId="2" borderId="22" xfId="0" applyFont="1" applyFill="1" applyBorder="1" applyAlignment="1">
      <alignment horizontal="center" vertical="center"/>
    </xf>
    <xf numFmtId="0" fontId="4" fillId="2" borderId="18" xfId="0" applyFont="1" applyFill="1" applyBorder="1" applyAlignment="1">
      <alignment horizontal="center" vertical="center"/>
    </xf>
    <xf numFmtId="0" fontId="4" fillId="0" borderId="30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4" fillId="0" borderId="33" xfId="0" applyFont="1" applyFill="1" applyBorder="1" applyAlignment="1">
      <alignment vertical="center" wrapText="1"/>
    </xf>
    <xf numFmtId="0" fontId="4" fillId="0" borderId="11" xfId="0" applyFont="1" applyFill="1" applyBorder="1" applyAlignment="1">
      <alignment vertical="center" wrapText="1"/>
    </xf>
    <xf numFmtId="4" fontId="4" fillId="2" borderId="22" xfId="0" applyNumberFormat="1" applyFont="1" applyFill="1" applyBorder="1" applyAlignment="1">
      <alignment horizontal="center" vertical="center"/>
    </xf>
    <xf numFmtId="4" fontId="4" fillId="2" borderId="26" xfId="0" applyNumberFormat="1" applyFont="1" applyFill="1" applyBorder="1" applyAlignment="1">
      <alignment horizontal="center" vertical="center"/>
    </xf>
    <xf numFmtId="49" fontId="4" fillId="2" borderId="19" xfId="0" applyNumberFormat="1" applyFont="1" applyFill="1" applyBorder="1" applyAlignment="1">
      <alignment horizontal="center" vertical="center"/>
    </xf>
    <xf numFmtId="49" fontId="4" fillId="2" borderId="17" xfId="0" applyNumberFormat="1" applyFont="1" applyFill="1" applyBorder="1" applyAlignment="1">
      <alignment horizontal="center" vertical="center"/>
    </xf>
    <xf numFmtId="49" fontId="4" fillId="2" borderId="18" xfId="0" applyNumberFormat="1" applyFont="1" applyFill="1" applyBorder="1" applyAlignment="1">
      <alignment horizontal="center" vertical="center"/>
    </xf>
    <xf numFmtId="49" fontId="4" fillId="2" borderId="42" xfId="0" applyNumberFormat="1" applyFont="1" applyFill="1" applyBorder="1" applyAlignment="1">
      <alignment horizontal="center" vertical="center"/>
    </xf>
    <xf numFmtId="49" fontId="4" fillId="2" borderId="33" xfId="0" applyNumberFormat="1" applyFont="1" applyFill="1" applyBorder="1" applyAlignment="1">
      <alignment horizontal="center" vertical="center"/>
    </xf>
    <xf numFmtId="49" fontId="4" fillId="2" borderId="31" xfId="0" applyNumberFormat="1" applyFont="1" applyFill="1" applyBorder="1" applyAlignment="1">
      <alignment horizontal="center" vertical="center"/>
    </xf>
    <xf numFmtId="0" fontId="4" fillId="2" borderId="23" xfId="0" applyFont="1" applyFill="1" applyBorder="1" applyAlignment="1">
      <alignment horizontal="center" vertical="center"/>
    </xf>
    <xf numFmtId="0" fontId="4" fillId="2" borderId="24" xfId="0" applyFont="1" applyFill="1" applyBorder="1" applyAlignment="1">
      <alignment horizontal="center" vertical="center"/>
    </xf>
    <xf numFmtId="9" fontId="4" fillId="2" borderId="26" xfId="0" applyNumberFormat="1" applyFont="1" applyFill="1" applyBorder="1" applyAlignment="1">
      <alignment horizontal="center" vertical="center"/>
    </xf>
    <xf numFmtId="9" fontId="4" fillId="2" borderId="6" xfId="0" applyNumberFormat="1" applyFont="1" applyFill="1" applyBorder="1" applyAlignment="1">
      <alignment horizontal="center" vertical="center"/>
    </xf>
    <xf numFmtId="9" fontId="4" fillId="2" borderId="29" xfId="0" applyNumberFormat="1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43" fontId="4" fillId="2" borderId="9" xfId="0" applyNumberFormat="1" applyFont="1" applyFill="1" applyBorder="1" applyAlignment="1">
      <alignment vertical="center" wrapText="1"/>
    </xf>
    <xf numFmtId="0" fontId="4" fillId="2" borderId="15" xfId="0" applyFont="1" applyFill="1" applyBorder="1" applyAlignment="1">
      <alignment vertical="center" wrapText="1"/>
    </xf>
    <xf numFmtId="0" fontId="4" fillId="2" borderId="8" xfId="0" applyFont="1" applyFill="1" applyBorder="1" applyAlignment="1">
      <alignment vertical="center" wrapText="1"/>
    </xf>
    <xf numFmtId="0" fontId="4" fillId="2" borderId="27" xfId="0" applyFont="1" applyFill="1" applyBorder="1" applyAlignment="1">
      <alignment horizontal="center" vertical="center" wrapText="1"/>
    </xf>
    <xf numFmtId="0" fontId="4" fillId="2" borderId="28" xfId="0" applyFont="1" applyFill="1" applyBorder="1" applyAlignment="1">
      <alignment horizontal="center" vertical="center" wrapText="1"/>
    </xf>
    <xf numFmtId="43" fontId="4" fillId="2" borderId="28" xfId="1" applyFont="1" applyFill="1" applyBorder="1" applyAlignment="1">
      <alignment vertical="center" wrapText="1"/>
    </xf>
    <xf numFmtId="0" fontId="4" fillId="2" borderId="21" xfId="0" applyFont="1" applyFill="1" applyBorder="1" applyAlignment="1">
      <alignment horizontal="center" vertical="center" wrapText="1"/>
    </xf>
    <xf numFmtId="0" fontId="4" fillId="2" borderId="25" xfId="0" applyFont="1" applyFill="1" applyBorder="1" applyAlignment="1">
      <alignment horizontal="center" vertical="center" wrapText="1"/>
    </xf>
    <xf numFmtId="43" fontId="4" fillId="2" borderId="25" xfId="1" applyFont="1" applyFill="1" applyBorder="1" applyAlignment="1">
      <alignment vertical="center" wrapText="1"/>
    </xf>
    <xf numFmtId="166" fontId="4" fillId="0" borderId="32" xfId="5" applyNumberFormat="1" applyFont="1" applyBorder="1" applyAlignment="1">
      <alignment horizontal="center" vertical="center" wrapText="1"/>
    </xf>
    <xf numFmtId="166" fontId="4" fillId="0" borderId="34" xfId="5" applyNumberFormat="1" applyFont="1" applyBorder="1" applyAlignment="1">
      <alignment horizontal="center" vertical="center" wrapText="1"/>
    </xf>
    <xf numFmtId="43" fontId="4" fillId="4" borderId="31" xfId="1" applyFont="1" applyFill="1" applyBorder="1" applyAlignment="1">
      <alignment horizontal="center" vertical="center" wrapText="1"/>
    </xf>
    <xf numFmtId="43" fontId="4" fillId="4" borderId="12" xfId="1" applyFont="1" applyFill="1" applyBorder="1" applyAlignment="1">
      <alignment horizontal="center" vertical="center" wrapText="1"/>
    </xf>
    <xf numFmtId="166" fontId="4" fillId="0" borderId="38" xfId="5" applyNumberFormat="1" applyFont="1" applyBorder="1" applyAlignment="1">
      <alignment horizontal="center" vertical="center" wrapText="1"/>
    </xf>
    <xf numFmtId="43" fontId="4" fillId="2" borderId="9" xfId="0" applyNumberFormat="1" applyFont="1" applyFill="1" applyBorder="1" applyAlignment="1">
      <alignment horizontal="center" vertical="center" wrapText="1"/>
    </xf>
    <xf numFmtId="0" fontId="4" fillId="2" borderId="15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43" fontId="4" fillId="2" borderId="19" xfId="1" applyFont="1" applyFill="1" applyBorder="1" applyAlignment="1">
      <alignment horizontal="center" vertical="center" wrapText="1"/>
    </xf>
    <xf numFmtId="43" fontId="4" fillId="2" borderId="17" xfId="1" applyFont="1" applyFill="1" applyBorder="1" applyAlignment="1">
      <alignment horizontal="center" vertical="center" wrapText="1"/>
    </xf>
    <xf numFmtId="43" fontId="4" fillId="2" borderId="18" xfId="1" applyFont="1" applyFill="1" applyBorder="1" applyAlignment="1">
      <alignment horizontal="center" vertical="center" wrapText="1"/>
    </xf>
    <xf numFmtId="43" fontId="4" fillId="2" borderId="23" xfId="1" applyFont="1" applyFill="1" applyBorder="1" applyAlignment="1">
      <alignment horizontal="center" vertical="center" wrapText="1"/>
    </xf>
    <xf numFmtId="43" fontId="4" fillId="2" borderId="24" xfId="1" applyFont="1" applyFill="1" applyBorder="1" applyAlignment="1">
      <alignment horizontal="center" vertical="center" wrapText="1"/>
    </xf>
    <xf numFmtId="43" fontId="4" fillId="2" borderId="22" xfId="1" applyFont="1" applyFill="1" applyBorder="1" applyAlignment="1">
      <alignment horizontal="center" vertical="center" wrapText="1"/>
    </xf>
    <xf numFmtId="0" fontId="5" fillId="2" borderId="14" xfId="0" applyFont="1" applyFill="1" applyBorder="1" applyAlignment="1">
      <alignment horizontal="center" vertical="center"/>
    </xf>
    <xf numFmtId="0" fontId="5" fillId="2" borderId="15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4" fontId="5" fillId="2" borderId="9" xfId="0" applyNumberFormat="1" applyFont="1" applyFill="1" applyBorder="1" applyAlignment="1">
      <alignment horizontal="right" vertical="center"/>
    </xf>
    <xf numFmtId="4" fontId="5" fillId="2" borderId="13" xfId="0" applyNumberFormat="1" applyFont="1" applyFill="1" applyBorder="1" applyAlignment="1">
      <alignment horizontal="right" vertical="center"/>
    </xf>
    <xf numFmtId="0" fontId="5" fillId="2" borderId="16" xfId="0" applyFont="1" applyFill="1" applyBorder="1" applyAlignment="1">
      <alignment horizontal="center" vertical="center"/>
    </xf>
    <xf numFmtId="0" fontId="5" fillId="2" borderId="17" xfId="0" applyFont="1" applyFill="1" applyBorder="1" applyAlignment="1">
      <alignment horizontal="center" vertical="center"/>
    </xf>
    <xf numFmtId="0" fontId="5" fillId="2" borderId="18" xfId="0" applyFont="1" applyFill="1" applyBorder="1" applyAlignment="1">
      <alignment horizontal="center" vertical="center"/>
    </xf>
    <xf numFmtId="4" fontId="5" fillId="2" borderId="19" xfId="0" applyNumberFormat="1" applyFont="1" applyFill="1" applyBorder="1" applyAlignment="1">
      <alignment horizontal="right" vertical="center"/>
    </xf>
    <xf numFmtId="4" fontId="5" fillId="2" borderId="20" xfId="0" applyNumberFormat="1" applyFont="1" applyFill="1" applyBorder="1" applyAlignment="1">
      <alignment horizontal="right" vertical="center"/>
    </xf>
    <xf numFmtId="0" fontId="5" fillId="2" borderId="10" xfId="0" applyFont="1" applyFill="1" applyBorder="1" applyAlignment="1">
      <alignment horizontal="center" vertical="center"/>
    </xf>
    <xf numFmtId="0" fontId="5" fillId="2" borderId="11" xfId="0" applyFont="1" applyFill="1" applyBorder="1" applyAlignment="1">
      <alignment horizontal="center" vertical="center"/>
    </xf>
    <xf numFmtId="0" fontId="5" fillId="2" borderId="12" xfId="0" applyFont="1" applyFill="1" applyBorder="1" applyAlignment="1">
      <alignment horizontal="center" vertical="center"/>
    </xf>
    <xf numFmtId="4" fontId="5" fillId="2" borderId="35" xfId="0" applyNumberFormat="1" applyFont="1" applyFill="1" applyBorder="1" applyAlignment="1">
      <alignment horizontal="right" vertical="center"/>
    </xf>
    <xf numFmtId="4" fontId="5" fillId="2" borderId="36" xfId="0" applyNumberFormat="1" applyFont="1" applyFill="1" applyBorder="1" applyAlignment="1">
      <alignment horizontal="right" vertical="center"/>
    </xf>
  </cellXfs>
  <cellStyles count="6">
    <cellStyle name="Moeda_OCC - GERALDO" xfId="4"/>
    <cellStyle name="Normal" xfId="0" builtinId="0"/>
    <cellStyle name="Normal 5" xfId="2"/>
    <cellStyle name="Porcentagem" xfId="5" builtinId="5"/>
    <cellStyle name="Separador de milhares 3" xfId="3"/>
    <cellStyle name="Vírgula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vmlDrawing2.v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image" Target="../media/image2.png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J20"/>
  <sheetViews>
    <sheetView showGridLines="0" tabSelected="1" view="pageLayout" zoomScaleNormal="100" workbookViewId="0">
      <selection activeCell="AF3" sqref="AF3:AF17"/>
    </sheetView>
  </sheetViews>
  <sheetFormatPr defaultRowHeight="15"/>
  <cols>
    <col min="1" max="1" width="8" style="23" customWidth="1"/>
    <col min="2" max="2" width="54.140625" style="23" customWidth="1"/>
    <col min="3" max="30" width="3.7109375" style="23" customWidth="1"/>
    <col min="31" max="31" width="19.28515625" style="23" customWidth="1"/>
    <col min="32" max="32" width="19.140625" style="23" customWidth="1"/>
    <col min="33" max="33" width="9.140625" style="23"/>
    <col min="34" max="34" width="15.140625" style="23" customWidth="1"/>
    <col min="35" max="16384" width="9.140625" style="23"/>
  </cols>
  <sheetData>
    <row r="1" spans="1:36">
      <c r="A1" s="92"/>
      <c r="B1" s="94" t="s">
        <v>17</v>
      </c>
      <c r="C1" s="108" t="s">
        <v>93</v>
      </c>
      <c r="D1" s="109"/>
      <c r="E1" s="109"/>
      <c r="F1" s="109"/>
      <c r="G1" s="109"/>
      <c r="H1" s="109"/>
      <c r="I1" s="109"/>
      <c r="J1" s="109"/>
      <c r="K1" s="109"/>
      <c r="L1" s="109"/>
      <c r="M1" s="109"/>
      <c r="N1" s="109"/>
      <c r="O1" s="109"/>
      <c r="P1" s="109"/>
      <c r="Q1" s="109"/>
      <c r="R1" s="109"/>
      <c r="S1" s="109"/>
      <c r="T1" s="109"/>
      <c r="U1" s="109"/>
      <c r="V1" s="109"/>
      <c r="W1" s="109"/>
      <c r="X1" s="53"/>
      <c r="Y1" s="53"/>
      <c r="Z1" s="53"/>
      <c r="AA1" s="53"/>
      <c r="AB1" s="53"/>
      <c r="AC1" s="53"/>
      <c r="AD1" s="53"/>
      <c r="AE1" s="100" t="s">
        <v>18</v>
      </c>
      <c r="AF1" s="101"/>
    </row>
    <row r="2" spans="1:36">
      <c r="A2" s="93"/>
      <c r="B2" s="95"/>
      <c r="C2" s="102" t="s">
        <v>19</v>
      </c>
      <c r="D2" s="103"/>
      <c r="E2" s="103"/>
      <c r="F2" s="103"/>
      <c r="G2" s="103"/>
      <c r="H2" s="103"/>
      <c r="I2" s="104"/>
      <c r="J2" s="102" t="s">
        <v>20</v>
      </c>
      <c r="K2" s="103"/>
      <c r="L2" s="103"/>
      <c r="M2" s="103"/>
      <c r="N2" s="103"/>
      <c r="O2" s="103"/>
      <c r="P2" s="104"/>
      <c r="Q2" s="105" t="s">
        <v>21</v>
      </c>
      <c r="R2" s="106"/>
      <c r="S2" s="106"/>
      <c r="T2" s="106"/>
      <c r="U2" s="106"/>
      <c r="V2" s="106"/>
      <c r="W2" s="107"/>
      <c r="X2" s="105" t="s">
        <v>94</v>
      </c>
      <c r="Y2" s="106"/>
      <c r="Z2" s="106"/>
      <c r="AA2" s="106"/>
      <c r="AB2" s="106"/>
      <c r="AC2" s="106"/>
      <c r="AD2" s="107"/>
      <c r="AE2" s="40" t="s">
        <v>22</v>
      </c>
      <c r="AF2" s="24" t="s">
        <v>23</v>
      </c>
    </row>
    <row r="3" spans="1:36">
      <c r="A3" s="97">
        <v>1</v>
      </c>
      <c r="B3" s="98" t="str">
        <f>Obra!C3</f>
        <v>Placa de identificação para obra</v>
      </c>
      <c r="C3" s="72"/>
      <c r="D3" s="73"/>
      <c r="E3" s="73"/>
      <c r="F3" s="74"/>
      <c r="G3" s="74"/>
      <c r="H3" s="74"/>
      <c r="I3" s="75"/>
      <c r="J3" s="46"/>
      <c r="K3" s="47"/>
      <c r="L3" s="47"/>
      <c r="M3" s="71"/>
      <c r="N3" s="71"/>
      <c r="O3" s="71"/>
      <c r="P3" s="48"/>
      <c r="Q3" s="46"/>
      <c r="R3" s="47"/>
      <c r="S3" s="47"/>
      <c r="T3" s="71"/>
      <c r="U3" s="71"/>
      <c r="V3" s="71"/>
      <c r="W3" s="48"/>
      <c r="X3" s="46"/>
      <c r="Y3" s="47"/>
      <c r="Z3" s="47"/>
      <c r="AA3" s="71"/>
      <c r="AB3" s="71"/>
      <c r="AC3" s="71"/>
      <c r="AD3" s="48"/>
      <c r="AE3" s="126">
        <f>Obra!I3</f>
        <v>0</v>
      </c>
      <c r="AF3" s="124"/>
      <c r="AH3" s="26"/>
      <c r="AJ3" s="29"/>
    </row>
    <row r="4" spans="1:36">
      <c r="A4" s="97"/>
      <c r="B4" s="99"/>
      <c r="C4" s="81">
        <f>AE3</f>
        <v>0</v>
      </c>
      <c r="D4" s="82"/>
      <c r="E4" s="82"/>
      <c r="F4" s="82"/>
      <c r="G4" s="82"/>
      <c r="H4" s="82"/>
      <c r="I4" s="83"/>
      <c r="J4" s="81"/>
      <c r="K4" s="82"/>
      <c r="L4" s="82"/>
      <c r="M4" s="82"/>
      <c r="N4" s="82"/>
      <c r="O4" s="82"/>
      <c r="P4" s="83"/>
      <c r="Q4" s="81"/>
      <c r="R4" s="82"/>
      <c r="S4" s="82"/>
      <c r="T4" s="82"/>
      <c r="U4" s="82"/>
      <c r="V4" s="82"/>
      <c r="W4" s="83"/>
      <c r="X4" s="81"/>
      <c r="Y4" s="82"/>
      <c r="Z4" s="82"/>
      <c r="AA4" s="82"/>
      <c r="AB4" s="82"/>
      <c r="AC4" s="82"/>
      <c r="AD4" s="83"/>
      <c r="AE4" s="127"/>
      <c r="AF4" s="125"/>
      <c r="AH4" s="26">
        <f>SUM(C4:W4)</f>
        <v>0</v>
      </c>
      <c r="AJ4" s="29"/>
    </row>
    <row r="5" spans="1:36">
      <c r="A5" s="96">
        <v>2</v>
      </c>
      <c r="B5" s="98" t="s">
        <v>87</v>
      </c>
      <c r="C5" s="76"/>
      <c r="D5" s="77"/>
      <c r="E5" s="77"/>
      <c r="F5" s="78"/>
      <c r="G5" s="78"/>
      <c r="H5" s="78"/>
      <c r="I5" s="79"/>
      <c r="J5" s="49"/>
      <c r="K5" s="50"/>
      <c r="L5" s="50"/>
      <c r="M5" s="70"/>
      <c r="N5" s="70"/>
      <c r="O5" s="70"/>
      <c r="P5" s="51"/>
      <c r="Q5" s="49"/>
      <c r="R5" s="50"/>
      <c r="S5" s="50"/>
      <c r="T5" s="70"/>
      <c r="U5" s="70"/>
      <c r="V5" s="70"/>
      <c r="W5" s="51"/>
      <c r="X5" s="49"/>
      <c r="Y5" s="50"/>
      <c r="Z5" s="50"/>
      <c r="AA5" s="70"/>
      <c r="AB5" s="70"/>
      <c r="AC5" s="70"/>
      <c r="AD5" s="51"/>
      <c r="AE5" s="126">
        <f>Obra!I7</f>
        <v>0</v>
      </c>
      <c r="AF5" s="128"/>
      <c r="AH5" s="26"/>
      <c r="AJ5" s="29"/>
    </row>
    <row r="6" spans="1:36">
      <c r="A6" s="97"/>
      <c r="B6" s="99"/>
      <c r="C6" s="84">
        <f>AE5</f>
        <v>0</v>
      </c>
      <c r="D6" s="85"/>
      <c r="E6" s="85"/>
      <c r="F6" s="86"/>
      <c r="G6" s="86"/>
      <c r="H6" s="86"/>
      <c r="I6" s="87"/>
      <c r="J6" s="84"/>
      <c r="K6" s="85"/>
      <c r="L6" s="85"/>
      <c r="M6" s="86"/>
      <c r="N6" s="86"/>
      <c r="O6" s="86"/>
      <c r="P6" s="87"/>
      <c r="Q6" s="84"/>
      <c r="R6" s="85"/>
      <c r="S6" s="85"/>
      <c r="T6" s="86"/>
      <c r="U6" s="86"/>
      <c r="V6" s="86"/>
      <c r="W6" s="87"/>
      <c r="X6" s="84"/>
      <c r="Y6" s="85"/>
      <c r="Z6" s="85"/>
      <c r="AA6" s="86"/>
      <c r="AB6" s="86"/>
      <c r="AC6" s="86"/>
      <c r="AD6" s="87"/>
      <c r="AE6" s="127"/>
      <c r="AF6" s="125"/>
      <c r="AH6" s="26">
        <f>SUM(C6:W6)</f>
        <v>0</v>
      </c>
      <c r="AJ6" s="29"/>
    </row>
    <row r="7" spans="1:36">
      <c r="A7" s="97">
        <v>3</v>
      </c>
      <c r="B7" s="98" t="s">
        <v>88</v>
      </c>
      <c r="C7" s="49"/>
      <c r="D7" s="50"/>
      <c r="E7" s="50"/>
      <c r="F7" s="70"/>
      <c r="G7" s="70"/>
      <c r="H7" s="70"/>
      <c r="I7" s="79"/>
      <c r="J7" s="76"/>
      <c r="K7" s="77"/>
      <c r="L7" s="77"/>
      <c r="M7" s="78"/>
      <c r="N7" s="70"/>
      <c r="O7" s="70"/>
      <c r="P7" s="51"/>
      <c r="Q7" s="49"/>
      <c r="R7" s="50"/>
      <c r="S7" s="50"/>
      <c r="T7" s="70"/>
      <c r="U7" s="70"/>
      <c r="V7" s="70"/>
      <c r="W7" s="51"/>
      <c r="X7" s="49"/>
      <c r="Y7" s="50"/>
      <c r="Z7" s="50"/>
      <c r="AA7" s="70"/>
      <c r="AB7" s="70"/>
      <c r="AC7" s="70"/>
      <c r="AD7" s="51"/>
      <c r="AE7" s="126">
        <f>Obra!I4+Obra!I5+Obra!I6+Obra!I10+Obra!I11+Obra!I12</f>
        <v>0</v>
      </c>
      <c r="AF7" s="124"/>
      <c r="AH7" s="26"/>
      <c r="AJ7" s="29"/>
    </row>
    <row r="8" spans="1:36">
      <c r="A8" s="97"/>
      <c r="B8" s="99"/>
      <c r="C8" s="81">
        <f>AE7/5</f>
        <v>0</v>
      </c>
      <c r="D8" s="82"/>
      <c r="E8" s="82"/>
      <c r="F8" s="82"/>
      <c r="G8" s="82"/>
      <c r="H8" s="82"/>
      <c r="I8" s="83"/>
      <c r="J8" s="81">
        <f>(AE7/5)*4</f>
        <v>0</v>
      </c>
      <c r="K8" s="82"/>
      <c r="L8" s="82"/>
      <c r="M8" s="82"/>
      <c r="N8" s="82"/>
      <c r="O8" s="82"/>
      <c r="P8" s="83"/>
      <c r="Q8" s="81"/>
      <c r="R8" s="82"/>
      <c r="S8" s="82"/>
      <c r="T8" s="82"/>
      <c r="U8" s="82"/>
      <c r="V8" s="82"/>
      <c r="W8" s="83"/>
      <c r="X8" s="81"/>
      <c r="Y8" s="82"/>
      <c r="Z8" s="82"/>
      <c r="AA8" s="82"/>
      <c r="AB8" s="82"/>
      <c r="AC8" s="82"/>
      <c r="AD8" s="83"/>
      <c r="AE8" s="127"/>
      <c r="AF8" s="125"/>
      <c r="AH8" s="26">
        <f>SUM(C8:W8)</f>
        <v>0</v>
      </c>
      <c r="AJ8" s="29"/>
    </row>
    <row r="9" spans="1:36">
      <c r="A9" s="96">
        <v>4</v>
      </c>
      <c r="B9" s="98" t="s">
        <v>89</v>
      </c>
      <c r="C9" s="49"/>
      <c r="D9" s="50"/>
      <c r="E9" s="50"/>
      <c r="F9" s="70"/>
      <c r="G9" s="70"/>
      <c r="H9" s="70"/>
      <c r="I9" s="51"/>
      <c r="J9" s="49"/>
      <c r="K9" s="50"/>
      <c r="L9" s="50"/>
      <c r="M9" s="70"/>
      <c r="N9" s="78"/>
      <c r="O9" s="78"/>
      <c r="P9" s="79"/>
      <c r="Q9" s="76"/>
      <c r="R9" s="77"/>
      <c r="S9" s="77"/>
      <c r="T9" s="78"/>
      <c r="U9" s="78"/>
      <c r="V9" s="78"/>
      <c r="W9" s="79"/>
      <c r="X9" s="49"/>
      <c r="Y9" s="50"/>
      <c r="Z9" s="50"/>
      <c r="AA9" s="70"/>
      <c r="AB9" s="70"/>
      <c r="AC9" s="70"/>
      <c r="AD9" s="51"/>
      <c r="AE9" s="126">
        <f>Obra!I13+Obra!I14+Obra!I15+Obra!I16+Obra!I18+Obra!I19+Obra!I20+Obra!I21</f>
        <v>0</v>
      </c>
      <c r="AF9" s="124"/>
      <c r="AH9" s="26"/>
      <c r="AJ9" s="29"/>
    </row>
    <row r="10" spans="1:36">
      <c r="A10" s="97"/>
      <c r="B10" s="99"/>
      <c r="C10" s="81"/>
      <c r="D10" s="82"/>
      <c r="E10" s="82"/>
      <c r="F10" s="82"/>
      <c r="G10" s="82"/>
      <c r="H10" s="82"/>
      <c r="I10" s="83"/>
      <c r="J10" s="81">
        <f>(AE9/10)*3</f>
        <v>0</v>
      </c>
      <c r="K10" s="82"/>
      <c r="L10" s="82"/>
      <c r="M10" s="82"/>
      <c r="N10" s="82"/>
      <c r="O10" s="82"/>
      <c r="P10" s="83"/>
      <c r="Q10" s="81">
        <f>(AE9/10)*7</f>
        <v>0</v>
      </c>
      <c r="R10" s="82"/>
      <c r="S10" s="82"/>
      <c r="T10" s="82"/>
      <c r="U10" s="82"/>
      <c r="V10" s="82"/>
      <c r="W10" s="83"/>
      <c r="X10" s="81"/>
      <c r="Y10" s="82"/>
      <c r="Z10" s="82"/>
      <c r="AA10" s="82"/>
      <c r="AB10" s="82"/>
      <c r="AC10" s="82"/>
      <c r="AD10" s="83"/>
      <c r="AE10" s="127"/>
      <c r="AF10" s="125"/>
      <c r="AH10" s="26">
        <f>SUM(C10:W10)</f>
        <v>0</v>
      </c>
      <c r="AJ10" s="29"/>
    </row>
    <row r="11" spans="1:36">
      <c r="A11" s="97">
        <v>5</v>
      </c>
      <c r="B11" s="98" t="s">
        <v>90</v>
      </c>
      <c r="C11" s="43"/>
      <c r="D11" s="41"/>
      <c r="E11" s="41"/>
      <c r="F11" s="70"/>
      <c r="G11" s="70"/>
      <c r="H11" s="70"/>
      <c r="I11" s="42"/>
      <c r="J11" s="49"/>
      <c r="K11" s="50"/>
      <c r="L11" s="50"/>
      <c r="M11" s="70"/>
      <c r="N11" s="70"/>
      <c r="O11" s="70"/>
      <c r="P11" s="51"/>
      <c r="Q11" s="49"/>
      <c r="R11" s="50"/>
      <c r="S11" s="50"/>
      <c r="T11" s="80"/>
      <c r="U11" s="78"/>
      <c r="V11" s="78"/>
      <c r="W11" s="78"/>
      <c r="X11" s="49"/>
      <c r="Y11" s="50"/>
      <c r="Z11" s="50"/>
      <c r="AA11" s="70"/>
      <c r="AB11" s="70"/>
      <c r="AC11" s="70"/>
      <c r="AD11" s="51"/>
      <c r="AE11" s="126">
        <f>Obra!I17+Obra!I22</f>
        <v>0</v>
      </c>
      <c r="AF11" s="124"/>
      <c r="AH11" s="26"/>
      <c r="AJ11" s="29"/>
    </row>
    <row r="12" spans="1:36">
      <c r="A12" s="97"/>
      <c r="B12" s="99"/>
      <c r="C12" s="84"/>
      <c r="D12" s="85"/>
      <c r="E12" s="85"/>
      <c r="F12" s="86"/>
      <c r="G12" s="86"/>
      <c r="H12" s="86"/>
      <c r="I12" s="87"/>
      <c r="J12" s="84"/>
      <c r="K12" s="85"/>
      <c r="L12" s="85"/>
      <c r="M12" s="86"/>
      <c r="N12" s="86"/>
      <c r="O12" s="86"/>
      <c r="P12" s="87"/>
      <c r="Q12" s="84">
        <f>AE11</f>
        <v>0</v>
      </c>
      <c r="R12" s="85"/>
      <c r="S12" s="85"/>
      <c r="T12" s="86"/>
      <c r="U12" s="86"/>
      <c r="V12" s="86"/>
      <c r="W12" s="87"/>
      <c r="X12" s="84"/>
      <c r="Y12" s="85"/>
      <c r="Z12" s="85"/>
      <c r="AA12" s="86"/>
      <c r="AB12" s="86"/>
      <c r="AC12" s="86"/>
      <c r="AD12" s="87"/>
      <c r="AE12" s="127"/>
      <c r="AF12" s="125"/>
      <c r="AH12" s="26">
        <f>SUM(C12:W12)</f>
        <v>0</v>
      </c>
      <c r="AJ12" s="29"/>
    </row>
    <row r="13" spans="1:36">
      <c r="A13" s="96">
        <v>6</v>
      </c>
      <c r="B13" s="98" t="s">
        <v>39</v>
      </c>
      <c r="C13" s="43"/>
      <c r="D13" s="41"/>
      <c r="E13" s="41"/>
      <c r="F13" s="70"/>
      <c r="G13" s="70"/>
      <c r="H13" s="70"/>
      <c r="I13" s="42"/>
      <c r="J13" s="43"/>
      <c r="K13" s="41"/>
      <c r="L13" s="41"/>
      <c r="M13" s="70"/>
      <c r="N13" s="70"/>
      <c r="O13" s="70"/>
      <c r="P13" s="42"/>
      <c r="Q13" s="49"/>
      <c r="R13" s="50"/>
      <c r="S13" s="50"/>
      <c r="T13" s="70"/>
      <c r="U13" s="70"/>
      <c r="V13" s="70"/>
      <c r="W13" s="51"/>
      <c r="X13" s="76"/>
      <c r="Y13" s="77"/>
      <c r="Z13" s="77"/>
      <c r="AA13" s="70"/>
      <c r="AB13" s="70"/>
      <c r="AC13" s="70"/>
      <c r="AD13" s="51"/>
      <c r="AE13" s="126">
        <f>Obra!I24</f>
        <v>0</v>
      </c>
      <c r="AF13" s="124"/>
      <c r="AH13" s="26"/>
      <c r="AJ13" s="29"/>
    </row>
    <row r="14" spans="1:36">
      <c r="A14" s="97"/>
      <c r="B14" s="99"/>
      <c r="C14" s="88"/>
      <c r="D14" s="89"/>
      <c r="E14" s="89"/>
      <c r="F14" s="90"/>
      <c r="G14" s="90"/>
      <c r="H14" s="90"/>
      <c r="I14" s="91"/>
      <c r="J14" s="88"/>
      <c r="K14" s="89"/>
      <c r="L14" s="89"/>
      <c r="M14" s="90"/>
      <c r="N14" s="90"/>
      <c r="O14" s="90"/>
      <c r="P14" s="91"/>
      <c r="Q14" s="88"/>
      <c r="R14" s="89"/>
      <c r="S14" s="89"/>
      <c r="T14" s="90"/>
      <c r="U14" s="90"/>
      <c r="V14" s="90"/>
      <c r="W14" s="91"/>
      <c r="X14" s="88">
        <f>AE13</f>
        <v>0</v>
      </c>
      <c r="Y14" s="89"/>
      <c r="Z14" s="89"/>
      <c r="AA14" s="90"/>
      <c r="AB14" s="90"/>
      <c r="AC14" s="90"/>
      <c r="AD14" s="91"/>
      <c r="AE14" s="127"/>
      <c r="AF14" s="125"/>
      <c r="AH14" s="26">
        <f>SUM(C14:W14)</f>
        <v>0</v>
      </c>
      <c r="AJ14" s="29"/>
    </row>
    <row r="15" spans="1:36">
      <c r="A15" s="96">
        <v>7</v>
      </c>
      <c r="B15" s="98" t="s">
        <v>91</v>
      </c>
      <c r="C15" s="49"/>
      <c r="D15" s="50"/>
      <c r="E15" s="50"/>
      <c r="F15" s="70"/>
      <c r="G15" s="70"/>
      <c r="H15" s="70"/>
      <c r="I15" s="51"/>
      <c r="J15" s="46"/>
      <c r="K15" s="47"/>
      <c r="L15" s="47"/>
      <c r="M15" s="71"/>
      <c r="N15" s="71"/>
      <c r="O15" s="71"/>
      <c r="P15" s="48"/>
      <c r="Q15" s="49"/>
      <c r="R15" s="50"/>
      <c r="S15" s="50"/>
      <c r="T15" s="70"/>
      <c r="U15" s="70"/>
      <c r="V15" s="70"/>
      <c r="W15" s="51"/>
      <c r="X15" s="49"/>
      <c r="Y15" s="50"/>
      <c r="Z15" s="49"/>
      <c r="AA15" s="77"/>
      <c r="AB15" s="77"/>
      <c r="AC15" s="78"/>
      <c r="AD15" s="79"/>
      <c r="AE15" s="126">
        <f>Obra!I8</f>
        <v>0</v>
      </c>
      <c r="AF15" s="124"/>
      <c r="AH15" s="26"/>
      <c r="AJ15" s="29"/>
    </row>
    <row r="16" spans="1:36">
      <c r="A16" s="97"/>
      <c r="B16" s="99"/>
      <c r="C16" s="88"/>
      <c r="D16" s="89"/>
      <c r="E16" s="89"/>
      <c r="F16" s="90"/>
      <c r="G16" s="90"/>
      <c r="H16" s="90"/>
      <c r="I16" s="91"/>
      <c r="J16" s="88"/>
      <c r="K16" s="89"/>
      <c r="L16" s="89"/>
      <c r="M16" s="90"/>
      <c r="N16" s="90"/>
      <c r="O16" s="90"/>
      <c r="P16" s="91"/>
      <c r="Q16" s="88"/>
      <c r="R16" s="89"/>
      <c r="S16" s="89"/>
      <c r="T16" s="90"/>
      <c r="U16" s="90"/>
      <c r="V16" s="90"/>
      <c r="W16" s="91"/>
      <c r="X16" s="88">
        <f>AE15</f>
        <v>0</v>
      </c>
      <c r="Y16" s="89"/>
      <c r="Z16" s="89"/>
      <c r="AA16" s="90"/>
      <c r="AB16" s="90"/>
      <c r="AC16" s="90"/>
      <c r="AD16" s="91"/>
      <c r="AE16" s="127"/>
      <c r="AF16" s="125"/>
      <c r="AH16" s="26"/>
      <c r="AJ16" s="29"/>
    </row>
    <row r="17" spans="1:36">
      <c r="A17" s="66"/>
      <c r="B17" s="67"/>
      <c r="C17" s="52"/>
      <c r="D17" s="52"/>
      <c r="E17" s="52"/>
      <c r="F17" s="52"/>
      <c r="G17" s="52"/>
      <c r="H17" s="52"/>
      <c r="I17" s="52"/>
      <c r="J17" s="52"/>
      <c r="K17" s="52"/>
      <c r="L17" s="52"/>
      <c r="M17" s="52"/>
      <c r="N17" s="52"/>
      <c r="O17" s="52"/>
      <c r="P17" s="52"/>
      <c r="Q17" s="52"/>
      <c r="R17" s="52"/>
      <c r="S17" s="52"/>
      <c r="T17" s="52"/>
      <c r="U17" s="52"/>
      <c r="V17" s="52"/>
      <c r="W17" s="52"/>
      <c r="X17" s="52"/>
      <c r="Y17" s="52"/>
      <c r="Z17" s="52"/>
      <c r="AA17" s="52"/>
      <c r="AB17" s="52"/>
      <c r="AC17" s="52"/>
      <c r="AD17" s="52"/>
      <c r="AE17" s="68"/>
      <c r="AF17" s="69"/>
      <c r="AH17" s="26"/>
      <c r="AJ17" s="29"/>
    </row>
    <row r="18" spans="1:36">
      <c r="A18" s="121" t="s">
        <v>8</v>
      </c>
      <c r="B18" s="122"/>
      <c r="C18" s="123">
        <f>SUM(C3:I14)</f>
        <v>0</v>
      </c>
      <c r="D18" s="123"/>
      <c r="E18" s="123"/>
      <c r="F18" s="123"/>
      <c r="G18" s="123"/>
      <c r="H18" s="123"/>
      <c r="I18" s="123"/>
      <c r="J18" s="123">
        <f>SUM(J3:P14)</f>
        <v>0</v>
      </c>
      <c r="K18" s="123"/>
      <c r="L18" s="123"/>
      <c r="M18" s="123"/>
      <c r="N18" s="123"/>
      <c r="O18" s="123"/>
      <c r="P18" s="123"/>
      <c r="Q18" s="123">
        <f>SUM(Q3:W14)</f>
        <v>0</v>
      </c>
      <c r="R18" s="123"/>
      <c r="S18" s="123"/>
      <c r="T18" s="123"/>
      <c r="U18" s="123"/>
      <c r="V18" s="123"/>
      <c r="W18" s="123"/>
      <c r="X18" s="135">
        <f>SUM(X3:AD16)</f>
        <v>0</v>
      </c>
      <c r="Y18" s="136"/>
      <c r="Z18" s="136"/>
      <c r="AA18" s="136"/>
      <c r="AB18" s="136"/>
      <c r="AC18" s="136"/>
      <c r="AD18" s="137"/>
      <c r="AE18" s="25">
        <f>SUM(AE3:AE16)</f>
        <v>0</v>
      </c>
      <c r="AF18" s="110">
        <f>ROUNDUP((SUM(AF3:AF14)),0)</f>
        <v>0</v>
      </c>
      <c r="AH18" s="26">
        <f>SUM(C18:W18)</f>
        <v>0</v>
      </c>
      <c r="AJ18" s="29"/>
    </row>
    <row r="19" spans="1:36">
      <c r="A19" s="113" t="s">
        <v>92</v>
      </c>
      <c r="B19" s="114"/>
      <c r="C19" s="115">
        <f>C18*0.3</f>
        <v>0</v>
      </c>
      <c r="D19" s="116"/>
      <c r="E19" s="116"/>
      <c r="F19" s="116"/>
      <c r="G19" s="116"/>
      <c r="H19" s="116"/>
      <c r="I19" s="117"/>
      <c r="J19" s="115">
        <f>J18*0.3</f>
        <v>0</v>
      </c>
      <c r="K19" s="116"/>
      <c r="L19" s="116"/>
      <c r="M19" s="116"/>
      <c r="N19" s="116"/>
      <c r="O19" s="116"/>
      <c r="P19" s="117"/>
      <c r="Q19" s="115">
        <f>Q18*0.3</f>
        <v>0</v>
      </c>
      <c r="R19" s="116"/>
      <c r="S19" s="116"/>
      <c r="T19" s="116"/>
      <c r="U19" s="116"/>
      <c r="V19" s="116"/>
      <c r="W19" s="117"/>
      <c r="X19" s="129">
        <f>X18*0.3</f>
        <v>0</v>
      </c>
      <c r="Y19" s="130"/>
      <c r="Z19" s="130"/>
      <c r="AA19" s="130"/>
      <c r="AB19" s="130"/>
      <c r="AC19" s="130"/>
      <c r="AD19" s="131"/>
      <c r="AE19" s="27">
        <f>AE18*0.3</f>
        <v>0</v>
      </c>
      <c r="AF19" s="111"/>
      <c r="AH19" s="26">
        <f>SUM(C19:W19)</f>
        <v>0</v>
      </c>
    </row>
    <row r="20" spans="1:36">
      <c r="A20" s="118" t="s">
        <v>15</v>
      </c>
      <c r="B20" s="119"/>
      <c r="C20" s="120">
        <f>C18+C19</f>
        <v>0</v>
      </c>
      <c r="D20" s="120"/>
      <c r="E20" s="120"/>
      <c r="F20" s="120"/>
      <c r="G20" s="120"/>
      <c r="H20" s="120"/>
      <c r="I20" s="120"/>
      <c r="J20" s="120">
        <f t="shared" ref="J20" si="0">J18+J19</f>
        <v>0</v>
      </c>
      <c r="K20" s="120"/>
      <c r="L20" s="120"/>
      <c r="M20" s="120"/>
      <c r="N20" s="120"/>
      <c r="O20" s="120"/>
      <c r="P20" s="120"/>
      <c r="Q20" s="120">
        <f t="shared" ref="Q20" si="1">Q18+Q19</f>
        <v>0</v>
      </c>
      <c r="R20" s="120"/>
      <c r="S20" s="120"/>
      <c r="T20" s="120"/>
      <c r="U20" s="120"/>
      <c r="V20" s="120"/>
      <c r="W20" s="120"/>
      <c r="X20" s="132">
        <f>SUM(X18)</f>
        <v>0</v>
      </c>
      <c r="Y20" s="133"/>
      <c r="Z20" s="133"/>
      <c r="AA20" s="133"/>
      <c r="AB20" s="133"/>
      <c r="AC20" s="133"/>
      <c r="AD20" s="134"/>
      <c r="AE20" s="28">
        <f>AE18+AE19</f>
        <v>0</v>
      </c>
      <c r="AF20" s="112"/>
      <c r="AH20" s="26">
        <f>SUM(C20:W20)</f>
        <v>0</v>
      </c>
    </row>
  </sheetData>
  <mergeCells count="80">
    <mergeCell ref="X19:AD19"/>
    <mergeCell ref="X20:AD20"/>
    <mergeCell ref="X10:AD10"/>
    <mergeCell ref="X12:AD12"/>
    <mergeCell ref="X14:AD14"/>
    <mergeCell ref="X16:AD16"/>
    <mergeCell ref="X18:AD18"/>
    <mergeCell ref="A15:A16"/>
    <mergeCell ref="B15:B16"/>
    <mergeCell ref="AE15:AE16"/>
    <mergeCell ref="AF15:AF16"/>
    <mergeCell ref="C16:I16"/>
    <mergeCell ref="J16:P16"/>
    <mergeCell ref="Q16:W16"/>
    <mergeCell ref="Q18:W18"/>
    <mergeCell ref="AF11:AF12"/>
    <mergeCell ref="AF13:AF14"/>
    <mergeCell ref="AE3:AE4"/>
    <mergeCell ref="AE5:AE6"/>
    <mergeCell ref="AF3:AF4"/>
    <mergeCell ref="AF5:AF6"/>
    <mergeCell ref="AF7:AF8"/>
    <mergeCell ref="AF9:AF10"/>
    <mergeCell ref="AE7:AE8"/>
    <mergeCell ref="AE9:AE10"/>
    <mergeCell ref="AE11:AE12"/>
    <mergeCell ref="AE13:AE14"/>
    <mergeCell ref="X4:AD4"/>
    <mergeCell ref="X6:AD6"/>
    <mergeCell ref="X8:AD8"/>
    <mergeCell ref="A11:A12"/>
    <mergeCell ref="B11:B12"/>
    <mergeCell ref="C12:I12"/>
    <mergeCell ref="J14:P14"/>
    <mergeCell ref="AF18:AF20"/>
    <mergeCell ref="A19:B19"/>
    <mergeCell ref="C19:I19"/>
    <mergeCell ref="J19:P19"/>
    <mergeCell ref="Q19:W19"/>
    <mergeCell ref="A20:B20"/>
    <mergeCell ref="C20:I20"/>
    <mergeCell ref="J20:P20"/>
    <mergeCell ref="Q20:W20"/>
    <mergeCell ref="A18:B18"/>
    <mergeCell ref="C18:I18"/>
    <mergeCell ref="J18:P18"/>
    <mergeCell ref="Q8:W8"/>
    <mergeCell ref="A9:A10"/>
    <mergeCell ref="B9:B10"/>
    <mergeCell ref="C10:I10"/>
    <mergeCell ref="J10:P10"/>
    <mergeCell ref="Q10:W10"/>
    <mergeCell ref="A7:A8"/>
    <mergeCell ref="B13:B14"/>
    <mergeCell ref="C14:I14"/>
    <mergeCell ref="B7:B8"/>
    <mergeCell ref="C8:I8"/>
    <mergeCell ref="J8:P8"/>
    <mergeCell ref="AE1:AF1"/>
    <mergeCell ref="C2:I2"/>
    <mergeCell ref="J2:P2"/>
    <mergeCell ref="Q2:W2"/>
    <mergeCell ref="C1:W1"/>
    <mergeCell ref="X2:AD2"/>
    <mergeCell ref="J4:P4"/>
    <mergeCell ref="Q4:W4"/>
    <mergeCell ref="J12:P12"/>
    <mergeCell ref="Q14:W14"/>
    <mergeCell ref="A1:A2"/>
    <mergeCell ref="B1:B2"/>
    <mergeCell ref="A5:A6"/>
    <mergeCell ref="B5:B6"/>
    <mergeCell ref="C6:I6"/>
    <mergeCell ref="J6:P6"/>
    <mergeCell ref="Q6:W6"/>
    <mergeCell ref="A3:A4"/>
    <mergeCell ref="B3:B4"/>
    <mergeCell ref="C4:I4"/>
    <mergeCell ref="Q12:W12"/>
    <mergeCell ref="A13:A14"/>
  </mergeCells>
  <printOptions horizontalCentered="1"/>
  <pageMargins left="0.39370078740157483" right="0.39370078740157483" top="1.1811023622047245" bottom="0.78740157480314965" header="0.19685039370078741" footer="0.19685039370078741"/>
  <pageSetup paperSize="9" scale="67" fitToHeight="0" orientation="landscape" verticalDpi="0" r:id="rId1"/>
  <headerFooter>
    <oddHeader>&amp;L&amp;G&amp;C&amp;"Ecofont Vera Sans,Negrito"&amp;14
PESM - Núcleo Itutinga Pilões
Caminhos do Mar&amp;R&amp;"Ecofont Vera Sans,Regular"&amp;14
Cronograma Físico-Financeiro
Boletim CPOS 171 - NOV/2017</oddHeader>
    <oddFooter>&amp;L&amp;G&amp;CAv. Professor Frederico Hermann Junior, 345 – Pinheiros - 05459-010 São Paulo
(11) 2997-5000 – www.fflorestal.sp.gov.br
página &amp;P de &amp;N&amp;RFolha:__________________
Proc.: __________/_______
Rubrica: ________________</oddFoot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27"/>
  <sheetViews>
    <sheetView showGridLines="0" view="pageLayout" topLeftCell="A40" zoomScaleNormal="100" workbookViewId="0">
      <selection activeCell="F24" sqref="F24:I24"/>
    </sheetView>
  </sheetViews>
  <sheetFormatPr defaultRowHeight="18.75"/>
  <cols>
    <col min="1" max="1" width="9.140625" style="13"/>
    <col min="2" max="2" width="21.85546875" style="13" customWidth="1"/>
    <col min="3" max="3" width="87.5703125" style="1" customWidth="1"/>
    <col min="4" max="4" width="10" style="1" customWidth="1"/>
    <col min="5" max="5" width="12.7109375" style="18" bestFit="1" customWidth="1"/>
    <col min="6" max="9" width="15.7109375" style="14" customWidth="1"/>
    <col min="11" max="11" width="18.42578125" style="45" customWidth="1"/>
  </cols>
  <sheetData>
    <row r="1" spans="1:18">
      <c r="A1" s="2" t="s">
        <v>0</v>
      </c>
      <c r="B1" s="3" t="s">
        <v>1</v>
      </c>
      <c r="C1" s="4" t="s">
        <v>2</v>
      </c>
      <c r="D1" s="3" t="s">
        <v>3</v>
      </c>
      <c r="E1" s="16" t="s">
        <v>4</v>
      </c>
      <c r="F1" s="5" t="s">
        <v>5</v>
      </c>
      <c r="G1" s="5" t="s">
        <v>6</v>
      </c>
      <c r="H1" s="5" t="s">
        <v>7</v>
      </c>
      <c r="I1" s="6" t="s">
        <v>8</v>
      </c>
      <c r="J1" s="39"/>
      <c r="K1" s="44"/>
      <c r="L1" s="39"/>
      <c r="M1" s="39"/>
      <c r="N1" s="39"/>
      <c r="O1" s="39"/>
      <c r="P1" s="39"/>
      <c r="Q1" s="39"/>
      <c r="R1" s="36"/>
    </row>
    <row r="2" spans="1:18">
      <c r="A2" s="20">
        <v>1</v>
      </c>
      <c r="B2" s="30"/>
      <c r="C2" s="32" t="s">
        <v>83</v>
      </c>
      <c r="D2" s="21"/>
      <c r="E2" s="22"/>
      <c r="F2" s="33"/>
      <c r="G2" s="37"/>
      <c r="H2" s="12"/>
      <c r="I2" s="7">
        <f>SUM(I3:I8)</f>
        <v>0</v>
      </c>
      <c r="J2" s="39"/>
      <c r="K2" s="44"/>
      <c r="L2" s="39"/>
      <c r="M2" s="39"/>
      <c r="N2" s="39"/>
      <c r="O2" s="39"/>
      <c r="P2" s="39"/>
      <c r="Q2" s="39"/>
      <c r="R2" s="36"/>
    </row>
    <row r="3" spans="1:18">
      <c r="A3" s="8" t="s">
        <v>24</v>
      </c>
      <c r="B3" s="31" t="s">
        <v>11</v>
      </c>
      <c r="C3" s="34" t="s">
        <v>12</v>
      </c>
      <c r="D3" s="9" t="s">
        <v>10</v>
      </c>
      <c r="E3" s="17">
        <v>6</v>
      </c>
      <c r="F3" s="35"/>
      <c r="G3" s="38"/>
      <c r="H3" s="10"/>
      <c r="I3" s="11"/>
      <c r="J3" s="39"/>
      <c r="K3" s="44"/>
      <c r="L3" s="39"/>
      <c r="M3" s="39"/>
      <c r="N3" s="39"/>
      <c r="O3" s="39"/>
      <c r="P3" s="39"/>
      <c r="Q3" s="39"/>
      <c r="R3" s="36"/>
    </row>
    <row r="4" spans="1:18">
      <c r="A4" s="8" t="s">
        <v>32</v>
      </c>
      <c r="B4" s="59" t="s">
        <v>29</v>
      </c>
      <c r="C4" s="55" t="s">
        <v>30</v>
      </c>
      <c r="D4" s="54" t="s">
        <v>31</v>
      </c>
      <c r="E4" s="17">
        <v>25</v>
      </c>
      <c r="F4" s="56"/>
      <c r="G4" s="57"/>
      <c r="H4" s="57"/>
      <c r="I4" s="11"/>
      <c r="J4" s="39"/>
      <c r="K4" s="44"/>
      <c r="L4" s="39"/>
      <c r="M4" s="39"/>
      <c r="N4" s="39"/>
      <c r="O4" s="39"/>
      <c r="P4" s="39"/>
      <c r="Q4" s="39"/>
      <c r="R4" s="36"/>
    </row>
    <row r="5" spans="1:18">
      <c r="A5" s="8" t="s">
        <v>33</v>
      </c>
      <c r="B5" s="60" t="s">
        <v>66</v>
      </c>
      <c r="C5" s="61" t="s">
        <v>67</v>
      </c>
      <c r="D5" s="60" t="s">
        <v>13</v>
      </c>
      <c r="E5" s="17">
        <v>6</v>
      </c>
      <c r="F5" s="62"/>
      <c r="G5" s="62"/>
      <c r="H5" s="62"/>
      <c r="I5" s="11"/>
      <c r="J5" s="39"/>
      <c r="K5" s="44"/>
      <c r="L5" s="39"/>
      <c r="M5" s="39"/>
      <c r="N5" s="39"/>
      <c r="O5" s="39"/>
      <c r="P5" s="39"/>
      <c r="Q5" s="39"/>
      <c r="R5" s="39"/>
    </row>
    <row r="6" spans="1:18" ht="28.5">
      <c r="A6" s="8" t="s">
        <v>34</v>
      </c>
      <c r="B6" s="60" t="s">
        <v>37</v>
      </c>
      <c r="C6" s="61" t="s">
        <v>38</v>
      </c>
      <c r="D6" s="60" t="s">
        <v>13</v>
      </c>
      <c r="E6" s="17">
        <v>6</v>
      </c>
      <c r="F6" s="62"/>
      <c r="G6" s="62"/>
      <c r="H6" s="62"/>
      <c r="I6" s="11"/>
      <c r="J6" s="39"/>
      <c r="K6" s="44"/>
      <c r="L6" s="39"/>
      <c r="M6" s="39"/>
      <c r="N6" s="39"/>
      <c r="O6" s="39"/>
      <c r="P6" s="39"/>
      <c r="Q6" s="39"/>
      <c r="R6" s="39"/>
    </row>
    <row r="7" spans="1:18">
      <c r="A7" s="8" t="s">
        <v>35</v>
      </c>
      <c r="B7" s="63" t="s">
        <v>68</v>
      </c>
      <c r="C7" s="64" t="s">
        <v>69</v>
      </c>
      <c r="D7" s="15" t="s">
        <v>70</v>
      </c>
      <c r="E7" s="17">
        <v>4</v>
      </c>
      <c r="F7" s="65"/>
      <c r="G7" s="57"/>
      <c r="H7" s="65"/>
      <c r="I7" s="11"/>
      <c r="J7" s="39"/>
      <c r="K7" s="44"/>
      <c r="L7" s="39"/>
      <c r="M7" s="39"/>
      <c r="N7" s="39"/>
      <c r="O7" s="39"/>
      <c r="P7" s="39"/>
      <c r="Q7" s="39"/>
      <c r="R7" s="39"/>
    </row>
    <row r="8" spans="1:18">
      <c r="A8" s="8" t="s">
        <v>36</v>
      </c>
      <c r="B8" s="63" t="s">
        <v>71</v>
      </c>
      <c r="C8" s="64" t="s">
        <v>72</v>
      </c>
      <c r="D8" s="15" t="s">
        <v>70</v>
      </c>
      <c r="E8" s="17">
        <v>4</v>
      </c>
      <c r="F8" s="65"/>
      <c r="G8" s="58"/>
      <c r="H8" s="65"/>
      <c r="I8" s="11"/>
      <c r="J8" s="39"/>
      <c r="K8" s="44"/>
      <c r="L8" s="39"/>
      <c r="M8" s="39"/>
      <c r="N8" s="39"/>
      <c r="O8" s="39"/>
      <c r="P8" s="39"/>
      <c r="Q8" s="39"/>
      <c r="R8" s="39"/>
    </row>
    <row r="9" spans="1:18">
      <c r="A9" s="20">
        <v>2</v>
      </c>
      <c r="B9" s="30"/>
      <c r="C9" s="32" t="s">
        <v>73</v>
      </c>
      <c r="D9" s="21"/>
      <c r="E9" s="22"/>
      <c r="F9" s="33"/>
      <c r="G9" s="37"/>
      <c r="H9" s="12"/>
      <c r="I9" s="7"/>
      <c r="J9" s="39"/>
      <c r="K9" s="44"/>
      <c r="L9" s="39"/>
      <c r="M9" s="39"/>
      <c r="N9" s="39"/>
      <c r="O9" s="39"/>
      <c r="P9" s="39"/>
      <c r="Q9" s="39"/>
      <c r="R9" s="39"/>
    </row>
    <row r="10" spans="1:18">
      <c r="A10" s="8" t="s">
        <v>25</v>
      </c>
      <c r="B10" s="60" t="s">
        <v>41</v>
      </c>
      <c r="C10" s="61" t="s">
        <v>42</v>
      </c>
      <c r="D10" s="60" t="s">
        <v>10</v>
      </c>
      <c r="E10" s="17">
        <v>30</v>
      </c>
      <c r="F10" s="62"/>
      <c r="G10" s="62"/>
      <c r="H10" s="62"/>
      <c r="I10" s="11"/>
      <c r="J10" s="39"/>
      <c r="K10" s="44"/>
      <c r="L10" s="39"/>
      <c r="M10" s="39"/>
      <c r="N10" s="39"/>
      <c r="O10" s="39"/>
      <c r="P10" s="39"/>
      <c r="Q10" s="39"/>
      <c r="R10" s="39"/>
    </row>
    <row r="11" spans="1:18">
      <c r="A11" s="8" t="s">
        <v>26</v>
      </c>
      <c r="B11" s="60" t="s">
        <v>43</v>
      </c>
      <c r="C11" s="61" t="s">
        <v>44</v>
      </c>
      <c r="D11" s="60" t="s">
        <v>14</v>
      </c>
      <c r="E11" s="17">
        <v>50</v>
      </c>
      <c r="F11" s="62"/>
      <c r="G11" s="62"/>
      <c r="H11" s="62"/>
      <c r="I11" s="11"/>
      <c r="J11" s="39"/>
      <c r="K11" s="44"/>
      <c r="L11" s="39"/>
      <c r="M11" s="39"/>
      <c r="N11" s="39"/>
      <c r="O11" s="39"/>
      <c r="P11" s="39"/>
      <c r="Q11" s="39"/>
      <c r="R11" s="39"/>
    </row>
    <row r="12" spans="1:18">
      <c r="A12" s="8" t="s">
        <v>27</v>
      </c>
      <c r="B12" s="60" t="s">
        <v>45</v>
      </c>
      <c r="C12" s="61" t="s">
        <v>46</v>
      </c>
      <c r="D12" s="60" t="s">
        <v>14</v>
      </c>
      <c r="E12" s="17">
        <v>10</v>
      </c>
      <c r="F12" s="62"/>
      <c r="G12" s="62"/>
      <c r="H12" s="62"/>
      <c r="I12" s="11"/>
      <c r="J12" s="39"/>
      <c r="K12" s="44"/>
      <c r="L12" s="39"/>
      <c r="M12" s="39"/>
      <c r="N12" s="39"/>
      <c r="O12" s="39"/>
      <c r="P12" s="39"/>
      <c r="Q12" s="39"/>
      <c r="R12" s="39"/>
    </row>
    <row r="13" spans="1:18">
      <c r="A13" s="8" t="s">
        <v>16</v>
      </c>
      <c r="B13" s="60" t="s">
        <v>47</v>
      </c>
      <c r="C13" s="61" t="s">
        <v>48</v>
      </c>
      <c r="D13" s="60" t="s">
        <v>10</v>
      </c>
      <c r="E13" s="17">
        <v>10</v>
      </c>
      <c r="F13" s="62"/>
      <c r="G13" s="62"/>
      <c r="H13" s="62"/>
      <c r="I13" s="11"/>
      <c r="J13" s="39"/>
      <c r="K13" s="44"/>
      <c r="L13" s="39"/>
      <c r="M13" s="39"/>
      <c r="N13" s="39"/>
      <c r="O13" s="39"/>
      <c r="P13" s="39"/>
      <c r="Q13" s="39"/>
      <c r="R13" s="39"/>
    </row>
    <row r="14" spans="1:18">
      <c r="A14" s="8" t="s">
        <v>40</v>
      </c>
      <c r="B14" s="60" t="s">
        <v>49</v>
      </c>
      <c r="C14" s="61" t="s">
        <v>50</v>
      </c>
      <c r="D14" s="60" t="s">
        <v>14</v>
      </c>
      <c r="E14" s="17">
        <v>50</v>
      </c>
      <c r="F14" s="62"/>
      <c r="G14" s="62"/>
      <c r="H14" s="62"/>
      <c r="I14" s="11"/>
      <c r="J14" s="39"/>
      <c r="K14" s="44"/>
      <c r="L14" s="39"/>
      <c r="M14" s="39"/>
      <c r="N14" s="39"/>
      <c r="O14" s="39"/>
      <c r="P14" s="39"/>
      <c r="Q14" s="39"/>
      <c r="R14" s="39"/>
    </row>
    <row r="15" spans="1:18">
      <c r="A15" s="8" t="s">
        <v>74</v>
      </c>
      <c r="B15" s="60" t="s">
        <v>51</v>
      </c>
      <c r="C15" s="61" t="s">
        <v>52</v>
      </c>
      <c r="D15" s="60" t="s">
        <v>10</v>
      </c>
      <c r="E15" s="17">
        <v>15</v>
      </c>
      <c r="F15" s="62"/>
      <c r="G15" s="62"/>
      <c r="H15" s="62"/>
      <c r="I15" s="19"/>
      <c r="J15" s="39"/>
      <c r="K15" s="44"/>
      <c r="L15" s="39"/>
      <c r="M15" s="39"/>
      <c r="N15" s="39"/>
      <c r="O15" s="39"/>
      <c r="P15" s="39"/>
      <c r="Q15" s="39"/>
      <c r="R15" s="39"/>
    </row>
    <row r="16" spans="1:18">
      <c r="A16" s="8" t="s">
        <v>75</v>
      </c>
      <c r="B16" s="60" t="s">
        <v>53</v>
      </c>
      <c r="C16" s="61" t="s">
        <v>54</v>
      </c>
      <c r="D16" s="60" t="s">
        <v>10</v>
      </c>
      <c r="E16" s="17">
        <v>10</v>
      </c>
      <c r="F16" s="62"/>
      <c r="G16" s="62"/>
      <c r="H16" s="62"/>
      <c r="I16" s="19"/>
      <c r="J16" s="39"/>
      <c r="K16" s="44"/>
      <c r="L16" s="39"/>
      <c r="M16" s="39"/>
      <c r="N16" s="39"/>
      <c r="O16" s="39"/>
      <c r="P16" s="39"/>
      <c r="Q16" s="39"/>
      <c r="R16" s="39"/>
    </row>
    <row r="17" spans="1:18">
      <c r="A17" s="8" t="s">
        <v>76</v>
      </c>
      <c r="B17" s="60" t="s">
        <v>81</v>
      </c>
      <c r="C17" s="61" t="s">
        <v>82</v>
      </c>
      <c r="D17" s="60" t="s">
        <v>10</v>
      </c>
      <c r="E17" s="17">
        <v>50</v>
      </c>
      <c r="F17" s="62"/>
      <c r="G17" s="62"/>
      <c r="H17" s="62"/>
      <c r="I17" s="19"/>
      <c r="J17" s="39"/>
      <c r="K17" s="44"/>
      <c r="L17" s="39"/>
      <c r="M17" s="39"/>
      <c r="N17" s="39"/>
      <c r="O17" s="39"/>
      <c r="P17" s="39"/>
      <c r="Q17" s="39"/>
      <c r="R17" s="39"/>
    </row>
    <row r="18" spans="1:18">
      <c r="A18" s="8" t="s">
        <v>77</v>
      </c>
      <c r="B18" s="60" t="s">
        <v>55</v>
      </c>
      <c r="C18" s="61" t="s">
        <v>56</v>
      </c>
      <c r="D18" s="60" t="s">
        <v>14</v>
      </c>
      <c r="E18" s="17">
        <v>4</v>
      </c>
      <c r="F18" s="62"/>
      <c r="G18" s="62"/>
      <c r="H18" s="62"/>
      <c r="I18" s="19"/>
      <c r="J18" s="39"/>
      <c r="K18" s="44"/>
      <c r="L18" s="39"/>
      <c r="M18" s="39"/>
      <c r="N18" s="39"/>
      <c r="O18" s="39"/>
      <c r="P18" s="39"/>
      <c r="Q18" s="39"/>
      <c r="R18" s="39"/>
    </row>
    <row r="19" spans="1:18">
      <c r="A19" s="8" t="s">
        <v>78</v>
      </c>
      <c r="B19" s="60" t="s">
        <v>57</v>
      </c>
      <c r="C19" s="61" t="s">
        <v>58</v>
      </c>
      <c r="D19" s="60" t="s">
        <v>59</v>
      </c>
      <c r="E19" s="17">
        <v>50</v>
      </c>
      <c r="F19" s="62"/>
      <c r="G19" s="62"/>
      <c r="H19" s="62"/>
      <c r="I19" s="19"/>
      <c r="J19" s="39"/>
      <c r="K19" s="44"/>
      <c r="L19" s="39"/>
      <c r="M19" s="39"/>
      <c r="N19" s="39"/>
      <c r="O19" s="39"/>
      <c r="P19" s="39"/>
      <c r="Q19" s="39"/>
      <c r="R19" s="39"/>
    </row>
    <row r="20" spans="1:18">
      <c r="A20" s="8" t="s">
        <v>79</v>
      </c>
      <c r="B20" s="60" t="s">
        <v>60</v>
      </c>
      <c r="C20" s="61" t="s">
        <v>61</v>
      </c>
      <c r="D20" s="60" t="s">
        <v>14</v>
      </c>
      <c r="E20" s="17">
        <v>8</v>
      </c>
      <c r="F20" s="62"/>
      <c r="G20" s="62"/>
      <c r="H20" s="62"/>
      <c r="I20" s="19"/>
      <c r="J20" s="39"/>
      <c r="K20" s="44"/>
      <c r="L20" s="39"/>
      <c r="M20" s="39"/>
      <c r="N20" s="39"/>
      <c r="O20" s="39"/>
      <c r="P20" s="39"/>
      <c r="Q20" s="39"/>
      <c r="R20" s="39"/>
    </row>
    <row r="21" spans="1:18">
      <c r="A21" s="8" t="s">
        <v>80</v>
      </c>
      <c r="B21" s="60" t="s">
        <v>62</v>
      </c>
      <c r="C21" s="61" t="s">
        <v>63</v>
      </c>
      <c r="D21" s="60" t="s">
        <v>10</v>
      </c>
      <c r="E21" s="17">
        <v>4</v>
      </c>
      <c r="F21" s="62"/>
      <c r="G21" s="62"/>
      <c r="H21" s="62"/>
      <c r="I21" s="19"/>
      <c r="J21" s="39"/>
      <c r="K21" s="44"/>
      <c r="L21" s="39"/>
      <c r="M21" s="39"/>
      <c r="N21" s="39"/>
      <c r="O21" s="39"/>
      <c r="P21" s="39"/>
      <c r="Q21" s="39"/>
      <c r="R21" s="39"/>
    </row>
    <row r="22" spans="1:18" ht="28.5">
      <c r="A22" s="8" t="s">
        <v>86</v>
      </c>
      <c r="B22" s="60" t="s">
        <v>84</v>
      </c>
      <c r="C22" s="61" t="s">
        <v>85</v>
      </c>
      <c r="D22" s="60" t="s">
        <v>13</v>
      </c>
      <c r="E22" s="17">
        <v>10</v>
      </c>
      <c r="F22" s="62"/>
      <c r="G22" s="62"/>
      <c r="H22" s="62"/>
      <c r="I22" s="19"/>
      <c r="J22" s="39"/>
      <c r="K22" s="44"/>
      <c r="L22" s="39"/>
      <c r="M22" s="39"/>
      <c r="N22" s="39"/>
      <c r="O22" s="39"/>
      <c r="P22" s="39"/>
      <c r="Q22" s="39"/>
      <c r="R22" s="39"/>
    </row>
    <row r="23" spans="1:18">
      <c r="A23" s="20">
        <v>3</v>
      </c>
      <c r="B23" s="30"/>
      <c r="C23" s="32" t="s">
        <v>9</v>
      </c>
      <c r="D23" s="21"/>
      <c r="E23" s="22"/>
      <c r="F23" s="33"/>
      <c r="G23" s="37"/>
      <c r="H23" s="12"/>
      <c r="I23" s="7"/>
      <c r="J23" s="39"/>
      <c r="K23" s="44"/>
      <c r="L23" s="39"/>
      <c r="M23" s="39"/>
      <c r="N23" s="39"/>
      <c r="O23" s="39"/>
      <c r="P23" s="39"/>
      <c r="Q23" s="39"/>
      <c r="R23" s="39"/>
    </row>
    <row r="24" spans="1:18">
      <c r="A24" s="8" t="s">
        <v>28</v>
      </c>
      <c r="B24" s="60" t="s">
        <v>64</v>
      </c>
      <c r="C24" s="61" t="s">
        <v>65</v>
      </c>
      <c r="D24" s="60" t="s">
        <v>10</v>
      </c>
      <c r="E24" s="17">
        <v>20</v>
      </c>
      <c r="F24" s="62"/>
      <c r="G24" s="62"/>
      <c r="H24" s="62"/>
      <c r="I24" s="19"/>
      <c r="J24" s="39"/>
      <c r="K24" s="44"/>
      <c r="L24" s="39"/>
      <c r="M24" s="39"/>
      <c r="N24" s="39"/>
      <c r="O24" s="39"/>
      <c r="P24" s="39"/>
      <c r="Q24" s="39"/>
      <c r="R24" s="39"/>
    </row>
    <row r="25" spans="1:18">
      <c r="A25" s="148" t="s">
        <v>8</v>
      </c>
      <c r="B25" s="149"/>
      <c r="C25" s="149"/>
      <c r="D25" s="149"/>
      <c r="E25" s="149"/>
      <c r="F25" s="149"/>
      <c r="G25" s="150"/>
      <c r="H25" s="151">
        <f>I23+I9+I2</f>
        <v>0</v>
      </c>
      <c r="I25" s="152"/>
    </row>
    <row r="26" spans="1:18">
      <c r="A26" s="138" t="s">
        <v>92</v>
      </c>
      <c r="B26" s="139"/>
      <c r="C26" s="139"/>
      <c r="D26" s="139"/>
      <c r="E26" s="139"/>
      <c r="F26" s="139"/>
      <c r="G26" s="140"/>
      <c r="H26" s="141">
        <f>H25*0.3</f>
        <v>0</v>
      </c>
      <c r="I26" s="142"/>
    </row>
    <row r="27" spans="1:18">
      <c r="A27" s="143" t="s">
        <v>15</v>
      </c>
      <c r="B27" s="144"/>
      <c r="C27" s="144"/>
      <c r="D27" s="144"/>
      <c r="E27" s="144"/>
      <c r="F27" s="144"/>
      <c r="G27" s="145"/>
      <c r="H27" s="146">
        <f>SUM(H25:I26)</f>
        <v>0</v>
      </c>
      <c r="I27" s="147"/>
    </row>
  </sheetData>
  <mergeCells count="6">
    <mergeCell ref="A26:G26"/>
    <mergeCell ref="H26:I26"/>
    <mergeCell ref="A27:G27"/>
    <mergeCell ref="H27:I27"/>
    <mergeCell ref="A25:G25"/>
    <mergeCell ref="H25:I25"/>
  </mergeCells>
  <printOptions horizontalCentered="1"/>
  <pageMargins left="0.39370078740157483" right="0.39370078740157483" top="0.98425196850393704" bottom="0.78740157480314965" header="0.19685039370078741" footer="0.19685039370078741"/>
  <pageSetup paperSize="9" scale="68" fitToHeight="0" orientation="landscape" verticalDpi="0" r:id="rId1"/>
  <headerFooter>
    <oddHeader>&amp;L&amp;G&amp;C&amp;"Ecofont Vera Sans,Negrito"&amp;14
PESM - Núcleo Itutinga Pilões
Caminhos do Mar&amp;R
&amp;"Ecofont Vera Sans,Negrito"&amp;14Planilha de Custos
Boletim CPOS 171 - NOV/2017</oddHeader>
    <oddFooter>&amp;L&amp;G&amp;CAv. Professor Frederico Hermann Junior, 345 – Pinheiros - 05459-010 São Paulo
(11) 2997-5000 – www.fflorestal.sp.gov.br
página &amp;P de &amp;N&amp;RFolha:__________________
Proc.: __________/_______
Rubrica: ________________</odd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2</vt:i4>
      </vt:variant>
      <vt:variant>
        <vt:lpstr>Intervalos nomeados</vt:lpstr>
      </vt:variant>
      <vt:variant>
        <vt:i4>3</vt:i4>
      </vt:variant>
    </vt:vector>
  </HeadingPairs>
  <TitlesOfParts>
    <vt:vector size="5" baseType="lpstr">
      <vt:lpstr>Cronograma</vt:lpstr>
      <vt:lpstr>Obra</vt:lpstr>
      <vt:lpstr>Cronograma!Area_de_impressao</vt:lpstr>
      <vt:lpstr>Obra!Area_de_impressao</vt:lpstr>
      <vt:lpstr>Obra!Titulos_de_impressao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olmarianno</dc:creator>
  <cp:lastModifiedBy>Eliana Aparecida Silva</cp:lastModifiedBy>
  <cp:lastPrinted>2018-03-08T18:21:44Z</cp:lastPrinted>
  <dcterms:created xsi:type="dcterms:W3CDTF">2017-02-03T11:23:26Z</dcterms:created>
  <dcterms:modified xsi:type="dcterms:W3CDTF">2018-04-23T12:06:48Z</dcterms:modified>
</cp:coreProperties>
</file>