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EstaPasta_de_trabalho" defaultThemeVersion="124226"/>
  <bookViews>
    <workbookView xWindow="-45" yWindow="0" windowWidth="14175" windowHeight="11760" tabRatio="813"/>
  </bookViews>
  <sheets>
    <sheet name="CFTV" sheetId="29" r:id="rId1"/>
  </sheets>
  <definedNames>
    <definedName name="_xlnm.Print_Area" localSheetId="0">CFTV!$A$1:$I$36</definedName>
    <definedName name="_xlnm.Print_Titles" localSheetId="0">CFTV!$1:$1</definedName>
  </definedNames>
  <calcPr calcId="144525"/>
</workbook>
</file>

<file path=xl/calcChain.xml><?xml version="1.0" encoding="utf-8"?>
<calcChain xmlns="http://schemas.openxmlformats.org/spreadsheetml/2006/main">
  <c r="H36" i="29" l="1"/>
  <c r="H35" i="29"/>
  <c r="H34" i="29"/>
  <c r="I27" i="29"/>
  <c r="I2" i="29"/>
  <c r="I4" i="29"/>
  <c r="I5" i="29"/>
  <c r="I6" i="29"/>
  <c r="I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3" i="29"/>
  <c r="I29" i="29"/>
  <c r="I30" i="29"/>
  <c r="I31" i="29"/>
  <c r="I32" i="29"/>
  <c r="I28" i="29"/>
  <c r="H29" i="29"/>
  <c r="H30" i="29"/>
  <c r="H31" i="29"/>
  <c r="H32" i="29"/>
  <c r="H28" i="29"/>
  <c r="H4" i="29"/>
  <c r="H5" i="29"/>
  <c r="H6" i="29"/>
  <c r="H7" i="29"/>
  <c r="H8" i="29"/>
  <c r="H9" i="29"/>
  <c r="H10" i="29"/>
  <c r="H11" i="29"/>
  <c r="H12" i="29"/>
  <c r="H13" i="29"/>
  <c r="H14" i="29"/>
  <c r="H15" i="29"/>
  <c r="H16" i="29"/>
  <c r="H17" i="29"/>
  <c r="H18" i="29"/>
  <c r="H19" i="29"/>
  <c r="H20" i="29"/>
  <c r="H21" i="29"/>
  <c r="H22" i="29"/>
  <c r="H23" i="29"/>
  <c r="H24" i="29"/>
  <c r="H25" i="29"/>
  <c r="H3" i="29"/>
  <c r="I35" i="29" l="1"/>
  <c r="I36" i="29" s="1"/>
</calcChain>
</file>

<file path=xl/sharedStrings.xml><?xml version="1.0" encoding="utf-8"?>
<sst xmlns="http://schemas.openxmlformats.org/spreadsheetml/2006/main" count="127" uniqueCount="94">
  <si>
    <t>1.1</t>
  </si>
  <si>
    <t>un</t>
  </si>
  <si>
    <t>m</t>
  </si>
  <si>
    <t>2.1</t>
  </si>
  <si>
    <t>2.2</t>
  </si>
  <si>
    <t>1.3</t>
  </si>
  <si>
    <t>1.2</t>
  </si>
  <si>
    <t>TOTAL + BDI</t>
  </si>
  <si>
    <t>cj</t>
  </si>
  <si>
    <t>BDI = 30%</t>
  </si>
  <si>
    <t>Código CPOS</t>
  </si>
  <si>
    <t>Total</t>
  </si>
  <si>
    <t>Total + BDI</t>
  </si>
  <si>
    <t>Item</t>
  </si>
  <si>
    <t>Un</t>
  </si>
  <si>
    <t>Quant</t>
  </si>
  <si>
    <t>PMat</t>
  </si>
  <si>
    <t>PMObra</t>
  </si>
  <si>
    <t>PServ</t>
  </si>
  <si>
    <t>Descrição</t>
  </si>
  <si>
    <t>37.20.080</t>
  </si>
  <si>
    <t>2.3</t>
  </si>
  <si>
    <t>2.4</t>
  </si>
  <si>
    <t>S/ Cód.</t>
  </si>
  <si>
    <t>40.04.450</t>
  </si>
  <si>
    <t>Tomada 2P+T de 10 A - 250 V, completa</t>
  </si>
  <si>
    <t>39.03.170</t>
  </si>
  <si>
    <t>Cabo de cobre de 2,5 mm², isolamento 0,6/1 kV - isolação em PVC 70°C</t>
  </si>
  <si>
    <t>1.4</t>
  </si>
  <si>
    <t>1.5</t>
  </si>
  <si>
    <t>1.6</t>
  </si>
  <si>
    <t>1.8</t>
  </si>
  <si>
    <t>2.5</t>
  </si>
  <si>
    <t>Infraestrutura</t>
  </si>
  <si>
    <t>Equipamentos</t>
  </si>
  <si>
    <t>41.10.500</t>
  </si>
  <si>
    <t>69.03.340</t>
  </si>
  <si>
    <t>Caixa de passagem em concreto com tampa hermética, 20x20x20</t>
  </si>
  <si>
    <t>Caixa de passagem em concreto com tampa hermética, 40x40x40</t>
  </si>
  <si>
    <t>38.13.010</t>
  </si>
  <si>
    <t>Eletroduto corrugado em polietileno de alta densidade, DN= 30 mm, com acessórios</t>
  </si>
  <si>
    <t>66.08.100</t>
  </si>
  <si>
    <t>69.06.110</t>
  </si>
  <si>
    <t>Sistema ininterrupto de energia, monofásico de 600 VA (127 V/127 V) entrada bateria externa com cabeamento</t>
  </si>
  <si>
    <t>Bateria selada, estacionária, 12V, 150Ah, acondicionada em caixa plástica com tampa</t>
  </si>
  <si>
    <t>Cabo para rede 24 AWG com 4 pares, categoria 6, STP - cabo de par trançado blindado, malha 90%, capa proteção uso externo e aterrado</t>
  </si>
  <si>
    <t>Conector RJ-45 fêmea - categoria 6, blindado aterrado</t>
  </si>
  <si>
    <t>42.05.200</t>
  </si>
  <si>
    <t>Haste de aterramento de 5/8´ x 2,40 m</t>
  </si>
  <si>
    <t>42.05.310</t>
  </si>
  <si>
    <t>42.05.300</t>
  </si>
  <si>
    <t>Tampa para caixa de inspeção cilíndrica, aço galvanizado</t>
  </si>
  <si>
    <t>Caixa de inspeção do terra cilíndrica em PVC rígido, diâmetro de 300 mm - h= 250 mm, fundo com brita</t>
  </si>
  <si>
    <t>42.05.160</t>
  </si>
  <si>
    <t>Conector olhal cabo/haste de 5/8´</t>
  </si>
  <si>
    <t>39.04.050</t>
  </si>
  <si>
    <t>Cabo de cobre nu, têmpera mole, classe 2, de 16 mm²</t>
  </si>
  <si>
    <t>Caixa de distribuição, branca, sobrepor para 5 Disjuntores DIN</t>
  </si>
  <si>
    <t>37.17.060</t>
  </si>
  <si>
    <t>37.24.031</t>
  </si>
  <si>
    <t>Supressor de surto monofásico, Fase-Terra, In 4 a 11 kA, Imax. de surto de 12 até 15 kA</t>
  </si>
  <si>
    <t>Dispositivo diferencial residual de 10 A x 30 mA - 2 polos</t>
  </si>
  <si>
    <t>38.01.020</t>
  </si>
  <si>
    <t>40.06.500</t>
  </si>
  <si>
    <t>Eletroduto de PVC rígido roscável de 1/2´ - com acessórios, branco</t>
  </si>
  <si>
    <t>Condulete em PVC de 3/4´ - com tampa, branco</t>
  </si>
  <si>
    <t>Barra de neutro e/ou terra</t>
  </si>
  <si>
    <t>66.08.600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</si>
  <si>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</si>
  <si>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</si>
  <si>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</si>
  <si>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</si>
  <si>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</si>
  <si>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</si>
  <si>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</si>
  <si>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</si>
  <si>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</si>
  <si>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</si>
  <si>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</si>
  <si>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</si>
  <si>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</si>
  <si>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</si>
  <si>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</si>
  <si>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66.08.131</t>
  </si>
  <si>
    <t>Switch Gigabit, 8 portas RJ45, PoE (Power of Ethernet) para tráfego de vídeo</t>
  </si>
  <si>
    <t>1.24</t>
  </si>
  <si>
    <t>Supressor de surto PoE, RJ45</t>
  </si>
  <si>
    <t>BDI (30%)</t>
  </si>
  <si>
    <t>Rack fechado padrão metálico, 19 x 12 Us x 470 mm, frente vidro fumê, sistema fechadura com 3 bandejas, montado em parede</t>
  </si>
  <si>
    <t>Câmera de segurança IP com resolução full hd (1080x1920), varifocal (2,7 a 12 mm) e infravermelho 40 metros, uso externo (ref. Intelbras VHD 5040 VF)</t>
  </si>
  <si>
    <t>Poste telecônico reto em aço SAE 1010/1020 galvanizado a fogo, altura de 4,00 m com suporte para câmeras</t>
  </si>
  <si>
    <t>Unidade gerenciadora digital de vídeo em rede (NVR) de até 8 câmeras IP full HD (1080p), saída HDMI full HD, armazenamento de 6 TB, interface de rede Gigabit Ethernet, saída usb para backup, suporte gerenciamento a distância via aplicativo para PC e Smartphone</t>
  </si>
  <si>
    <t>Monitor LED colorido, tela plana de 22", entrada hdmi e vga, com ferregens para montagem em parede</t>
  </si>
  <si>
    <t>Unidade de disco rígido (HD) interno de 6 TB SATA compatível com o NVR a ser fornecido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</si>
</sst>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)\ &quot;R$&quot;_ ;_ * \(#,##0.00\)\ &quot;R$&quot;_ ;_ * &quot;-&quot;??_)\ &quot;R$&quot;_ ;_ @_ "/>
    <numFmt numFmtId="165" formatCode="_ * #,##0.00_)\ _R_$_ ;_ * \(#,##0.00\)\ _R_$_ ;_ * &quot;-&quot;??_)\ _R_$_ ;_ @_ "/>
  </numFmts>
  <fonts count="23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Ecofont Vera Sans"/>
      <family val="2"/>
    </font>
    <font>
      <sz val="11"/>
      <name val="Ecofont Vera Sans"/>
      <family val="2"/>
    </font>
    <font>
      <sz val="11"/>
      <color indexed="8"/>
      <name val="Ecofont Vera Sans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1" applyNumberFormat="0" applyAlignment="0" applyProtection="0"/>
    <xf numFmtId="0" fontId="6" fillId="22" borderId="2" applyNumberFormat="0" applyAlignment="0" applyProtection="0"/>
    <xf numFmtId="0" fontId="7" fillId="0" borderId="3" applyNumberFormat="0" applyFill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8" fillId="29" borderId="1" applyNumberFormat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0" borderId="0"/>
    <xf numFmtId="0" fontId="11" fillId="0" borderId="0"/>
    <xf numFmtId="0" fontId="2" fillId="32" borderId="4" applyNumberFormat="0" applyFont="0" applyAlignment="0" applyProtection="0"/>
    <xf numFmtId="0" fontId="12" fillId="21" borderId="5" applyNumberFormat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72">
    <xf numFmtId="0" fontId="0" fillId="0" borderId="0" xfId="0"/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 wrapText="1"/>
    </xf>
    <xf numFmtId="0" fontId="21" fillId="0" borderId="10" xfId="0" applyFont="1" applyBorder="1" applyAlignment="1">
      <alignment horizontal="center" vertical="center" wrapText="1"/>
    </xf>
    <xf numFmtId="0" fontId="20" fillId="34" borderId="10" xfId="0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4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center" vertical="center" wrapText="1"/>
    </xf>
    <xf numFmtId="0" fontId="20" fillId="34" borderId="22" xfId="0" applyFont="1" applyFill="1" applyBorder="1" applyAlignment="1">
      <alignment horizontal="left" vertical="center" wrapText="1"/>
    </xf>
    <xf numFmtId="0" fontId="20" fillId="34" borderId="23" xfId="0" applyFont="1" applyFill="1" applyBorder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 wrapText="1"/>
    </xf>
    <xf numFmtId="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0" fillId="0" borderId="0" xfId="0" applyNumberFormat="1" applyFont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4" fontId="22" fillId="0" borderId="11" xfId="36" applyNumberFormat="1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4" fontId="21" fillId="0" borderId="12" xfId="36" applyNumberFormat="1" applyFont="1" applyBorder="1" applyAlignment="1">
      <alignment vertical="center" wrapText="1"/>
    </xf>
    <xf numFmtId="4" fontId="21" fillId="0" borderId="23" xfId="0" applyNumberFormat="1" applyFont="1" applyBorder="1" applyAlignment="1">
      <alignment vertical="center" wrapText="1"/>
    </xf>
    <xf numFmtId="4" fontId="21" fillId="0" borderId="23" xfId="36" applyNumberFormat="1" applyFont="1" applyBorder="1" applyAlignment="1">
      <alignment vertical="center" wrapText="1"/>
    </xf>
    <xf numFmtId="4" fontId="21" fillId="0" borderId="26" xfId="36" applyNumberFormat="1" applyFont="1" applyBorder="1" applyAlignment="1">
      <alignment vertical="center" wrapText="1"/>
    </xf>
    <xf numFmtId="4" fontId="20" fillId="34" borderId="23" xfId="0" applyNumberFormat="1" applyFont="1" applyFill="1" applyBorder="1" applyAlignment="1">
      <alignment vertical="center" wrapText="1"/>
    </xf>
    <xf numFmtId="4" fontId="20" fillId="34" borderId="23" xfId="36" applyNumberFormat="1" applyFont="1" applyFill="1" applyBorder="1" applyAlignment="1">
      <alignment vertical="center" wrapText="1"/>
    </xf>
    <xf numFmtId="4" fontId="20" fillId="34" borderId="26" xfId="36" applyNumberFormat="1" applyFont="1" applyFill="1" applyBorder="1" applyAlignment="1">
      <alignment vertical="center" wrapText="1"/>
    </xf>
    <xf numFmtId="4" fontId="21" fillId="0" borderId="0" xfId="0" applyNumberFormat="1" applyFont="1" applyAlignment="1">
      <alignment vertical="center" wrapText="1"/>
    </xf>
    <xf numFmtId="2" fontId="21" fillId="0" borderId="0" xfId="0" applyNumberFormat="1" applyFont="1" applyAlignment="1">
      <alignment vertical="center" wrapText="1"/>
    </xf>
    <xf numFmtId="4" fontId="21" fillId="0" borderId="23" xfId="0" applyNumberFormat="1" applyFont="1" applyFill="1" applyBorder="1" applyAlignment="1">
      <alignment vertical="center" wrapText="1"/>
    </xf>
    <xf numFmtId="0" fontId="21" fillId="0" borderId="16" xfId="0" applyFont="1" applyBorder="1" applyAlignment="1">
      <alignment horizontal="center" vertical="center" wrapText="1"/>
    </xf>
    <xf numFmtId="0" fontId="22" fillId="0" borderId="11" xfId="0" applyFont="1" applyBorder="1" applyAlignment="1">
      <alignment vertical="center" wrapText="1"/>
    </xf>
    <xf numFmtId="4" fontId="20" fillId="33" borderId="33" xfId="36" applyNumberFormat="1" applyFont="1" applyFill="1" applyBorder="1" applyAlignment="1">
      <alignment horizontal="center" vertical="center" wrapText="1"/>
    </xf>
    <xf numFmtId="0" fontId="20" fillId="34" borderId="13" xfId="0" applyFont="1" applyFill="1" applyBorder="1" applyAlignment="1">
      <alignment horizontal="center" vertical="center"/>
    </xf>
    <xf numFmtId="0" fontId="20" fillId="34" borderId="35" xfId="0" applyFont="1" applyFill="1" applyBorder="1" applyAlignment="1">
      <alignment horizontal="center" vertical="center"/>
    </xf>
    <xf numFmtId="0" fontId="21" fillId="34" borderId="30" xfId="0" applyFont="1" applyFill="1" applyBorder="1" applyAlignment="1">
      <alignment horizontal="center" vertical="center" wrapText="1"/>
    </xf>
    <xf numFmtId="4" fontId="21" fillId="34" borderId="30" xfId="0" applyNumberFormat="1" applyFont="1" applyFill="1" applyBorder="1" applyAlignment="1">
      <alignment vertical="center" wrapText="1"/>
    </xf>
    <xf numFmtId="4" fontId="20" fillId="34" borderId="31" xfId="0" applyNumberFormat="1" applyFont="1" applyFill="1" applyBorder="1" applyAlignment="1">
      <alignment vertical="center" wrapText="1"/>
    </xf>
    <xf numFmtId="0" fontId="20" fillId="33" borderId="32" xfId="0" applyFont="1" applyFill="1" applyBorder="1" applyAlignment="1">
      <alignment horizontal="center" vertical="center" wrapText="1"/>
    </xf>
    <xf numFmtId="0" fontId="20" fillId="33" borderId="33" xfId="0" applyFont="1" applyFill="1" applyBorder="1" applyAlignment="1">
      <alignment horizontal="center" vertical="center" wrapText="1"/>
    </xf>
    <xf numFmtId="4" fontId="20" fillId="33" borderId="33" xfId="0" applyNumberFormat="1" applyFont="1" applyFill="1" applyBorder="1" applyAlignment="1">
      <alignment horizontal="center" vertical="center" wrapText="1"/>
    </xf>
    <xf numFmtId="4" fontId="20" fillId="33" borderId="34" xfId="36" applyNumberFormat="1" applyFont="1" applyFill="1" applyBorder="1" applyAlignment="1">
      <alignment horizontal="center" vertical="center" wrapText="1"/>
    </xf>
    <xf numFmtId="0" fontId="20" fillId="34" borderId="29" xfId="0" applyFont="1" applyFill="1" applyBorder="1" applyAlignment="1">
      <alignment horizontal="left" vertical="center" wrapText="1"/>
    </xf>
    <xf numFmtId="4" fontId="22" fillId="0" borderId="23" xfId="36" applyNumberFormat="1" applyFont="1" applyBorder="1" applyAlignment="1">
      <alignment vertical="center"/>
    </xf>
    <xf numFmtId="0" fontId="22" fillId="0" borderId="22" xfId="0" applyFont="1" applyBorder="1" applyAlignment="1">
      <alignment vertical="center" wrapText="1"/>
    </xf>
    <xf numFmtId="0" fontId="22" fillId="0" borderId="36" xfId="0" applyFont="1" applyBorder="1" applyAlignment="1">
      <alignment horizontal="center" vertical="center"/>
    </xf>
    <xf numFmtId="0" fontId="22" fillId="0" borderId="36" xfId="0" applyFont="1" applyBorder="1" applyAlignment="1">
      <alignment vertical="center" wrapText="1"/>
    </xf>
    <xf numFmtId="0" fontId="21" fillId="0" borderId="36" xfId="0" applyFont="1" applyBorder="1" applyAlignment="1">
      <alignment horizontal="center" vertical="center"/>
    </xf>
    <xf numFmtId="4" fontId="21" fillId="0" borderId="36" xfId="0" applyNumberFormat="1" applyFont="1" applyBorder="1" applyAlignment="1">
      <alignment vertical="center" wrapText="1"/>
    </xf>
    <xf numFmtId="4" fontId="22" fillId="0" borderId="36" xfId="36" applyNumberFormat="1" applyFont="1" applyBorder="1" applyAlignment="1">
      <alignment vertical="center"/>
    </xf>
    <xf numFmtId="0" fontId="21" fillId="0" borderId="37" xfId="0" applyFont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4" fontId="20" fillId="33" borderId="20" xfId="36" applyNumberFormat="1" applyFont="1" applyFill="1" applyBorder="1" applyAlignment="1">
      <alignment vertical="center" wrapText="1"/>
    </xf>
    <xf numFmtId="4" fontId="20" fillId="33" borderId="28" xfId="36" applyNumberFormat="1" applyFont="1" applyFill="1" applyBorder="1" applyAlignment="1">
      <alignment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4" fontId="20" fillId="33" borderId="22" xfId="36" applyNumberFormat="1" applyFont="1" applyFill="1" applyBorder="1" applyAlignment="1">
      <alignment vertical="center" wrapText="1"/>
    </xf>
    <xf numFmtId="4" fontId="20" fillId="33" borderId="26" xfId="36" applyNumberFormat="1" applyFont="1" applyFill="1" applyBorder="1" applyAlignment="1">
      <alignment vertical="center" wrapText="1"/>
    </xf>
    <xf numFmtId="0" fontId="20" fillId="33" borderId="18" xfId="0" applyFont="1" applyFill="1" applyBorder="1" applyAlignment="1">
      <alignment horizontal="center" vertical="center" wrapText="1"/>
    </xf>
    <xf numFmtId="0" fontId="20" fillId="33" borderId="25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4" fontId="20" fillId="33" borderId="24" xfId="36" applyNumberFormat="1" applyFont="1" applyFill="1" applyBorder="1" applyAlignment="1">
      <alignment vertical="center" wrapText="1"/>
    </xf>
    <xf numFmtId="4" fontId="20" fillId="33" borderId="27" xfId="36" applyNumberFormat="1" applyFont="1" applyFill="1" applyBorder="1" applyAlignment="1">
      <alignment vertical="center" wrapText="1"/>
    </xf>
  </cellXfs>
  <cellStyles count="47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rmal 2" xfId="32"/>
    <cellStyle name="Normal 3" xfId="33"/>
    <cellStyle name="Normal 5" xfId="45"/>
    <cellStyle name="Nota 2" xfId="34"/>
    <cellStyle name="Saída" xfId="35" builtinId="21" customBuiltin="1"/>
    <cellStyle name="Separador de milhares 3" xfId="46"/>
    <cellStyle name="Texto de Aviso" xfId="37" builtinId="11" customBuiltin="1"/>
    <cellStyle name="Texto Explicativo" xfId="38" builtinId="53" customBuiltin="1"/>
    <cellStyle name="Título" xfId="39" builtinId="15" customBuiltin="1"/>
    <cellStyle name="Título 1" xfId="40" builtinId="16" customBuiltin="1"/>
    <cellStyle name="Título 2" xfId="41" builtinId="17" customBuiltin="1"/>
    <cellStyle name="Título 3" xfId="42" builtinId="18" customBuiltin="1"/>
    <cellStyle name="Título 4" xfId="43" builtinId="19" customBuiltin="1"/>
    <cellStyle name="Total" xfId="44" builtinId="25" customBuiltin="1"/>
    <cellStyle name="Vírgula" xfId="36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showGridLines="0" showZeros="0" tabSelected="1" zoomScaleNormal="100" zoomScaleSheetLayoutView="100" workbookViewId="0">
      <selection activeCell="I45" sqref="I45"/>
    </sheetView>
  </sheetViews>
  <sheetFormatPr defaultColWidth="11.42578125" defaultRowHeight="15" x14ac:dyDescent="0.2"/>
  <cols>
    <col min="1" max="1" width="8.7109375" style="11" customWidth="1"/>
    <col min="2" max="2" width="19.140625" style="11" customWidth="1"/>
    <col min="3" max="3" width="74" style="12" customWidth="1"/>
    <col min="4" max="4" width="6.28515625" style="11" customWidth="1"/>
    <col min="5" max="5" width="12.7109375" style="33" customWidth="1"/>
    <col min="6" max="8" width="12.7109375" style="34" customWidth="1"/>
    <col min="9" max="9" width="15.7109375" style="33" customWidth="1"/>
    <col min="10" max="10" width="16.42578125" style="10" customWidth="1"/>
    <col min="11" max="12" width="11.42578125" style="1" customWidth="1"/>
    <col min="13" max="16384" width="11.42578125" style="4"/>
  </cols>
  <sheetData>
    <row r="1" spans="1:12" s="21" customFormat="1" x14ac:dyDescent="0.2">
      <c r="A1" s="44" t="s">
        <v>13</v>
      </c>
      <c r="B1" s="45" t="s">
        <v>10</v>
      </c>
      <c r="C1" s="46" t="s">
        <v>19</v>
      </c>
      <c r="D1" s="45" t="s">
        <v>14</v>
      </c>
      <c r="E1" s="38" t="s">
        <v>15</v>
      </c>
      <c r="F1" s="38" t="s">
        <v>16</v>
      </c>
      <c r="G1" s="38" t="s">
        <v>17</v>
      </c>
      <c r="H1" s="38" t="s">
        <v>18</v>
      </c>
      <c r="I1" s="47" t="s">
        <v>11</v>
      </c>
      <c r="J1" s="19"/>
      <c r="K1" s="20"/>
      <c r="L1" s="20"/>
    </row>
    <row r="2" spans="1:12" s="21" customFormat="1" x14ac:dyDescent="0.2">
      <c r="A2" s="39">
        <v>1</v>
      </c>
      <c r="B2" s="40"/>
      <c r="C2" s="48" t="s">
        <v>33</v>
      </c>
      <c r="D2" s="41"/>
      <c r="E2" s="42"/>
      <c r="F2" s="42"/>
      <c r="G2" s="42"/>
      <c r="H2" s="42"/>
      <c r="I2" s="43">
        <f>SUM(I3:I25)</f>
        <v>0</v>
      </c>
      <c r="J2" s="22"/>
      <c r="K2" s="20"/>
      <c r="L2" s="20"/>
    </row>
    <row r="3" spans="1:12" s="3" customFormat="1" ht="30" x14ac:dyDescent="0.2">
      <c r="A3" s="6" t="s">
        <v>0</v>
      </c>
      <c r="B3" s="25" t="s">
        <v>35</v>
      </c>
      <c r="C3" s="37" t="s">
        <v>90</v>
      </c>
      <c r="D3" s="25" t="s">
        <v>1</v>
      </c>
      <c r="E3" s="5">
        <v>2</v>
      </c>
      <c r="F3" s="24"/>
      <c r="G3" s="24"/>
      <c r="H3" s="24">
        <f>ROUND(F3+G3,2)</f>
        <v>0</v>
      </c>
      <c r="I3" s="26">
        <f>ROUND(H3*E3,2)</f>
        <v>0</v>
      </c>
      <c r="J3" s="10"/>
      <c r="K3" s="2"/>
      <c r="L3" s="2"/>
    </row>
    <row r="4" spans="1:12" s="3" customFormat="1" ht="45" x14ac:dyDescent="0.2">
      <c r="A4" s="6" t="s">
        <v>6</v>
      </c>
      <c r="B4" s="25" t="s">
        <v>23</v>
      </c>
      <c r="C4" s="37" t="s">
        <v>45</v>
      </c>
      <c r="D4" s="25" t="s">
        <v>2</v>
      </c>
      <c r="E4" s="5">
        <v>200</v>
      </c>
      <c r="F4" s="24"/>
      <c r="G4" s="24"/>
      <c r="H4" s="24">
        <f t="shared" ref="H4:H25" si="0">ROUND(F4+G4,2)</f>
        <v>0</v>
      </c>
      <c r="I4" s="26">
        <f t="shared" ref="I4:I25" si="1">ROUND(H4*E4,2)</f>
        <v>0</v>
      </c>
      <c r="J4" s="10"/>
      <c r="K4" s="2"/>
      <c r="L4" s="2"/>
    </row>
    <row r="5" spans="1:12" s="3" customFormat="1" x14ac:dyDescent="0.2">
      <c r="A5" s="6" t="s">
        <v>5</v>
      </c>
      <c r="B5" s="25" t="s">
        <v>36</v>
      </c>
      <c r="C5" s="50" t="s">
        <v>46</v>
      </c>
      <c r="D5" s="25" t="s">
        <v>1</v>
      </c>
      <c r="E5" s="5">
        <v>30</v>
      </c>
      <c r="F5" s="49"/>
      <c r="G5" s="49"/>
      <c r="H5" s="24">
        <f t="shared" si="0"/>
        <v>0</v>
      </c>
      <c r="I5" s="26">
        <f t="shared" si="1"/>
        <v>0</v>
      </c>
      <c r="J5" s="10"/>
      <c r="K5" s="2"/>
      <c r="L5" s="2"/>
    </row>
    <row r="6" spans="1:12" s="3" customFormat="1" ht="15" customHeight="1" x14ac:dyDescent="0.2">
      <c r="A6" s="6" t="s">
        <v>28</v>
      </c>
      <c r="B6" s="25" t="s">
        <v>23</v>
      </c>
      <c r="C6" s="37" t="s">
        <v>37</v>
      </c>
      <c r="D6" s="25" t="s">
        <v>1</v>
      </c>
      <c r="E6" s="5">
        <v>4</v>
      </c>
      <c r="F6" s="24"/>
      <c r="G6" s="24"/>
      <c r="H6" s="24">
        <f t="shared" si="0"/>
        <v>0</v>
      </c>
      <c r="I6" s="26">
        <f t="shared" si="1"/>
        <v>0</v>
      </c>
      <c r="J6" s="10"/>
      <c r="K6" s="2"/>
      <c r="L6" s="2"/>
    </row>
    <row r="7" spans="1:12" s="3" customFormat="1" ht="15" customHeight="1" x14ac:dyDescent="0.2">
      <c r="A7" s="6" t="s">
        <v>29</v>
      </c>
      <c r="B7" s="25" t="s">
        <v>23</v>
      </c>
      <c r="C7" s="37" t="s">
        <v>38</v>
      </c>
      <c r="D7" s="25" t="s">
        <v>1</v>
      </c>
      <c r="E7" s="5">
        <v>2</v>
      </c>
      <c r="F7" s="24"/>
      <c r="G7" s="24"/>
      <c r="H7" s="24">
        <f t="shared" si="0"/>
        <v>0</v>
      </c>
      <c r="I7" s="26">
        <f t="shared" si="1"/>
        <v>0</v>
      </c>
      <c r="J7" s="10"/>
      <c r="K7" s="2"/>
      <c r="L7" s="2"/>
    </row>
    <row r="8" spans="1:12" s="3" customFormat="1" ht="30" x14ac:dyDescent="0.2">
      <c r="A8" s="6" t="s">
        <v>30</v>
      </c>
      <c r="B8" s="25" t="s">
        <v>39</v>
      </c>
      <c r="C8" s="37" t="s">
        <v>40</v>
      </c>
      <c r="D8" s="25" t="s">
        <v>2</v>
      </c>
      <c r="E8" s="5">
        <v>50</v>
      </c>
      <c r="F8" s="24"/>
      <c r="G8" s="24"/>
      <c r="H8" s="24">
        <f t="shared" si="0"/>
        <v>0</v>
      </c>
      <c r="I8" s="26">
        <f t="shared" si="1"/>
        <v>0</v>
      </c>
      <c r="J8" s="10"/>
      <c r="K8" s="2"/>
      <c r="L8" s="2"/>
    </row>
    <row r="9" spans="1:12" s="3" customFormat="1" ht="45" x14ac:dyDescent="0.2">
      <c r="A9" s="6" t="s">
        <v>31</v>
      </c>
      <c r="B9" s="25" t="s">
        <v>41</v>
      </c>
      <c r="C9" s="50" t="s">
        <v>88</v>
      </c>
      <c r="D9" s="25" t="s">
        <v>1</v>
      </c>
      <c r="E9" s="5">
        <v>2</v>
      </c>
      <c r="F9" s="5"/>
      <c r="G9" s="5"/>
      <c r="H9" s="24">
        <f t="shared" si="0"/>
        <v>0</v>
      </c>
      <c r="I9" s="26">
        <f t="shared" si="1"/>
        <v>0</v>
      </c>
      <c r="J9" s="10"/>
      <c r="K9" s="2"/>
      <c r="L9" s="2"/>
    </row>
    <row r="10" spans="1:12" s="3" customFormat="1" ht="30" x14ac:dyDescent="0.2">
      <c r="A10" s="6" t="s">
        <v>68</v>
      </c>
      <c r="B10" s="25" t="s">
        <v>42</v>
      </c>
      <c r="C10" s="50" t="s">
        <v>43</v>
      </c>
      <c r="D10" s="25" t="s">
        <v>1</v>
      </c>
      <c r="E10" s="5">
        <v>2</v>
      </c>
      <c r="F10" s="5"/>
      <c r="G10" s="5"/>
      <c r="H10" s="24">
        <f t="shared" si="0"/>
        <v>0</v>
      </c>
      <c r="I10" s="26">
        <f t="shared" si="1"/>
        <v>0</v>
      </c>
      <c r="J10" s="10"/>
      <c r="K10" s="2"/>
      <c r="L10" s="2"/>
    </row>
    <row r="11" spans="1:12" s="3" customFormat="1" ht="30" x14ac:dyDescent="0.2">
      <c r="A11" s="6" t="s">
        <v>69</v>
      </c>
      <c r="B11" s="25" t="s">
        <v>23</v>
      </c>
      <c r="C11" s="37" t="s">
        <v>44</v>
      </c>
      <c r="D11" s="25" t="s">
        <v>8</v>
      </c>
      <c r="E11" s="5">
        <v>2</v>
      </c>
      <c r="F11" s="24"/>
      <c r="G11" s="24"/>
      <c r="H11" s="24">
        <f t="shared" si="0"/>
        <v>0</v>
      </c>
      <c r="I11" s="26">
        <f t="shared" si="1"/>
        <v>0</v>
      </c>
      <c r="J11" s="10"/>
      <c r="K11" s="2"/>
      <c r="L11" s="2"/>
    </row>
    <row r="12" spans="1:12" s="3" customFormat="1" x14ac:dyDescent="0.2">
      <c r="A12" s="6" t="s">
        <v>70</v>
      </c>
      <c r="B12" s="25" t="s">
        <v>47</v>
      </c>
      <c r="C12" s="37" t="s">
        <v>48</v>
      </c>
      <c r="D12" s="25" t="s">
        <v>1</v>
      </c>
      <c r="E12" s="5">
        <v>2</v>
      </c>
      <c r="F12" s="24"/>
      <c r="G12" s="24"/>
      <c r="H12" s="24">
        <f t="shared" si="0"/>
        <v>0</v>
      </c>
      <c r="I12" s="26">
        <f t="shared" si="1"/>
        <v>0</v>
      </c>
      <c r="J12" s="10"/>
      <c r="K12" s="2"/>
      <c r="L12" s="2"/>
    </row>
    <row r="13" spans="1:12" s="3" customFormat="1" ht="30" x14ac:dyDescent="0.2">
      <c r="A13" s="6" t="s">
        <v>71</v>
      </c>
      <c r="B13" s="25" t="s">
        <v>49</v>
      </c>
      <c r="C13" s="37" t="s">
        <v>52</v>
      </c>
      <c r="D13" s="25" t="s">
        <v>1</v>
      </c>
      <c r="E13" s="5">
        <v>2</v>
      </c>
      <c r="F13" s="24"/>
      <c r="G13" s="24"/>
      <c r="H13" s="24">
        <f t="shared" si="0"/>
        <v>0</v>
      </c>
      <c r="I13" s="26">
        <f t="shared" si="1"/>
        <v>0</v>
      </c>
      <c r="J13" s="10"/>
      <c r="K13" s="2"/>
      <c r="L13" s="2"/>
    </row>
    <row r="14" spans="1:12" s="3" customFormat="1" x14ac:dyDescent="0.2">
      <c r="A14" s="6" t="s">
        <v>72</v>
      </c>
      <c r="B14" s="25" t="s">
        <v>50</v>
      </c>
      <c r="C14" s="37" t="s">
        <v>51</v>
      </c>
      <c r="D14" s="25" t="s">
        <v>1</v>
      </c>
      <c r="E14" s="5">
        <v>2</v>
      </c>
      <c r="F14" s="24"/>
      <c r="G14" s="24"/>
      <c r="H14" s="24">
        <f t="shared" si="0"/>
        <v>0</v>
      </c>
      <c r="I14" s="26">
        <f t="shared" si="1"/>
        <v>0</v>
      </c>
      <c r="J14" s="10"/>
      <c r="K14" s="2"/>
      <c r="L14" s="2"/>
    </row>
    <row r="15" spans="1:12" s="3" customFormat="1" x14ac:dyDescent="0.2">
      <c r="A15" s="6" t="s">
        <v>73</v>
      </c>
      <c r="B15" s="25" t="s">
        <v>53</v>
      </c>
      <c r="C15" s="37" t="s">
        <v>54</v>
      </c>
      <c r="D15" s="25" t="s">
        <v>1</v>
      </c>
      <c r="E15" s="5">
        <v>2</v>
      </c>
      <c r="F15" s="24"/>
      <c r="G15" s="24"/>
      <c r="H15" s="24">
        <f t="shared" si="0"/>
        <v>0</v>
      </c>
      <c r="I15" s="26">
        <f t="shared" si="1"/>
        <v>0</v>
      </c>
      <c r="J15" s="10"/>
      <c r="K15" s="2"/>
      <c r="L15" s="2"/>
    </row>
    <row r="16" spans="1:12" s="3" customFormat="1" x14ac:dyDescent="0.2">
      <c r="A16" s="6" t="s">
        <v>74</v>
      </c>
      <c r="B16" s="25" t="s">
        <v>55</v>
      </c>
      <c r="C16" s="37" t="s">
        <v>56</v>
      </c>
      <c r="D16" s="25" t="s">
        <v>1</v>
      </c>
      <c r="E16" s="5">
        <v>20</v>
      </c>
      <c r="F16" s="24"/>
      <c r="G16" s="24"/>
      <c r="H16" s="24">
        <f t="shared" si="0"/>
        <v>0</v>
      </c>
      <c r="I16" s="26">
        <f t="shared" si="1"/>
        <v>0</v>
      </c>
      <c r="J16" s="10"/>
      <c r="K16" s="2"/>
      <c r="L16" s="2"/>
    </row>
    <row r="17" spans="1:12" s="3" customFormat="1" x14ac:dyDescent="0.2">
      <c r="A17" s="6" t="s">
        <v>75</v>
      </c>
      <c r="B17" s="25" t="s">
        <v>23</v>
      </c>
      <c r="C17" s="37" t="s">
        <v>57</v>
      </c>
      <c r="D17" s="25" t="s">
        <v>1</v>
      </c>
      <c r="E17" s="5">
        <v>2</v>
      </c>
      <c r="F17" s="24"/>
      <c r="G17" s="24"/>
      <c r="H17" s="24">
        <f t="shared" si="0"/>
        <v>0</v>
      </c>
      <c r="I17" s="26">
        <f t="shared" si="1"/>
        <v>0</v>
      </c>
      <c r="J17" s="10"/>
      <c r="K17" s="2"/>
      <c r="L17" s="2"/>
    </row>
    <row r="18" spans="1:12" s="3" customFormat="1" x14ac:dyDescent="0.2">
      <c r="A18" s="6" t="s">
        <v>76</v>
      </c>
      <c r="B18" s="25" t="s">
        <v>58</v>
      </c>
      <c r="C18" s="37" t="s">
        <v>61</v>
      </c>
      <c r="D18" s="25" t="s">
        <v>1</v>
      </c>
      <c r="E18" s="5">
        <v>2</v>
      </c>
      <c r="F18" s="24"/>
      <c r="G18" s="24"/>
      <c r="H18" s="24">
        <f t="shared" si="0"/>
        <v>0</v>
      </c>
      <c r="I18" s="26">
        <f t="shared" si="1"/>
        <v>0</v>
      </c>
      <c r="J18" s="10"/>
      <c r="K18" s="2"/>
      <c r="L18" s="2"/>
    </row>
    <row r="19" spans="1:12" s="3" customFormat="1" ht="30" x14ac:dyDescent="0.2">
      <c r="A19" s="6" t="s">
        <v>77</v>
      </c>
      <c r="B19" s="25" t="s">
        <v>59</v>
      </c>
      <c r="C19" s="37" t="s">
        <v>60</v>
      </c>
      <c r="D19" s="25" t="s">
        <v>1</v>
      </c>
      <c r="E19" s="5">
        <v>2</v>
      </c>
      <c r="F19" s="24"/>
      <c r="G19" s="24"/>
      <c r="H19" s="24">
        <f t="shared" si="0"/>
        <v>0</v>
      </c>
      <c r="I19" s="26">
        <f t="shared" si="1"/>
        <v>0</v>
      </c>
      <c r="J19" s="10"/>
      <c r="K19" s="2"/>
      <c r="L19" s="2"/>
    </row>
    <row r="20" spans="1:12" s="3" customFormat="1" x14ac:dyDescent="0.2">
      <c r="A20" s="6" t="s">
        <v>78</v>
      </c>
      <c r="B20" s="25" t="s">
        <v>59</v>
      </c>
      <c r="C20" s="37" t="s">
        <v>86</v>
      </c>
      <c r="D20" s="25" t="s">
        <v>1</v>
      </c>
      <c r="E20" s="5">
        <v>4</v>
      </c>
      <c r="F20" s="24"/>
      <c r="G20" s="24"/>
      <c r="H20" s="24">
        <f t="shared" si="0"/>
        <v>0</v>
      </c>
      <c r="I20" s="26">
        <f t="shared" si="1"/>
        <v>0</v>
      </c>
      <c r="J20" s="10"/>
      <c r="K20" s="2"/>
      <c r="L20" s="2"/>
    </row>
    <row r="21" spans="1:12" s="3" customFormat="1" ht="15" customHeight="1" x14ac:dyDescent="0.2">
      <c r="A21" s="6" t="s">
        <v>79</v>
      </c>
      <c r="B21" s="25" t="s">
        <v>62</v>
      </c>
      <c r="C21" s="37" t="s">
        <v>64</v>
      </c>
      <c r="D21" s="25" t="s">
        <v>2</v>
      </c>
      <c r="E21" s="5">
        <v>20</v>
      </c>
      <c r="F21" s="24"/>
      <c r="G21" s="24"/>
      <c r="H21" s="24">
        <f t="shared" si="0"/>
        <v>0</v>
      </c>
      <c r="I21" s="26">
        <f t="shared" si="1"/>
        <v>0</v>
      </c>
      <c r="J21" s="10"/>
      <c r="K21" s="2"/>
      <c r="L21" s="2"/>
    </row>
    <row r="22" spans="1:12" s="3" customFormat="1" x14ac:dyDescent="0.2">
      <c r="A22" s="6" t="s">
        <v>80</v>
      </c>
      <c r="B22" s="25" t="s">
        <v>63</v>
      </c>
      <c r="C22" s="37" t="s">
        <v>65</v>
      </c>
      <c r="D22" s="25" t="s">
        <v>8</v>
      </c>
      <c r="E22" s="5">
        <v>2</v>
      </c>
      <c r="F22" s="24"/>
      <c r="G22" s="24"/>
      <c r="H22" s="24">
        <f t="shared" si="0"/>
        <v>0</v>
      </c>
      <c r="I22" s="26">
        <f t="shared" si="1"/>
        <v>0</v>
      </c>
      <c r="J22" s="10"/>
      <c r="K22" s="2"/>
      <c r="L22" s="2"/>
    </row>
    <row r="23" spans="1:12" s="3" customFormat="1" ht="30" x14ac:dyDescent="0.2">
      <c r="A23" s="6" t="s">
        <v>81</v>
      </c>
      <c r="B23" s="25" t="s">
        <v>26</v>
      </c>
      <c r="C23" s="37" t="s">
        <v>27</v>
      </c>
      <c r="D23" s="25" t="s">
        <v>2</v>
      </c>
      <c r="E23" s="5">
        <v>50</v>
      </c>
      <c r="F23" s="24"/>
      <c r="G23" s="24"/>
      <c r="H23" s="24">
        <f t="shared" si="0"/>
        <v>0</v>
      </c>
      <c r="I23" s="26">
        <f t="shared" si="1"/>
        <v>0</v>
      </c>
      <c r="J23" s="10"/>
      <c r="K23" s="2"/>
      <c r="L23" s="2"/>
    </row>
    <row r="24" spans="1:12" s="3" customFormat="1" x14ac:dyDescent="0.2">
      <c r="A24" s="6" t="s">
        <v>82</v>
      </c>
      <c r="B24" s="25" t="s">
        <v>24</v>
      </c>
      <c r="C24" s="37" t="s">
        <v>25</v>
      </c>
      <c r="D24" s="25" t="s">
        <v>8</v>
      </c>
      <c r="E24" s="5">
        <v>2</v>
      </c>
      <c r="F24" s="24"/>
      <c r="G24" s="24"/>
      <c r="H24" s="24">
        <f t="shared" si="0"/>
        <v>0</v>
      </c>
      <c r="I24" s="26">
        <f t="shared" si="1"/>
        <v>0</v>
      </c>
      <c r="J24" s="10"/>
      <c r="K24" s="2"/>
      <c r="L24" s="2"/>
    </row>
    <row r="25" spans="1:12" s="3" customFormat="1" x14ac:dyDescent="0.2">
      <c r="A25" s="6" t="s">
        <v>85</v>
      </c>
      <c r="B25" s="25" t="s">
        <v>20</v>
      </c>
      <c r="C25" s="37" t="s">
        <v>66</v>
      </c>
      <c r="D25" s="25" t="s">
        <v>1</v>
      </c>
      <c r="E25" s="5">
        <v>4</v>
      </c>
      <c r="F25" s="24"/>
      <c r="G25" s="24"/>
      <c r="H25" s="24">
        <f t="shared" si="0"/>
        <v>0</v>
      </c>
      <c r="I25" s="26">
        <f t="shared" si="1"/>
        <v>0</v>
      </c>
      <c r="J25" s="10"/>
      <c r="K25" s="2"/>
      <c r="L25" s="2"/>
    </row>
    <row r="26" spans="1:12" s="3" customFormat="1" x14ac:dyDescent="0.2">
      <c r="A26" s="13"/>
      <c r="B26" s="14"/>
      <c r="C26" s="15"/>
      <c r="D26" s="16"/>
      <c r="E26" s="27"/>
      <c r="F26" s="27"/>
      <c r="G26" s="35"/>
      <c r="H26" s="28"/>
      <c r="I26" s="29"/>
      <c r="J26" s="10"/>
      <c r="K26" s="2"/>
      <c r="L26" s="2"/>
    </row>
    <row r="27" spans="1:12" s="3" customFormat="1" x14ac:dyDescent="0.2">
      <c r="A27" s="7">
        <v>2</v>
      </c>
      <c r="B27" s="9"/>
      <c r="C27" s="17" t="s">
        <v>34</v>
      </c>
      <c r="D27" s="18"/>
      <c r="E27" s="30"/>
      <c r="F27" s="30"/>
      <c r="G27" s="30"/>
      <c r="H27" s="31"/>
      <c r="I27" s="32">
        <f>SUM(I28:I32)</f>
        <v>0</v>
      </c>
      <c r="J27" s="10"/>
      <c r="K27" s="2"/>
      <c r="L27" s="2"/>
    </row>
    <row r="28" spans="1:12" s="3" customFormat="1" ht="75" x14ac:dyDescent="0.2">
      <c r="A28" s="36" t="s">
        <v>3</v>
      </c>
      <c r="B28" s="25" t="s">
        <v>67</v>
      </c>
      <c r="C28" s="50" t="s">
        <v>91</v>
      </c>
      <c r="D28" s="25" t="s">
        <v>8</v>
      </c>
      <c r="E28" s="5">
        <v>2</v>
      </c>
      <c r="F28" s="5"/>
      <c r="G28" s="5"/>
      <c r="H28" s="5">
        <f>ROUND(F28+G28,2)</f>
        <v>0</v>
      </c>
      <c r="I28" s="26">
        <f>ROUND(H28*E28,2)</f>
        <v>0</v>
      </c>
      <c r="J28" s="10"/>
      <c r="K28" s="2"/>
      <c r="L28" s="2"/>
    </row>
    <row r="29" spans="1:12" s="3" customFormat="1" ht="30" x14ac:dyDescent="0.2">
      <c r="A29" s="36" t="s">
        <v>4</v>
      </c>
      <c r="B29" s="25" t="s">
        <v>23</v>
      </c>
      <c r="C29" s="50" t="s">
        <v>93</v>
      </c>
      <c r="D29" s="25"/>
      <c r="E29" s="5">
        <v>2</v>
      </c>
      <c r="F29" s="5"/>
      <c r="G29" s="5"/>
      <c r="H29" s="5">
        <f t="shared" ref="H29:H32" si="2">ROUND(F29+G29,2)</f>
        <v>0</v>
      </c>
      <c r="I29" s="26">
        <f t="shared" ref="I29:I32" si="3">ROUND(H29*E29,2)</f>
        <v>0</v>
      </c>
      <c r="J29" s="10"/>
      <c r="K29" s="2"/>
      <c r="L29" s="2"/>
    </row>
    <row r="30" spans="1:12" s="3" customFormat="1" ht="45" x14ac:dyDescent="0.2">
      <c r="A30" s="36" t="s">
        <v>21</v>
      </c>
      <c r="B30" s="25" t="s">
        <v>23</v>
      </c>
      <c r="C30" s="23" t="s">
        <v>89</v>
      </c>
      <c r="D30" s="25" t="s">
        <v>1</v>
      </c>
      <c r="E30" s="5">
        <v>4</v>
      </c>
      <c r="F30" s="5"/>
      <c r="G30" s="5"/>
      <c r="H30" s="5">
        <f t="shared" si="2"/>
        <v>0</v>
      </c>
      <c r="I30" s="26">
        <f t="shared" si="3"/>
        <v>0</v>
      </c>
      <c r="J30" s="10"/>
      <c r="K30" s="2"/>
      <c r="L30" s="2"/>
    </row>
    <row r="31" spans="1:12" s="3" customFormat="1" ht="30" x14ac:dyDescent="0.2">
      <c r="A31" s="36" t="s">
        <v>22</v>
      </c>
      <c r="B31" s="25" t="s">
        <v>83</v>
      </c>
      <c r="C31" s="50" t="s">
        <v>92</v>
      </c>
      <c r="D31" s="8" t="s">
        <v>1</v>
      </c>
      <c r="E31" s="5">
        <v>2</v>
      </c>
      <c r="F31" s="5"/>
      <c r="G31" s="5"/>
      <c r="H31" s="5">
        <f t="shared" si="2"/>
        <v>0</v>
      </c>
      <c r="I31" s="26">
        <f t="shared" si="3"/>
        <v>0</v>
      </c>
      <c r="J31" s="10"/>
      <c r="K31" s="2"/>
      <c r="L31" s="2"/>
    </row>
    <row r="32" spans="1:12" s="3" customFormat="1" ht="30" customHeight="1" x14ac:dyDescent="0.2">
      <c r="A32" s="56" t="s">
        <v>32</v>
      </c>
      <c r="B32" s="51" t="s">
        <v>23</v>
      </c>
      <c r="C32" s="52" t="s">
        <v>84</v>
      </c>
      <c r="D32" s="53" t="s">
        <v>1</v>
      </c>
      <c r="E32" s="54">
        <v>2</v>
      </c>
      <c r="F32" s="55"/>
      <c r="G32" s="55"/>
      <c r="H32" s="5">
        <f t="shared" si="2"/>
        <v>0</v>
      </c>
      <c r="I32" s="26">
        <f t="shared" si="3"/>
        <v>0</v>
      </c>
      <c r="J32" s="10"/>
      <c r="K32" s="2"/>
      <c r="L32" s="2"/>
    </row>
    <row r="34" spans="1:9" x14ac:dyDescent="0.2">
      <c r="A34" s="57" t="s">
        <v>11</v>
      </c>
      <c r="B34" s="58"/>
      <c r="C34" s="58"/>
      <c r="D34" s="58"/>
      <c r="E34" s="58"/>
      <c r="F34" s="58"/>
      <c r="G34" s="59"/>
      <c r="H34" s="60">
        <f>SUM(I27,I2)</f>
        <v>0</v>
      </c>
      <c r="I34" s="61"/>
    </row>
    <row r="35" spans="1:9" x14ac:dyDescent="0.2">
      <c r="A35" s="62" t="s">
        <v>87</v>
      </c>
      <c r="B35" s="63"/>
      <c r="C35" s="63" t="s">
        <v>9</v>
      </c>
      <c r="D35" s="63"/>
      <c r="E35" s="63"/>
      <c r="F35" s="63"/>
      <c r="G35" s="64"/>
      <c r="H35" s="65">
        <f>ROUND(H34*0.3,2)</f>
        <v>0</v>
      </c>
      <c r="I35" s="66">
        <f>H34*0.3</f>
        <v>0</v>
      </c>
    </row>
    <row r="36" spans="1:9" x14ac:dyDescent="0.2">
      <c r="A36" s="67" t="s">
        <v>12</v>
      </c>
      <c r="B36" s="68"/>
      <c r="C36" s="68" t="s">
        <v>7</v>
      </c>
      <c r="D36" s="68"/>
      <c r="E36" s="68"/>
      <c r="F36" s="68"/>
      <c r="G36" s="69"/>
      <c r="H36" s="70">
        <f>SUM(H35,H34)</f>
        <v>0</v>
      </c>
      <c r="I36" s="71">
        <f>SUM(I34:I35)</f>
        <v>0</v>
      </c>
    </row>
  </sheetData>
  <mergeCells count="6">
    <mergeCell ref="A34:G34"/>
    <mergeCell ref="H34:I34"/>
    <mergeCell ref="A35:G35"/>
    <mergeCell ref="H35:I35"/>
    <mergeCell ref="A36:G36"/>
    <mergeCell ref="H36:I36"/>
  </mergeCells>
  <printOptions horizontalCentered="1"/>
  <pageMargins left="0.39370078740157483" right="0.39370078740157483" top="1.1811023622047245" bottom="0.98425196850393704" header="0.19685039370078741" footer="0.19685039370078741"/>
  <pageSetup paperSize="9" scale="80" fitToHeight="0" orientation="landscape" horizontalDpi="300" verticalDpi="300" r:id="rId1"/>
  <headerFooter>
    <oddHeader>&amp;L&amp;G&amp;C&amp;11
&amp;"Ecofont Vera Sans,Negrito"&amp;14PE - Carlos Botelho
Circuito Fechado de Televisão
&amp;A&amp;R&amp;11
&amp;"Ecofont Vera Sans,Negrito"&amp;14Planilha de Custos
CPOS  169 - Mar/2017</oddHeader>
    <oddFooter>&amp;L&amp;G&amp;C&amp;"Ecofont Vera Sans,Regular"&amp;9Av. Prof. Frederico Herman Júnior, 345 – Prédio 12, 1°andar
(11) 2997-5000 – www.fflorestal.sp.gov.br
Página &amp;P de &amp;N&amp;R&amp;"Arial Rounded MT Bold,Normal"&amp;12Folha:_____________
Proc.: ________/____
Rubrica: __________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CFTV</vt:lpstr>
      <vt:lpstr>CFTV!Area_de_impressao</vt:lpstr>
      <vt:lpstr>CFTV!Titulos_de_impressao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Parque estadual da serra do mar</dc:title>
  <dc:subject>Base funcional - orçamento</dc:subject>
  <dc:creator>HagaPlan Planejamento e Projetos S/C LTDA.</dc:creator>
  <cp:lastModifiedBy>Markus Vinicius Trevisan</cp:lastModifiedBy>
  <cp:lastPrinted>2017-04-17T17:21:57Z</cp:lastPrinted>
  <dcterms:created xsi:type="dcterms:W3CDTF">1998-09-28T13:48:05Z</dcterms:created>
  <dcterms:modified xsi:type="dcterms:W3CDTF">2017-05-08T13:50:10Z</dcterms:modified>
</cp:coreProperties>
</file>