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610"/>
  </bookViews>
  <sheets>
    <sheet name="Cronograma" sheetId="3" r:id="rId1"/>
    <sheet name="Serviços" sheetId="1" r:id="rId2"/>
  </sheets>
  <definedNames>
    <definedName name="_xlnm.Print_Area" localSheetId="0">Cronograma!$A$1:$J$13</definedName>
    <definedName name="_xlnm.Print_Area" localSheetId="1">Serviços!$A$1:$I$50</definedName>
    <definedName name="_xlnm.Print_Titles" localSheetId="0">Cronograma!$2:$2</definedName>
    <definedName name="_xlnm.Print_Titles" localSheetId="1">Serviços!$1:$1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C7" i="3"/>
  <c r="C6" i="3"/>
  <c r="C5" i="3"/>
  <c r="C4" i="3"/>
  <c r="C3" i="3"/>
  <c r="I29" i="1"/>
  <c r="H7" i="3" l="1"/>
  <c r="G7" i="3" s="1"/>
  <c r="I36" i="1"/>
  <c r="I35" i="1" l="1"/>
  <c r="I34" i="1"/>
  <c r="I31" i="1" l="1"/>
  <c r="H5" i="3" s="1"/>
  <c r="H3" i="3"/>
  <c r="D3" i="3" s="1"/>
  <c r="H4" i="3"/>
  <c r="I37" i="1"/>
  <c r="E4" i="3" l="1"/>
  <c r="D4" i="3"/>
  <c r="D10" i="3" s="1"/>
  <c r="F5" i="3"/>
  <c r="E5" i="3"/>
  <c r="H6" i="3"/>
  <c r="E10" i="3" l="1"/>
  <c r="E11" i="3" s="1"/>
  <c r="E12" i="3" s="1"/>
  <c r="D11" i="3"/>
  <c r="D12" i="3" s="1"/>
  <c r="F6" i="3"/>
  <c r="F10" i="3" s="1"/>
  <c r="G6" i="3"/>
  <c r="G10" i="3" s="1"/>
  <c r="G11" i="3" s="1"/>
  <c r="G12" i="3" s="1"/>
  <c r="H10" i="3" l="1"/>
  <c r="I3" i="3" s="1"/>
  <c r="F11" i="3"/>
  <c r="H11" i="3" s="1"/>
  <c r="I4" i="3" l="1"/>
  <c r="I5" i="3"/>
  <c r="I7" i="3"/>
  <c r="I6" i="3"/>
  <c r="F12" i="3"/>
  <c r="H12" i="3" s="1"/>
  <c r="I10" i="3" l="1"/>
</calcChain>
</file>

<file path=xl/sharedStrings.xml><?xml version="1.0" encoding="utf-8"?>
<sst xmlns="http://schemas.openxmlformats.org/spreadsheetml/2006/main" count="159" uniqueCount="116">
  <si>
    <t>Item</t>
  </si>
  <si>
    <t>Código CPOS</t>
  </si>
  <si>
    <t>Descrição</t>
  </si>
  <si>
    <t>PUMat</t>
  </si>
  <si>
    <t>PUMO</t>
  </si>
  <si>
    <t>Total</t>
  </si>
  <si>
    <t>1.1</t>
  </si>
  <si>
    <t>1.2</t>
  </si>
  <si>
    <t>1.3</t>
  </si>
  <si>
    <t>1.4</t>
  </si>
  <si>
    <t>2.1</t>
  </si>
  <si>
    <t>2.2</t>
  </si>
  <si>
    <t>Total + BDI</t>
  </si>
  <si>
    <t>PServ</t>
  </si>
  <si>
    <t>01</t>
  </si>
  <si>
    <t>02</t>
  </si>
  <si>
    <t>03</t>
  </si>
  <si>
    <t>04</t>
  </si>
  <si>
    <t>%</t>
  </si>
  <si>
    <t>R$</t>
  </si>
  <si>
    <t>2.3</t>
  </si>
  <si>
    <t>2.4</t>
  </si>
  <si>
    <t>un</t>
  </si>
  <si>
    <t>m²</t>
  </si>
  <si>
    <t>1.5</t>
  </si>
  <si>
    <t>Sub-Total</t>
  </si>
  <si>
    <t>BDI (16,5%)</t>
  </si>
  <si>
    <t>BDI (30%)</t>
  </si>
  <si>
    <t>Meses</t>
  </si>
  <si>
    <t>Serviços Preliminares</t>
  </si>
  <si>
    <t>Demoliçao e Escavações</t>
  </si>
  <si>
    <t>01.21.010</t>
  </si>
  <si>
    <t>Instalação e transporte de equipamento de sondagem</t>
  </si>
  <si>
    <t>tx</t>
  </si>
  <si>
    <t>02.08.020</t>
  </si>
  <si>
    <t>Placa de identificação para obra</t>
  </si>
  <si>
    <t>02.01.020</t>
  </si>
  <si>
    <t>Construção provisória em madeira - fornecimento e montagem</t>
  </si>
  <si>
    <t>02.01.200</t>
  </si>
  <si>
    <t>Desmobilização de construção provisória</t>
  </si>
  <si>
    <t>02.03.060</t>
  </si>
  <si>
    <t>Proteção de fachada com tela de nylon</t>
  </si>
  <si>
    <t>01.21.100</t>
  </si>
  <si>
    <t>02.09.030</t>
  </si>
  <si>
    <t>Limpeza manual do terreno, inclusive troncos até 5 cm de diâmetro, com caminhão à disposição, dentro da obra, até o raio de 1,0 km</t>
  </si>
  <si>
    <t>02.09.040</t>
  </si>
  <si>
    <t>Limpeza mecanizada do terreno, inclusive troncos até 15 cm de diâmetro, com caminhão à disposição, dentro e fora da obra, com transporte no raio de até 1,0 km</t>
  </si>
  <si>
    <t>03.01.040</t>
  </si>
  <si>
    <t>Demolição manual de concreto armado</t>
  </si>
  <si>
    <t>m³</t>
  </si>
  <si>
    <t>05.07.040</t>
  </si>
  <si>
    <t>Remoção de entulho separado de obra com caçamba metálica - terra, alvenaria, concreto, argamassa, madeira, papel, plástico ou metal</t>
  </si>
  <si>
    <t>05.04.060</t>
  </si>
  <si>
    <t>Transporte manual horizontal e/ou vertical de entulho até o local de despejo - ensacado</t>
  </si>
  <si>
    <t>1.6</t>
  </si>
  <si>
    <t>1.7</t>
  </si>
  <si>
    <t>1.8</t>
  </si>
  <si>
    <t>06.01.020</t>
  </si>
  <si>
    <t>Contenção e Drenagem</t>
  </si>
  <si>
    <t>11.18.150</t>
  </si>
  <si>
    <t>Lastro e/ou fundação em rachão manual</t>
  </si>
  <si>
    <t>11.18.040</t>
  </si>
  <si>
    <t>Lastro de pedra britada</t>
  </si>
  <si>
    <t>S/ Cód.</t>
  </si>
  <si>
    <t>Estruturas em Concreto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</si>
  <si>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</si>
  <si>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</si>
  <si>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</si>
  <si>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</si>
  <si>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</si>
  <si>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</si>
  <si>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</si>
  <si>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</si>
  <si>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</si>
  <si>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09.02.080</t>
  </si>
  <si>
    <t>Forma plana em compensado para obra de arte, sem cimbramento</t>
  </si>
  <si>
    <t>11.01.130</t>
  </si>
  <si>
    <t>Concreto usinado, fck = 25,0 MPa</t>
  </si>
  <si>
    <t>Escavação manual em solo de 1ª e 2ª categoria em campo aberto para assentamento de bolsa de concreto</t>
  </si>
  <si>
    <t>Bomba de concreto para enchimento das bolsas de concreto</t>
  </si>
  <si>
    <t>10.01.020</t>
  </si>
  <si>
    <t>Armadura em barra de aço CA-25 fyk = 250 MPa</t>
  </si>
  <si>
    <t>kg</t>
  </si>
  <si>
    <t>dia</t>
  </si>
  <si>
    <t>3.7</t>
  </si>
  <si>
    <t>um</t>
  </si>
  <si>
    <t>quant</t>
  </si>
  <si>
    <t>Bolsa em fôrma têxtil, combinações poliméricas, com fios de alta tração, retorcidos e fibrilizados, semipermeável para moldagem “in-loco” (2,00 x 0,75 x 0,22 m)</t>
  </si>
  <si>
    <t>3.8</t>
  </si>
  <si>
    <t>Areia - consumo de 1,10m³/m³</t>
  </si>
  <si>
    <t>cimento - consumo de 250 kg/m³</t>
  </si>
  <si>
    <t>3.9</t>
  </si>
  <si>
    <t>11.18.020</t>
  </si>
  <si>
    <t>Saco de areia para ensecadeira de lago de aniagem, polipropileno,  poliéster ou similar para 20kg</t>
  </si>
  <si>
    <t>Mistura seca de areia e material argiloso para ensecadeira</t>
  </si>
  <si>
    <t>m</t>
  </si>
  <si>
    <t>Sondagem do terreno a trado e laudo</t>
  </si>
  <si>
    <t>Instalações Elétricas</t>
  </si>
  <si>
    <t>5.1</t>
  </si>
  <si>
    <t>5.2</t>
  </si>
  <si>
    <t>5.3</t>
  </si>
  <si>
    <t>69.20.100</t>
  </si>
  <si>
    <t>69.03.130</t>
  </si>
  <si>
    <t>39.07.080</t>
  </si>
  <si>
    <t>Cabo de cobre de 35 mm², isolamento 0,6/1 kV - isolação EPR 90°C</t>
  </si>
  <si>
    <t>Tampa estanque em ferro fundido ou equivalente, 60x60</t>
  </si>
  <si>
    <t>Caixa subterrânea de passagem de instalações elétricas 60x60x60, em alvenaria ou pré-moldado</t>
  </si>
  <si>
    <t>5.4</t>
  </si>
  <si>
    <t>38.13.040</t>
  </si>
  <si>
    <t>Eletroduto corrugado em polietileno de alta densidade, DN= 100 mm, com acessórios</t>
  </si>
  <si>
    <t>3.10</t>
  </si>
  <si>
    <t>Movimentação de sacos de areia e material argiloso para ensecadeira</t>
  </si>
  <si>
    <t>5.5</t>
  </si>
  <si>
    <t>5.6</t>
  </si>
  <si>
    <t>Escavação manual em solo de 1ª e 2ª categoria em campo aberto</t>
  </si>
  <si>
    <t>Lastro de areia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</si>
</sst>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R_$_ ;_ * \(#,##0.00\)\ _R_$_ ;_ * &quot;-&quot;??_)\ _R_$_ ;_ @_ 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rgb="FF000000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rgb="FF000000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rgb="FF000000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4" fontId="5" fillId="2" borderId="3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" fontId="6" fillId="0" borderId="0" xfId="1" applyNumberFormat="1" applyFont="1" applyFill="1" applyAlignment="1">
      <alignment horizontal="right" vertical="center" wrapText="1"/>
    </xf>
    <xf numFmtId="9" fontId="6" fillId="0" borderId="0" xfId="2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 wrapText="1"/>
    </xf>
    <xf numFmtId="4" fontId="6" fillId="0" borderId="14" xfId="1" applyNumberFormat="1" applyFont="1" applyFill="1" applyBorder="1" applyAlignment="1">
      <alignment horizontal="right" vertical="center" wrapText="1"/>
    </xf>
    <xf numFmtId="4" fontId="7" fillId="0" borderId="14" xfId="1" applyNumberFormat="1" applyFont="1" applyBorder="1" applyAlignment="1">
      <alignment horizontal="right" vertical="center" wrapText="1"/>
    </xf>
    <xf numFmtId="4" fontId="6" fillId="0" borderId="0" xfId="5" applyNumberFormat="1" applyFont="1" applyFill="1" applyBorder="1" applyAlignment="1">
      <alignment horizontal="center" vertical="center" wrapText="1"/>
    </xf>
    <xf numFmtId="4" fontId="6" fillId="0" borderId="14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13" xfId="3" applyNumberFormat="1" applyFont="1" applyFill="1" applyBorder="1" applyAlignment="1">
      <alignment horizontal="center" vertical="center" wrapText="1"/>
    </xf>
    <xf numFmtId="0" fontId="6" fillId="0" borderId="14" xfId="5" applyNumberFormat="1" applyFont="1" applyFill="1" applyBorder="1" applyAlignment="1">
      <alignment vertical="center" wrapText="1"/>
    </xf>
    <xf numFmtId="0" fontId="6" fillId="0" borderId="0" xfId="3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vertical="center"/>
    </xf>
    <xf numFmtId="49" fontId="5" fillId="2" borderId="19" xfId="4" applyNumberFormat="1" applyFont="1" applyFill="1" applyBorder="1" applyAlignment="1">
      <alignment horizontal="center" vertical="center" wrapText="1"/>
    </xf>
    <xf numFmtId="4" fontId="5" fillId="2" borderId="20" xfId="4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49" fontId="5" fillId="2" borderId="24" xfId="4" applyNumberFormat="1" applyFont="1" applyFill="1" applyBorder="1" applyAlignment="1">
      <alignment horizontal="center" vertical="center" wrapText="1"/>
    </xf>
    <xf numFmtId="49" fontId="5" fillId="2" borderId="20" xfId="4" applyNumberFormat="1" applyFont="1" applyFill="1" applyBorder="1" applyAlignment="1">
      <alignment horizontal="center" vertical="center" wrapText="1"/>
    </xf>
    <xf numFmtId="49" fontId="5" fillId="2" borderId="18" xfId="3" applyNumberFormat="1" applyFont="1" applyFill="1" applyBorder="1" applyAlignment="1">
      <alignment horizontal="center" vertical="center" wrapText="1"/>
    </xf>
    <xf numFmtId="4" fontId="5" fillId="2" borderId="16" xfId="4" applyNumberFormat="1" applyFont="1" applyFill="1" applyBorder="1" applyAlignment="1">
      <alignment vertical="center" wrapText="1"/>
    </xf>
    <xf numFmtId="4" fontId="5" fillId="2" borderId="5" xfId="4" applyNumberFormat="1" applyFont="1" applyFill="1" applyBorder="1" applyAlignment="1">
      <alignment vertical="center" wrapText="1"/>
    </xf>
    <xf numFmtId="4" fontId="5" fillId="2" borderId="18" xfId="4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4" borderId="4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4" fontId="1" fillId="4" borderId="41" xfId="0" applyNumberFormat="1" applyFont="1" applyFill="1" applyBorder="1" applyAlignment="1">
      <alignment vertical="center" wrapText="1"/>
    </xf>
    <xf numFmtId="4" fontId="1" fillId="4" borderId="42" xfId="0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1" applyNumberFormat="1" applyFont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1" fillId="0" borderId="39" xfId="1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 wrapText="1"/>
    </xf>
    <xf numFmtId="165" fontId="9" fillId="0" borderId="47" xfId="0" applyNumberFormat="1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165" fontId="9" fillId="0" borderId="45" xfId="0" applyNumberFormat="1" applyFont="1" applyFill="1" applyBorder="1" applyAlignment="1">
      <alignment vertical="center" wrapText="1"/>
    </xf>
    <xf numFmtId="4" fontId="1" fillId="3" borderId="12" xfId="1" applyNumberFormat="1" applyFont="1" applyFill="1" applyBorder="1" applyAlignment="1">
      <alignment vertical="center"/>
    </xf>
    <xf numFmtId="4" fontId="1" fillId="3" borderId="7" xfId="1" applyNumberFormat="1" applyFont="1" applyFill="1" applyBorder="1" applyAlignment="1">
      <alignment vertical="center"/>
    </xf>
    <xf numFmtId="4" fontId="1" fillId="0" borderId="35" xfId="1" applyNumberFormat="1" applyFont="1" applyBorder="1" applyAlignment="1">
      <alignment vertical="center"/>
    </xf>
    <xf numFmtId="4" fontId="1" fillId="0" borderId="9" xfId="1" applyNumberFormat="1" applyFont="1" applyBorder="1" applyAlignment="1">
      <alignment vertical="center"/>
    </xf>
    <xf numFmtId="4" fontId="8" fillId="4" borderId="9" xfId="1" applyNumberFormat="1" applyFont="1" applyFill="1" applyBorder="1" applyAlignment="1">
      <alignment vertical="center"/>
    </xf>
    <xf numFmtId="4" fontId="1" fillId="0" borderId="12" xfId="1" applyNumberFormat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4" fontId="1" fillId="0" borderId="9" xfId="1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1" fillId="0" borderId="39" xfId="1" applyNumberFormat="1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/>
    </xf>
    <xf numFmtId="4" fontId="9" fillId="0" borderId="48" xfId="1" applyNumberFormat="1" applyFont="1" applyBorder="1" applyAlignment="1">
      <alignment vertical="center"/>
    </xf>
    <xf numFmtId="165" fontId="9" fillId="0" borderId="45" xfId="0" applyNumberFormat="1" applyFont="1" applyFill="1" applyBorder="1" applyAlignment="1">
      <alignment vertical="center"/>
    </xf>
    <xf numFmtId="165" fontId="9" fillId="0" borderId="51" xfId="0" applyNumberFormat="1" applyFont="1" applyFill="1" applyBorder="1" applyAlignment="1">
      <alignment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vertical="center" wrapText="1"/>
    </xf>
    <xf numFmtId="4" fontId="9" fillId="0" borderId="44" xfId="0" applyNumberFormat="1" applyFont="1" applyFill="1" applyBorder="1" applyAlignment="1">
      <alignment vertical="center"/>
    </xf>
    <xf numFmtId="4" fontId="1" fillId="0" borderId="49" xfId="1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3" borderId="12" xfId="1" applyNumberFormat="1" applyFont="1" applyFill="1" applyBorder="1" applyAlignment="1">
      <alignment horizontal="center" vertical="center"/>
    </xf>
    <xf numFmtId="4" fontId="1" fillId="0" borderId="43" xfId="1" applyNumberFormat="1" applyFont="1" applyBorder="1" applyAlignment="1">
      <alignment vertical="center"/>
    </xf>
    <xf numFmtId="4" fontId="1" fillId="0" borderId="11" xfId="1" applyNumberFormat="1" applyFont="1" applyBorder="1" applyAlignment="1">
      <alignment vertical="center"/>
    </xf>
    <xf numFmtId="4" fontId="1" fillId="0" borderId="6" xfId="1" applyNumberFormat="1" applyFont="1" applyBorder="1" applyAlignment="1">
      <alignment vertical="center"/>
    </xf>
    <xf numFmtId="4" fontId="1" fillId="4" borderId="12" xfId="1" applyNumberFormat="1" applyFont="1" applyFill="1" applyBorder="1" applyAlignment="1">
      <alignment vertical="center"/>
    </xf>
    <xf numFmtId="4" fontId="1" fillId="0" borderId="12" xfId="1" applyNumberFormat="1" applyFont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1" fillId="0" borderId="48" xfId="1" applyNumberFormat="1" applyFont="1" applyFill="1" applyBorder="1" applyAlignment="1">
      <alignment vertical="center"/>
    </xf>
    <xf numFmtId="4" fontId="9" fillId="0" borderId="48" xfId="0" applyNumberFormat="1" applyFont="1" applyFill="1" applyBorder="1" applyAlignment="1">
      <alignment vertical="center"/>
    </xf>
    <xf numFmtId="4" fontId="9" fillId="0" borderId="50" xfId="0" applyNumberFormat="1" applyFont="1" applyFill="1" applyBorder="1" applyAlignment="1">
      <alignment vertical="center"/>
    </xf>
    <xf numFmtId="0" fontId="8" fillId="4" borderId="40" xfId="0" applyFont="1" applyFill="1" applyBorder="1" applyAlignment="1">
      <alignment horizontal="center" vertical="center" wrapText="1"/>
    </xf>
    <xf numFmtId="0" fontId="5" fillId="0" borderId="22" xfId="3" applyNumberFormat="1" applyFont="1" applyFill="1" applyBorder="1" applyAlignment="1">
      <alignment horizontal="center" vertical="center" wrapText="1"/>
    </xf>
    <xf numFmtId="0" fontId="5" fillId="0" borderId="4" xfId="3" applyNumberFormat="1" applyFont="1" applyFill="1" applyBorder="1" applyAlignment="1">
      <alignment horizontal="left" vertical="center" wrapText="1"/>
    </xf>
    <xf numFmtId="4" fontId="5" fillId="0" borderId="16" xfId="1" applyNumberFormat="1" applyFont="1" applyFill="1" applyBorder="1" applyAlignment="1">
      <alignment horizontal="right" vertical="center" wrapText="1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48" xfId="1" applyNumberFormat="1" applyFont="1" applyFill="1" applyBorder="1" applyAlignment="1">
      <alignment vertical="center" wrapText="1"/>
    </xf>
    <xf numFmtId="4" fontId="6" fillId="0" borderId="53" xfId="1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vertical="center" wrapText="1"/>
    </xf>
    <xf numFmtId="4" fontId="6" fillId="5" borderId="53" xfId="1" applyNumberFormat="1" applyFont="1" applyFill="1" applyBorder="1" applyAlignment="1">
      <alignment vertical="center" wrapText="1"/>
    </xf>
    <xf numFmtId="4" fontId="6" fillId="5" borderId="54" xfId="1" applyNumberFormat="1" applyFont="1" applyFill="1" applyBorder="1" applyAlignment="1">
      <alignment vertical="center" wrapText="1"/>
    </xf>
    <xf numFmtId="4" fontId="6" fillId="5" borderId="48" xfId="1" applyNumberFormat="1" applyFont="1" applyFill="1" applyBorder="1" applyAlignment="1">
      <alignment vertical="center" wrapText="1"/>
    </xf>
    <xf numFmtId="4" fontId="5" fillId="0" borderId="32" xfId="1" applyNumberFormat="1" applyFont="1" applyFill="1" applyBorder="1" applyAlignment="1">
      <alignment horizontal="right" vertical="center" wrapText="1"/>
    </xf>
    <xf numFmtId="4" fontId="5" fillId="2" borderId="16" xfId="3" applyNumberFormat="1" applyFont="1" applyFill="1" applyBorder="1" applyAlignment="1">
      <alignment vertical="center" wrapText="1"/>
    </xf>
    <xf numFmtId="4" fontId="5" fillId="2" borderId="52" xfId="3" applyNumberFormat="1" applyFont="1" applyFill="1" applyBorder="1" applyAlignment="1">
      <alignment vertical="center" wrapText="1"/>
    </xf>
    <xf numFmtId="4" fontId="5" fillId="2" borderId="17" xfId="3" applyNumberFormat="1" applyFont="1" applyFill="1" applyBorder="1" applyAlignment="1">
      <alignment vertical="center" wrapText="1"/>
    </xf>
    <xf numFmtId="4" fontId="5" fillId="2" borderId="53" xfId="3" applyNumberFormat="1" applyFont="1" applyFill="1" applyBorder="1" applyAlignment="1">
      <alignment vertical="center" wrapText="1"/>
    </xf>
    <xf numFmtId="4" fontId="5" fillId="2" borderId="48" xfId="3" applyNumberFormat="1" applyFont="1" applyFill="1" applyBorder="1" applyAlignment="1">
      <alignment vertical="center" wrapText="1"/>
    </xf>
    <xf numFmtId="4" fontId="5" fillId="2" borderId="49" xfId="3" applyNumberFormat="1" applyFont="1" applyFill="1" applyBorder="1" applyAlignment="1">
      <alignment vertical="center" wrapText="1"/>
    </xf>
    <xf numFmtId="4" fontId="5" fillId="2" borderId="55" xfId="3" applyNumberFormat="1" applyFont="1" applyFill="1" applyBorder="1" applyAlignment="1">
      <alignment vertical="center" wrapText="1"/>
    </xf>
    <xf numFmtId="4" fontId="5" fillId="2" borderId="56" xfId="3" applyNumberFormat="1" applyFont="1" applyFill="1" applyBorder="1" applyAlignment="1">
      <alignment vertical="center" wrapText="1"/>
    </xf>
    <xf numFmtId="4" fontId="5" fillId="2" borderId="57" xfId="3" applyNumberFormat="1" applyFont="1" applyFill="1" applyBorder="1" applyAlignment="1">
      <alignment vertical="center" wrapText="1"/>
    </xf>
    <xf numFmtId="4" fontId="6" fillId="5" borderId="16" xfId="3" applyNumberFormat="1" applyFont="1" applyFill="1" applyBorder="1" applyAlignment="1">
      <alignment vertical="center" wrapText="1"/>
    </xf>
    <xf numFmtId="4" fontId="6" fillId="0" borderId="52" xfId="1" applyNumberFormat="1" applyFont="1" applyFill="1" applyBorder="1" applyAlignment="1">
      <alignment vertical="center" wrapText="1"/>
    </xf>
    <xf numFmtId="4" fontId="6" fillId="0" borderId="17" xfId="1" applyNumberFormat="1" applyFont="1" applyFill="1" applyBorder="1" applyAlignment="1">
      <alignment vertical="center" wrapText="1"/>
    </xf>
    <xf numFmtId="4" fontId="6" fillId="0" borderId="49" xfId="1" applyNumberFormat="1" applyFont="1" applyFill="1" applyBorder="1" applyAlignment="1">
      <alignment vertical="center" wrapText="1"/>
    </xf>
    <xf numFmtId="4" fontId="6" fillId="5" borderId="49" xfId="1" applyNumberFormat="1" applyFont="1" applyFill="1" applyBorder="1" applyAlignment="1">
      <alignment vertical="center" wrapText="1"/>
    </xf>
    <xf numFmtId="9" fontId="6" fillId="0" borderId="17" xfId="2" applyNumberFormat="1" applyFont="1" applyFill="1" applyBorder="1" applyAlignment="1">
      <alignment horizontal="right" vertical="center" wrapText="1"/>
    </xf>
    <xf numFmtId="9" fontId="6" fillId="0" borderId="9" xfId="2" applyNumberFormat="1" applyFont="1" applyFill="1" applyBorder="1" applyAlignment="1">
      <alignment horizontal="right" vertical="center" wrapText="1"/>
    </xf>
    <xf numFmtId="9" fontId="6" fillId="0" borderId="34" xfId="2" applyNumberFormat="1" applyFont="1" applyFill="1" applyBorder="1" applyAlignment="1">
      <alignment horizontal="right" vertical="center" wrapText="1"/>
    </xf>
    <xf numFmtId="9" fontId="6" fillId="0" borderId="15" xfId="2" applyNumberFormat="1" applyFont="1" applyFill="1" applyBorder="1" applyAlignment="1">
      <alignment horizontal="right" vertical="center" wrapText="1"/>
    </xf>
    <xf numFmtId="9" fontId="6" fillId="0" borderId="0" xfId="2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4" fontId="5" fillId="0" borderId="30" xfId="4" applyNumberFormat="1" applyFont="1" applyFill="1" applyBorder="1" applyAlignment="1">
      <alignment horizontal="right" vertical="center" wrapText="1"/>
    </xf>
    <xf numFmtId="4" fontId="5" fillId="0" borderId="38" xfId="4" applyNumberFormat="1" applyFont="1" applyFill="1" applyBorder="1" applyAlignment="1">
      <alignment horizontal="right" vertical="center" wrapText="1"/>
    </xf>
    <xf numFmtId="4" fontId="5" fillId="2" borderId="22" xfId="3" applyNumberFormat="1" applyFont="1" applyFill="1" applyBorder="1" applyAlignment="1">
      <alignment horizontal="center" vertical="center" wrapText="1"/>
    </xf>
    <xf numFmtId="4" fontId="5" fillId="2" borderId="4" xfId="3" applyNumberFormat="1" applyFont="1" applyFill="1" applyBorder="1" applyAlignment="1">
      <alignment horizontal="center" vertical="center" wrapText="1"/>
    </xf>
    <xf numFmtId="4" fontId="5" fillId="2" borderId="31" xfId="3" applyNumberFormat="1" applyFont="1" applyFill="1" applyBorder="1" applyAlignment="1">
      <alignment horizontal="center" vertical="center" wrapText="1"/>
    </xf>
    <xf numFmtId="4" fontId="5" fillId="2" borderId="23" xfId="3" applyNumberFormat="1" applyFont="1" applyFill="1" applyBorder="1" applyAlignment="1">
      <alignment horizontal="center" vertical="center" wrapText="1"/>
    </xf>
    <xf numFmtId="4" fontId="5" fillId="2" borderId="17" xfId="3" applyNumberFormat="1" applyFont="1" applyFill="1" applyBorder="1" applyAlignment="1">
      <alignment horizontal="center" vertical="center" wrapText="1"/>
    </xf>
    <xf numFmtId="0" fontId="5" fillId="2" borderId="22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9" fontId="5" fillId="2" borderId="27" xfId="2" applyNumberFormat="1" applyFont="1" applyFill="1" applyBorder="1" applyAlignment="1">
      <alignment horizontal="center" vertical="center" wrapText="1"/>
    </xf>
    <xf numFmtId="9" fontId="5" fillId="2" borderId="28" xfId="2" applyNumberFormat="1" applyFont="1" applyFill="1" applyBorder="1" applyAlignment="1">
      <alignment horizontal="center" vertical="center" wrapText="1"/>
    </xf>
    <xf numFmtId="9" fontId="5" fillId="2" borderId="29" xfId="2" applyNumberFormat="1" applyFont="1" applyFill="1" applyBorder="1" applyAlignment="1">
      <alignment horizontal="center" vertical="center" wrapText="1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4" xfId="3" applyNumberFormat="1" applyFont="1" applyFill="1" applyBorder="1" applyAlignment="1">
      <alignment horizontal="center" vertical="center" wrapText="1"/>
    </xf>
    <xf numFmtId="0" fontId="5" fillId="2" borderId="16" xfId="3" applyNumberFormat="1" applyFont="1" applyFill="1" applyBorder="1" applyAlignment="1">
      <alignment horizontal="center" vertical="center" wrapText="1"/>
    </xf>
    <xf numFmtId="0" fontId="5" fillId="2" borderId="18" xfId="3" applyNumberFormat="1" applyFont="1" applyFill="1" applyBorder="1" applyAlignment="1">
      <alignment horizontal="center" vertical="center" wrapText="1"/>
    </xf>
    <xf numFmtId="0" fontId="5" fillId="2" borderId="25" xfId="3" applyNumberFormat="1" applyFont="1" applyFill="1" applyBorder="1" applyAlignment="1">
      <alignment horizontal="center" vertical="center" wrapText="1"/>
    </xf>
    <xf numFmtId="0" fontId="5" fillId="2" borderId="26" xfId="3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4" fontId="8" fillId="2" borderId="26" xfId="1" applyNumberFormat="1" applyFont="1" applyFill="1" applyBorder="1" applyAlignment="1">
      <alignment vertical="center"/>
    </xf>
    <xf numFmtId="4" fontId="8" fillId="2" borderId="15" xfId="1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" fontId="8" fillId="2" borderId="25" xfId="1" applyNumberFormat="1" applyFont="1" applyFill="1" applyBorder="1" applyAlignment="1">
      <alignment vertical="center"/>
    </xf>
    <xf numFmtId="4" fontId="8" fillId="2" borderId="31" xfId="1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vertical="center"/>
    </xf>
    <xf numFmtId="4" fontId="8" fillId="2" borderId="7" xfId="1" applyNumberFormat="1" applyFont="1" applyFill="1" applyBorder="1" applyAlignment="1">
      <alignment vertical="center"/>
    </xf>
  </cellXfs>
  <cellStyles count="6">
    <cellStyle name="Normal" xfId="0" builtinId="0"/>
    <cellStyle name="Normal 2" xfId="5"/>
    <cellStyle name="Normal 5" xfId="3"/>
    <cellStyle name="Porcentagem" xfId="2" builtinId="5"/>
    <cellStyle name="Separador de milhares 3" xfId="4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showRuler="0" zoomScaleNormal="100" zoomScalePageLayoutView="90" workbookViewId="0">
      <selection activeCell="N15" sqref="N15"/>
    </sheetView>
  </sheetViews>
  <sheetFormatPr defaultColWidth="0.7109375" defaultRowHeight="15" x14ac:dyDescent="0.25"/>
  <cols>
    <col min="1" max="1" width="2.7109375" style="19" customWidth="1"/>
    <col min="2" max="2" width="8.7109375" style="26" customWidth="1"/>
    <col min="3" max="3" width="43.42578125" style="26" customWidth="1"/>
    <col min="4" max="4" width="14.7109375" style="1" customWidth="1"/>
    <col min="5" max="7" width="14.7109375" style="2" customWidth="1"/>
    <col min="8" max="8" width="15.7109375" style="2" customWidth="1"/>
    <col min="9" max="9" width="11.140625" style="2" customWidth="1"/>
    <col min="10" max="10" width="3" style="1" customWidth="1"/>
    <col min="11" max="11" width="4.42578125" style="1" customWidth="1"/>
    <col min="12" max="12" width="24.140625" style="1" customWidth="1"/>
    <col min="13" max="13" width="0.7109375" style="1"/>
    <col min="14" max="14" width="26.85546875" style="1" customWidth="1"/>
    <col min="15" max="16384" width="0.7109375" style="1"/>
  </cols>
  <sheetData>
    <row r="1" spans="1:16" x14ac:dyDescent="0.25">
      <c r="B1" s="155" t="s">
        <v>0</v>
      </c>
      <c r="C1" s="157" t="s">
        <v>2</v>
      </c>
      <c r="D1" s="141" t="s">
        <v>28</v>
      </c>
      <c r="E1" s="142"/>
      <c r="F1" s="142"/>
      <c r="G1" s="143"/>
      <c r="H1" s="144" t="s">
        <v>5</v>
      </c>
      <c r="I1" s="145"/>
    </row>
    <row r="2" spans="1:16" x14ac:dyDescent="0.25">
      <c r="B2" s="156"/>
      <c r="C2" s="158"/>
      <c r="D2" s="34" t="s">
        <v>14</v>
      </c>
      <c r="E2" s="27" t="s">
        <v>15</v>
      </c>
      <c r="F2" s="27" t="s">
        <v>16</v>
      </c>
      <c r="G2" s="33" t="s">
        <v>17</v>
      </c>
      <c r="H2" s="32" t="s">
        <v>19</v>
      </c>
      <c r="I2" s="28" t="s">
        <v>18</v>
      </c>
    </row>
    <row r="3" spans="1:16" x14ac:dyDescent="0.25">
      <c r="B3" s="103">
        <v>1</v>
      </c>
      <c r="C3" s="104" t="str">
        <f>Serviços!C2</f>
        <v>Serviços Preliminares</v>
      </c>
      <c r="D3" s="128">
        <f>H3</f>
        <v>0</v>
      </c>
      <c r="E3" s="129"/>
      <c r="F3" s="129"/>
      <c r="G3" s="130"/>
      <c r="H3" s="105">
        <f>Serviços!I11</f>
        <v>0</v>
      </c>
      <c r="I3" s="133" t="e">
        <f>H3/H10</f>
        <v>#DIV/0!</v>
      </c>
    </row>
    <row r="4" spans="1:16" s="8" customFormat="1" x14ac:dyDescent="0.25">
      <c r="A4" s="20"/>
      <c r="B4" s="111">
        <v>2</v>
      </c>
      <c r="C4" s="112" t="str">
        <f>Serviços!C13</f>
        <v>Demoliçao e Escavações</v>
      </c>
      <c r="D4" s="115">
        <f>H4/2</f>
        <v>0</v>
      </c>
      <c r="E4" s="116">
        <f>H4/2</f>
        <v>0</v>
      </c>
      <c r="F4" s="109"/>
      <c r="G4" s="131"/>
      <c r="H4" s="108">
        <f>Serviços!I18</f>
        <v>0</v>
      </c>
      <c r="I4" s="134" t="e">
        <f>H4/H10</f>
        <v>#DIV/0!</v>
      </c>
      <c r="L4" s="1"/>
    </row>
    <row r="5" spans="1:16" s="8" customFormat="1" x14ac:dyDescent="0.25">
      <c r="A5" s="21"/>
      <c r="B5" s="113">
        <v>3</v>
      </c>
      <c r="C5" s="114" t="str">
        <f>Serviços!C20</f>
        <v>Contenção e Drenagem</v>
      </c>
      <c r="D5" s="110"/>
      <c r="E5" s="117">
        <f>H5/2</f>
        <v>0</v>
      </c>
      <c r="F5" s="117">
        <f>H5/2</f>
        <v>0</v>
      </c>
      <c r="G5" s="131"/>
      <c r="H5" s="118">
        <f>Serviços!I31</f>
        <v>0</v>
      </c>
      <c r="I5" s="135" t="e">
        <f>H5/H10</f>
        <v>#DIV/0!</v>
      </c>
      <c r="L5" s="1"/>
    </row>
    <row r="6" spans="1:16" s="8" customFormat="1" x14ac:dyDescent="0.25">
      <c r="A6" s="21"/>
      <c r="B6" s="113">
        <v>4</v>
      </c>
      <c r="C6" s="114" t="str">
        <f>Serviços!C33</f>
        <v>Estruturas em Concreto</v>
      </c>
      <c r="D6" s="110"/>
      <c r="E6" s="109"/>
      <c r="F6" s="117">
        <f>H6/2</f>
        <v>0</v>
      </c>
      <c r="G6" s="132">
        <f>H6/2</f>
        <v>0</v>
      </c>
      <c r="H6" s="118">
        <f>Serviços!I37</f>
        <v>0</v>
      </c>
      <c r="I6" s="135" t="e">
        <f>H6/H10</f>
        <v>#DIV/0!</v>
      </c>
      <c r="L6" s="1"/>
    </row>
    <row r="7" spans="1:16" s="8" customFormat="1" x14ac:dyDescent="0.25">
      <c r="A7" s="20"/>
      <c r="B7" s="106">
        <v>5</v>
      </c>
      <c r="C7" s="107" t="str">
        <f>Serviços!C39</f>
        <v>Instalações Elétricas</v>
      </c>
      <c r="D7" s="110"/>
      <c r="E7" s="109"/>
      <c r="F7" s="109"/>
      <c r="G7" s="132">
        <f>H7</f>
        <v>0</v>
      </c>
      <c r="H7" s="108">
        <f>Serviços!I46</f>
        <v>0</v>
      </c>
      <c r="I7" s="134" t="e">
        <f>H7/H10</f>
        <v>#DIV/0!</v>
      </c>
      <c r="L7" s="1"/>
      <c r="M7" s="9"/>
      <c r="N7" s="10"/>
      <c r="O7" s="11"/>
      <c r="P7" s="12"/>
    </row>
    <row r="8" spans="1:16" x14ac:dyDescent="0.25">
      <c r="B8" s="22"/>
      <c r="C8" s="23"/>
      <c r="D8" s="18"/>
      <c r="E8" s="15"/>
      <c r="F8" s="16"/>
      <c r="G8" s="16"/>
      <c r="H8" s="15"/>
      <c r="I8" s="136"/>
    </row>
    <row r="9" spans="1:16" x14ac:dyDescent="0.25">
      <c r="B9" s="24"/>
      <c r="C9" s="25"/>
      <c r="D9" s="17"/>
      <c r="E9" s="13"/>
      <c r="F9" s="14"/>
      <c r="G9" s="14"/>
      <c r="H9" s="13"/>
      <c r="I9" s="137"/>
    </row>
    <row r="10" spans="1:16" x14ac:dyDescent="0.25">
      <c r="B10" s="146" t="s">
        <v>5</v>
      </c>
      <c r="C10" s="147"/>
      <c r="D10" s="119">
        <f>SUM(D3:D7)</f>
        <v>0</v>
      </c>
      <c r="E10" s="120">
        <f t="shared" ref="E10:G10" si="0">SUM(E3:E7)</f>
        <v>0</v>
      </c>
      <c r="F10" s="120">
        <f t="shared" si="0"/>
        <v>0</v>
      </c>
      <c r="G10" s="121">
        <f t="shared" si="0"/>
        <v>0</v>
      </c>
      <c r="H10" s="35">
        <f>SUM(D10:G10)</f>
        <v>0</v>
      </c>
      <c r="I10" s="148" t="e">
        <f>SUM(I3:I7)</f>
        <v>#DIV/0!</v>
      </c>
      <c r="K10" s="29"/>
      <c r="L10" s="29"/>
      <c r="N10" s="31"/>
    </row>
    <row r="11" spans="1:16" x14ac:dyDescent="0.25">
      <c r="B11" s="151" t="s">
        <v>26</v>
      </c>
      <c r="C11" s="152"/>
      <c r="D11" s="122">
        <f>D10*0.3</f>
        <v>0</v>
      </c>
      <c r="E11" s="123">
        <f t="shared" ref="E11:G11" si="1">E10*0.3</f>
        <v>0</v>
      </c>
      <c r="F11" s="123">
        <f t="shared" si="1"/>
        <v>0</v>
      </c>
      <c r="G11" s="124">
        <f t="shared" si="1"/>
        <v>0</v>
      </c>
      <c r="H11" s="36">
        <f>SUM(D11:G11)</f>
        <v>0</v>
      </c>
      <c r="I11" s="149"/>
      <c r="L11" s="29"/>
      <c r="N11" s="30"/>
    </row>
    <row r="12" spans="1:16" x14ac:dyDescent="0.25">
      <c r="B12" s="153" t="s">
        <v>12</v>
      </c>
      <c r="C12" s="154"/>
      <c r="D12" s="125">
        <f>D10+D11</f>
        <v>0</v>
      </c>
      <c r="E12" s="126">
        <f t="shared" ref="E12:G12" si="2">E10+E11</f>
        <v>0</v>
      </c>
      <c r="F12" s="126">
        <f t="shared" si="2"/>
        <v>0</v>
      </c>
      <c r="G12" s="127">
        <f t="shared" si="2"/>
        <v>0</v>
      </c>
      <c r="H12" s="37">
        <f>SUM(D12:G12)</f>
        <v>0</v>
      </c>
      <c r="I12" s="150"/>
      <c r="L12" s="29"/>
      <c r="N12" s="30"/>
    </row>
    <row r="13" spans="1:16" x14ac:dyDescent="0.25">
      <c r="N13" s="30"/>
    </row>
    <row r="19" spans="4:13" x14ac:dyDescent="0.25">
      <c r="L19" s="139"/>
      <c r="M19" s="140"/>
    </row>
    <row r="30" spans="4:13" x14ac:dyDescent="0.25">
      <c r="D30" s="138"/>
    </row>
  </sheetData>
  <mergeCells count="9">
    <mergeCell ref="L19:M19"/>
    <mergeCell ref="D1:G1"/>
    <mergeCell ref="H1:I1"/>
    <mergeCell ref="B10:C10"/>
    <mergeCell ref="I10:I12"/>
    <mergeCell ref="B11:C11"/>
    <mergeCell ref="B12:C12"/>
    <mergeCell ref="B1:B2"/>
    <mergeCell ref="C1:C2"/>
  </mergeCells>
  <printOptions horizontalCentered="1"/>
  <pageMargins left="0.19685039370078741" right="0.19685039370078741" top="1.3779527559055118" bottom="0.98425196850393704" header="0.39370078740157483" footer="0.19685039370078741"/>
  <pageSetup paperSize="9" fitToHeight="0" orientation="landscape" r:id="rId1"/>
  <headerFooter scaleWithDoc="0">
    <oddHeader>&amp;L&amp;G&amp;C&amp;"Ecofont Vera Sans,Regular"&amp;14
PE - Jaraguá
Reforma do Canal de Drenagem do Lago
&amp;A&amp;R&amp;"Ecofont Vera Sans,Regular"&amp;8
Planilha de Orçamento
Boletim CPOS 168 - Out/2016</oddHeader>
    <oddFooter>&amp;L&amp;"Ecofont Vera Sans,Regular"&amp;8&amp;G&amp;F&amp;C&amp;"Ecofont Vera Sans,Regular"&amp;8Av. Prof. Frederico Herman Júnior, 345 – Prédio 12, 1°andar
(11) 2997-5000 – www.fflorestal.sp.gov.br
Página &amp;P de &amp;N&amp;R&amp;12Folha:____________
Proc.: _______/____
Rubrica: __________</oddFooter>
  </headerFooter>
  <ignoredErrors>
    <ignoredError sqref="H10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BreakPreview" topLeftCell="A43" zoomScale="85" zoomScaleNormal="100" zoomScaleSheetLayoutView="85" workbookViewId="0">
      <selection activeCell="F40" sqref="F40:G45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79.42578125" style="1" customWidth="1"/>
    <col min="4" max="4" width="12.7109375" style="2" customWidth="1"/>
    <col min="5" max="5" width="12.140625" style="30" customWidth="1"/>
    <col min="6" max="8" width="12.7109375" style="29" customWidth="1"/>
    <col min="9" max="9" width="15.28515625" style="29" customWidth="1"/>
    <col min="10" max="10" width="3.140625" style="1" customWidth="1"/>
    <col min="11" max="11" width="18.7109375" style="1" customWidth="1"/>
    <col min="12" max="16384" width="9.140625" style="1"/>
  </cols>
  <sheetData>
    <row r="1" spans="1:9" ht="30" x14ac:dyDescent="0.25">
      <c r="A1" s="3" t="s">
        <v>0</v>
      </c>
      <c r="B1" s="4" t="s">
        <v>1</v>
      </c>
      <c r="C1" s="5" t="s">
        <v>2</v>
      </c>
      <c r="D1" s="6" t="s">
        <v>85</v>
      </c>
      <c r="E1" s="64" t="s">
        <v>86</v>
      </c>
      <c r="F1" s="6" t="s">
        <v>3</v>
      </c>
      <c r="G1" s="6" t="s">
        <v>4</v>
      </c>
      <c r="H1" s="6" t="s">
        <v>13</v>
      </c>
      <c r="I1" s="7" t="s">
        <v>5</v>
      </c>
    </row>
    <row r="2" spans="1:9" s="38" customFormat="1" x14ac:dyDescent="0.25">
      <c r="A2" s="45">
        <v>1</v>
      </c>
      <c r="B2" s="46"/>
      <c r="C2" s="47" t="s">
        <v>29</v>
      </c>
      <c r="D2" s="48"/>
      <c r="E2" s="92"/>
      <c r="F2" s="70"/>
      <c r="G2" s="70"/>
      <c r="H2" s="70"/>
      <c r="I2" s="71"/>
    </row>
    <row r="3" spans="1:9" s="38" customFormat="1" x14ac:dyDescent="0.25">
      <c r="A3" s="49" t="s">
        <v>6</v>
      </c>
      <c r="B3" s="60" t="s">
        <v>34</v>
      </c>
      <c r="C3" s="61" t="s">
        <v>35</v>
      </c>
      <c r="D3" s="40" t="s">
        <v>23</v>
      </c>
      <c r="E3" s="93">
        <v>6</v>
      </c>
      <c r="F3" s="83"/>
      <c r="G3" s="83"/>
      <c r="H3" s="83"/>
      <c r="I3" s="72"/>
    </row>
    <row r="4" spans="1:9" s="38" customFormat="1" x14ac:dyDescent="0.25">
      <c r="A4" s="49" t="s">
        <v>7</v>
      </c>
      <c r="B4" s="60" t="s">
        <v>36</v>
      </c>
      <c r="C4" s="61" t="s">
        <v>37</v>
      </c>
      <c r="D4" s="40" t="s">
        <v>23</v>
      </c>
      <c r="E4" s="93">
        <v>6</v>
      </c>
      <c r="F4" s="83"/>
      <c r="G4" s="83"/>
      <c r="H4" s="83"/>
      <c r="I4" s="73"/>
    </row>
    <row r="5" spans="1:9" s="38" customFormat="1" x14ac:dyDescent="0.25">
      <c r="A5" s="49" t="s">
        <v>8</v>
      </c>
      <c r="B5" s="60" t="s">
        <v>38</v>
      </c>
      <c r="C5" s="61" t="s">
        <v>39</v>
      </c>
      <c r="D5" s="40" t="s">
        <v>23</v>
      </c>
      <c r="E5" s="94">
        <v>6</v>
      </c>
      <c r="F5" s="83"/>
      <c r="G5" s="83"/>
      <c r="H5" s="83"/>
      <c r="I5" s="73"/>
    </row>
    <row r="6" spans="1:9" s="38" customFormat="1" x14ac:dyDescent="0.25">
      <c r="A6" s="49" t="s">
        <v>9</v>
      </c>
      <c r="B6" s="60" t="s">
        <v>40</v>
      </c>
      <c r="C6" s="61" t="s">
        <v>41</v>
      </c>
      <c r="D6" s="40" t="s">
        <v>23</v>
      </c>
      <c r="E6" s="94">
        <v>10</v>
      </c>
      <c r="F6" s="83"/>
      <c r="G6" s="83"/>
      <c r="H6" s="83"/>
      <c r="I6" s="73"/>
    </row>
    <row r="7" spans="1:9" s="38" customFormat="1" x14ac:dyDescent="0.25">
      <c r="A7" s="49" t="s">
        <v>24</v>
      </c>
      <c r="B7" s="60" t="s">
        <v>31</v>
      </c>
      <c r="C7" s="61" t="s">
        <v>32</v>
      </c>
      <c r="D7" s="62" t="s">
        <v>33</v>
      </c>
      <c r="E7" s="94">
        <v>1</v>
      </c>
      <c r="F7" s="83"/>
      <c r="G7" s="83"/>
      <c r="H7" s="83"/>
      <c r="I7" s="73"/>
    </row>
    <row r="8" spans="1:9" s="38" customFormat="1" x14ac:dyDescent="0.25">
      <c r="A8" s="49" t="s">
        <v>54</v>
      </c>
      <c r="B8" s="60" t="s">
        <v>42</v>
      </c>
      <c r="C8" s="61" t="s">
        <v>96</v>
      </c>
      <c r="D8" s="41" t="s">
        <v>95</v>
      </c>
      <c r="E8" s="95">
        <v>10</v>
      </c>
      <c r="F8" s="83"/>
      <c r="G8" s="83"/>
      <c r="H8" s="83"/>
      <c r="I8" s="73"/>
    </row>
    <row r="9" spans="1:9" s="38" customFormat="1" ht="30" x14ac:dyDescent="0.25">
      <c r="A9" s="49" t="s">
        <v>55</v>
      </c>
      <c r="B9" s="60" t="s">
        <v>43</v>
      </c>
      <c r="C9" s="61" t="s">
        <v>44</v>
      </c>
      <c r="D9" s="41" t="s">
        <v>23</v>
      </c>
      <c r="E9" s="95">
        <v>200</v>
      </c>
      <c r="F9" s="83"/>
      <c r="G9" s="83"/>
      <c r="H9" s="83"/>
      <c r="I9" s="73"/>
    </row>
    <row r="10" spans="1:9" s="38" customFormat="1" ht="45" x14ac:dyDescent="0.25">
      <c r="A10" s="49" t="s">
        <v>56</v>
      </c>
      <c r="B10" s="60" t="s">
        <v>45</v>
      </c>
      <c r="C10" s="61" t="s">
        <v>46</v>
      </c>
      <c r="D10" s="41" t="s">
        <v>23</v>
      </c>
      <c r="E10" s="95">
        <v>200</v>
      </c>
      <c r="F10" s="83"/>
      <c r="G10" s="83"/>
      <c r="H10" s="83"/>
      <c r="I10" s="73"/>
    </row>
    <row r="11" spans="1:9" s="38" customFormat="1" x14ac:dyDescent="0.25">
      <c r="A11" s="51"/>
      <c r="B11" s="52"/>
      <c r="C11" s="102" t="s">
        <v>25</v>
      </c>
      <c r="D11" s="57"/>
      <c r="E11" s="96"/>
      <c r="F11" s="58"/>
      <c r="G11" s="58"/>
      <c r="H11" s="59"/>
      <c r="I11" s="74"/>
    </row>
    <row r="12" spans="1:9" s="38" customFormat="1" x14ac:dyDescent="0.25">
      <c r="A12" s="42"/>
      <c r="B12" s="50"/>
      <c r="C12" s="43"/>
      <c r="D12" s="44"/>
      <c r="E12" s="97"/>
      <c r="F12" s="75"/>
      <c r="G12" s="75"/>
      <c r="H12" s="75"/>
      <c r="I12" s="76"/>
    </row>
    <row r="13" spans="1:9" s="38" customFormat="1" x14ac:dyDescent="0.25">
      <c r="A13" s="45">
        <v>2</v>
      </c>
      <c r="B13" s="46"/>
      <c r="C13" s="47" t="s">
        <v>30</v>
      </c>
      <c r="D13" s="48"/>
      <c r="E13" s="70"/>
      <c r="F13" s="70"/>
      <c r="G13" s="70"/>
      <c r="H13" s="70"/>
      <c r="I13" s="71"/>
    </row>
    <row r="14" spans="1:9" s="38" customFormat="1" x14ac:dyDescent="0.25">
      <c r="A14" s="39" t="s">
        <v>10</v>
      </c>
      <c r="B14" s="60" t="s">
        <v>47</v>
      </c>
      <c r="C14" s="61" t="s">
        <v>48</v>
      </c>
      <c r="D14" s="40" t="s">
        <v>49</v>
      </c>
      <c r="E14" s="98">
        <v>25</v>
      </c>
      <c r="F14" s="83"/>
      <c r="G14" s="83"/>
      <c r="H14" s="83"/>
      <c r="I14" s="77"/>
    </row>
    <row r="15" spans="1:9" s="38" customFormat="1" ht="30" x14ac:dyDescent="0.25">
      <c r="A15" s="39" t="s">
        <v>11</v>
      </c>
      <c r="B15" s="60" t="s">
        <v>50</v>
      </c>
      <c r="C15" s="61" t="s">
        <v>51</v>
      </c>
      <c r="D15" s="40" t="s">
        <v>49</v>
      </c>
      <c r="E15" s="98">
        <v>41</v>
      </c>
      <c r="F15" s="83"/>
      <c r="G15" s="83"/>
      <c r="H15" s="83"/>
      <c r="I15" s="77"/>
    </row>
    <row r="16" spans="1:9" s="38" customFormat="1" ht="30" x14ac:dyDescent="0.25">
      <c r="A16" s="39" t="s">
        <v>20</v>
      </c>
      <c r="B16" s="60" t="s">
        <v>52</v>
      </c>
      <c r="C16" s="61" t="s">
        <v>53</v>
      </c>
      <c r="D16" s="40" t="s">
        <v>49</v>
      </c>
      <c r="E16" s="98">
        <v>41</v>
      </c>
      <c r="F16" s="83"/>
      <c r="G16" s="83"/>
      <c r="H16" s="83"/>
      <c r="I16" s="77"/>
    </row>
    <row r="17" spans="1:9" s="38" customFormat="1" ht="30" x14ac:dyDescent="0.25">
      <c r="A17" s="39" t="s">
        <v>21</v>
      </c>
      <c r="B17" s="60" t="s">
        <v>57</v>
      </c>
      <c r="C17" s="61" t="s">
        <v>78</v>
      </c>
      <c r="D17" s="40" t="s">
        <v>49</v>
      </c>
      <c r="E17" s="98">
        <v>16</v>
      </c>
      <c r="F17" s="83"/>
      <c r="G17" s="83"/>
      <c r="H17" s="83"/>
      <c r="I17" s="77"/>
    </row>
    <row r="18" spans="1:9" s="38" customFormat="1" x14ac:dyDescent="0.25">
      <c r="A18" s="51"/>
      <c r="B18" s="52"/>
      <c r="C18" s="102" t="s">
        <v>25</v>
      </c>
      <c r="D18" s="57"/>
      <c r="E18" s="96"/>
      <c r="F18" s="58"/>
      <c r="G18" s="58"/>
      <c r="H18" s="59"/>
      <c r="I18" s="74"/>
    </row>
    <row r="19" spans="1:9" s="38" customFormat="1" x14ac:dyDescent="0.25">
      <c r="A19" s="42"/>
      <c r="B19" s="50"/>
      <c r="C19" s="43"/>
      <c r="D19" s="44"/>
      <c r="E19" s="97"/>
      <c r="F19" s="75"/>
      <c r="G19" s="75"/>
      <c r="H19" s="75"/>
      <c r="I19" s="76"/>
    </row>
    <row r="20" spans="1:9" s="38" customFormat="1" ht="15" customHeight="1" x14ac:dyDescent="0.25">
      <c r="A20" s="45">
        <v>3</v>
      </c>
      <c r="B20" s="46"/>
      <c r="C20" s="47" t="s">
        <v>58</v>
      </c>
      <c r="D20" s="48"/>
      <c r="E20" s="70"/>
      <c r="F20" s="70"/>
      <c r="G20" s="70"/>
      <c r="H20" s="70"/>
      <c r="I20" s="71"/>
    </row>
    <row r="21" spans="1:9" s="38" customFormat="1" ht="15" customHeight="1" x14ac:dyDescent="0.25">
      <c r="A21" s="39" t="s">
        <v>65</v>
      </c>
      <c r="B21" s="60" t="s">
        <v>59</v>
      </c>
      <c r="C21" s="66" t="s">
        <v>60</v>
      </c>
      <c r="D21" s="53" t="s">
        <v>49</v>
      </c>
      <c r="E21" s="99">
        <v>6</v>
      </c>
      <c r="F21" s="83"/>
      <c r="G21" s="83"/>
      <c r="H21" s="83"/>
      <c r="I21" s="77"/>
    </row>
    <row r="22" spans="1:9" s="38" customFormat="1" x14ac:dyDescent="0.25">
      <c r="A22" s="39" t="s">
        <v>66</v>
      </c>
      <c r="B22" s="60" t="s">
        <v>61</v>
      </c>
      <c r="C22" s="66" t="s">
        <v>62</v>
      </c>
      <c r="D22" s="53" t="s">
        <v>49</v>
      </c>
      <c r="E22" s="99">
        <v>1.2</v>
      </c>
      <c r="F22" s="83"/>
      <c r="G22" s="83"/>
      <c r="H22" s="83"/>
      <c r="I22" s="77"/>
    </row>
    <row r="23" spans="1:9" s="38" customFormat="1" ht="45" customHeight="1" x14ac:dyDescent="0.25">
      <c r="A23" s="39" t="s">
        <v>67</v>
      </c>
      <c r="B23" s="68" t="s">
        <v>63</v>
      </c>
      <c r="C23" s="69" t="s">
        <v>87</v>
      </c>
      <c r="D23" s="53" t="s">
        <v>22</v>
      </c>
      <c r="E23" s="100">
        <v>48</v>
      </c>
      <c r="F23" s="88"/>
      <c r="G23" s="88"/>
      <c r="H23" s="89"/>
      <c r="I23" s="77"/>
    </row>
    <row r="24" spans="1:9" s="38" customFormat="1" x14ac:dyDescent="0.25">
      <c r="A24" s="39" t="s">
        <v>68</v>
      </c>
      <c r="B24" s="68" t="s">
        <v>63</v>
      </c>
      <c r="C24" s="67" t="s">
        <v>79</v>
      </c>
      <c r="D24" s="86" t="s">
        <v>83</v>
      </c>
      <c r="E24" s="100">
        <v>2</v>
      </c>
      <c r="F24" s="88"/>
      <c r="G24" s="88"/>
      <c r="H24" s="89"/>
      <c r="I24" s="77"/>
    </row>
    <row r="25" spans="1:9" s="38" customFormat="1" x14ac:dyDescent="0.25">
      <c r="A25" s="39" t="s">
        <v>69</v>
      </c>
      <c r="B25" s="68" t="s">
        <v>63</v>
      </c>
      <c r="C25" s="84" t="s">
        <v>90</v>
      </c>
      <c r="D25" s="86" t="s">
        <v>82</v>
      </c>
      <c r="E25" s="101">
        <v>3960</v>
      </c>
      <c r="F25" s="88"/>
      <c r="G25" s="88"/>
      <c r="H25" s="88"/>
      <c r="I25" s="90"/>
    </row>
    <row r="26" spans="1:9" s="38" customFormat="1" x14ac:dyDescent="0.25">
      <c r="A26" s="39" t="s">
        <v>70</v>
      </c>
      <c r="B26" s="68" t="s">
        <v>63</v>
      </c>
      <c r="C26" s="85" t="s">
        <v>89</v>
      </c>
      <c r="D26" s="86" t="s">
        <v>49</v>
      </c>
      <c r="E26" s="101">
        <v>18</v>
      </c>
      <c r="F26" s="88"/>
      <c r="G26" s="88"/>
      <c r="H26" s="88"/>
      <c r="I26" s="90"/>
    </row>
    <row r="27" spans="1:9" s="38" customFormat="1" x14ac:dyDescent="0.25">
      <c r="A27" s="39" t="s">
        <v>84</v>
      </c>
      <c r="B27" s="80" t="s">
        <v>59</v>
      </c>
      <c r="C27" s="81" t="s">
        <v>60</v>
      </c>
      <c r="D27" s="86" t="s">
        <v>49</v>
      </c>
      <c r="E27" s="101">
        <v>4</v>
      </c>
      <c r="F27" s="83"/>
      <c r="G27" s="83"/>
      <c r="H27" s="83"/>
      <c r="I27" s="90"/>
    </row>
    <row r="28" spans="1:9" s="38" customFormat="1" ht="30" x14ac:dyDescent="0.25">
      <c r="A28" s="39" t="s">
        <v>88</v>
      </c>
      <c r="B28" s="62" t="s">
        <v>63</v>
      </c>
      <c r="C28" s="61" t="s">
        <v>93</v>
      </c>
      <c r="D28" s="40" t="s">
        <v>22</v>
      </c>
      <c r="E28" s="78">
        <v>300</v>
      </c>
      <c r="F28" s="63"/>
      <c r="G28" s="63"/>
      <c r="H28" s="63"/>
      <c r="I28" s="77"/>
    </row>
    <row r="29" spans="1:9" s="38" customFormat="1" x14ac:dyDescent="0.25">
      <c r="A29" s="39" t="s">
        <v>91</v>
      </c>
      <c r="B29" s="80" t="s">
        <v>92</v>
      </c>
      <c r="C29" s="81" t="s">
        <v>94</v>
      </c>
      <c r="D29" s="87" t="s">
        <v>49</v>
      </c>
      <c r="E29" s="100">
        <v>32.4</v>
      </c>
      <c r="F29" s="83"/>
      <c r="G29" s="83"/>
      <c r="H29" s="83"/>
      <c r="I29" s="77">
        <f t="shared" ref="I29:I30" si="0">H29*E29</f>
        <v>0</v>
      </c>
    </row>
    <row r="30" spans="1:9" s="38" customFormat="1" x14ac:dyDescent="0.25">
      <c r="A30" s="39" t="s">
        <v>110</v>
      </c>
      <c r="B30" s="80" t="s">
        <v>92</v>
      </c>
      <c r="C30" s="81" t="s">
        <v>111</v>
      </c>
      <c r="D30" s="87" t="s">
        <v>49</v>
      </c>
      <c r="E30" s="100">
        <v>32.4</v>
      </c>
      <c r="F30" s="83"/>
      <c r="G30" s="83"/>
      <c r="H30" s="83"/>
      <c r="I30" s="77">
        <f t="shared" si="0"/>
        <v>0</v>
      </c>
    </row>
    <row r="31" spans="1:9" s="38" customFormat="1" x14ac:dyDescent="0.25">
      <c r="A31" s="51"/>
      <c r="B31" s="52"/>
      <c r="C31" s="56" t="s">
        <v>25</v>
      </c>
      <c r="D31" s="57"/>
      <c r="E31" s="96"/>
      <c r="F31" s="58"/>
      <c r="G31" s="58"/>
      <c r="H31" s="59"/>
      <c r="I31" s="74">
        <f>SUM(I21:I30)</f>
        <v>0</v>
      </c>
    </row>
    <row r="32" spans="1:9" s="38" customFormat="1" x14ac:dyDescent="0.25">
      <c r="A32" s="42"/>
      <c r="B32" s="50"/>
      <c r="C32" s="43"/>
      <c r="D32" s="44"/>
      <c r="E32" s="97"/>
      <c r="F32" s="75"/>
      <c r="G32" s="75"/>
      <c r="H32" s="75"/>
      <c r="I32" s="76"/>
    </row>
    <row r="33" spans="1:9" s="38" customFormat="1" x14ac:dyDescent="0.25">
      <c r="A33" s="45">
        <v>4</v>
      </c>
      <c r="B33" s="46"/>
      <c r="C33" s="47" t="s">
        <v>64</v>
      </c>
      <c r="D33" s="48"/>
      <c r="E33" s="70"/>
      <c r="F33" s="70"/>
      <c r="G33" s="70"/>
      <c r="H33" s="70"/>
      <c r="I33" s="71"/>
    </row>
    <row r="34" spans="1:9" s="38" customFormat="1" x14ac:dyDescent="0.25">
      <c r="A34" s="39" t="s">
        <v>71</v>
      </c>
      <c r="B34" s="60" t="s">
        <v>74</v>
      </c>
      <c r="C34" s="61" t="s">
        <v>75</v>
      </c>
      <c r="D34" s="40" t="s">
        <v>23</v>
      </c>
      <c r="E34" s="78">
        <v>32.5</v>
      </c>
      <c r="F34" s="83"/>
      <c r="G34" s="83"/>
      <c r="H34" s="83"/>
      <c r="I34" s="77">
        <f>H34*E34</f>
        <v>0</v>
      </c>
    </row>
    <row r="35" spans="1:9" s="38" customFormat="1" x14ac:dyDescent="0.25">
      <c r="A35" s="39" t="s">
        <v>72</v>
      </c>
      <c r="B35" s="60" t="s">
        <v>76</v>
      </c>
      <c r="C35" s="61" t="s">
        <v>77</v>
      </c>
      <c r="D35" s="40" t="s">
        <v>49</v>
      </c>
      <c r="E35" s="78">
        <v>6.5</v>
      </c>
      <c r="F35" s="83"/>
      <c r="G35" s="83"/>
      <c r="H35" s="83"/>
      <c r="I35" s="77">
        <f>H35*E35</f>
        <v>0</v>
      </c>
    </row>
    <row r="36" spans="1:9" s="38" customFormat="1" x14ac:dyDescent="0.25">
      <c r="A36" s="39" t="s">
        <v>73</v>
      </c>
      <c r="B36" s="80" t="s">
        <v>80</v>
      </c>
      <c r="C36" s="81" t="s">
        <v>81</v>
      </c>
      <c r="D36" s="82" t="s">
        <v>82</v>
      </c>
      <c r="E36" s="91">
        <v>422.5</v>
      </c>
      <c r="F36" s="83"/>
      <c r="G36" s="83"/>
      <c r="H36" s="83"/>
      <c r="I36" s="77">
        <f>H36*E36</f>
        <v>0</v>
      </c>
    </row>
    <row r="37" spans="1:9" s="38" customFormat="1" x14ac:dyDescent="0.25">
      <c r="A37" s="51"/>
      <c r="B37" s="52"/>
      <c r="C37" s="102" t="s">
        <v>25</v>
      </c>
      <c r="D37" s="57"/>
      <c r="E37" s="96"/>
      <c r="F37" s="58"/>
      <c r="G37" s="58"/>
      <c r="H37" s="59"/>
      <c r="I37" s="74">
        <f>SUM(I34:I36)</f>
        <v>0</v>
      </c>
    </row>
    <row r="38" spans="1:9" s="38" customFormat="1" x14ac:dyDescent="0.25">
      <c r="A38" s="42"/>
      <c r="B38" s="50"/>
      <c r="C38" s="43"/>
      <c r="D38" s="44"/>
      <c r="E38" s="97"/>
      <c r="F38" s="75"/>
      <c r="G38" s="75"/>
      <c r="H38" s="75"/>
      <c r="I38" s="76"/>
    </row>
    <row r="39" spans="1:9" s="38" customFormat="1" x14ac:dyDescent="0.25">
      <c r="A39" s="45">
        <v>5</v>
      </c>
      <c r="B39" s="46"/>
      <c r="C39" s="47" t="s">
        <v>97</v>
      </c>
      <c r="D39" s="48"/>
      <c r="E39" s="70"/>
      <c r="F39" s="70"/>
      <c r="G39" s="70"/>
      <c r="H39" s="70"/>
      <c r="I39" s="71"/>
    </row>
    <row r="40" spans="1:9" s="38" customFormat="1" ht="30" x14ac:dyDescent="0.25">
      <c r="A40" s="39" t="s">
        <v>98</v>
      </c>
      <c r="B40" s="80" t="s">
        <v>102</v>
      </c>
      <c r="C40" s="81" t="s">
        <v>106</v>
      </c>
      <c r="D40" s="82" t="s">
        <v>22</v>
      </c>
      <c r="E40" s="78">
        <v>1</v>
      </c>
      <c r="F40" s="83"/>
      <c r="G40" s="83"/>
      <c r="H40" s="83"/>
      <c r="I40" s="77"/>
    </row>
    <row r="41" spans="1:9" s="38" customFormat="1" x14ac:dyDescent="0.25">
      <c r="A41" s="39" t="s">
        <v>99</v>
      </c>
      <c r="B41" s="80" t="s">
        <v>101</v>
      </c>
      <c r="C41" s="81" t="s">
        <v>105</v>
      </c>
      <c r="D41" s="82" t="s">
        <v>22</v>
      </c>
      <c r="E41" s="78">
        <v>1</v>
      </c>
      <c r="F41" s="83"/>
      <c r="G41" s="83"/>
      <c r="H41" s="83"/>
      <c r="I41" s="77"/>
    </row>
    <row r="42" spans="1:9" s="38" customFormat="1" x14ac:dyDescent="0.25">
      <c r="A42" s="39" t="s">
        <v>100</v>
      </c>
      <c r="B42" s="80" t="s">
        <v>103</v>
      </c>
      <c r="C42" s="81" t="s">
        <v>104</v>
      </c>
      <c r="D42" s="82" t="s">
        <v>95</v>
      </c>
      <c r="E42" s="78">
        <v>80</v>
      </c>
      <c r="F42" s="83"/>
      <c r="G42" s="83"/>
      <c r="H42" s="83"/>
      <c r="I42" s="77"/>
    </row>
    <row r="43" spans="1:9" s="38" customFormat="1" x14ac:dyDescent="0.25">
      <c r="A43" s="39" t="s">
        <v>107</v>
      </c>
      <c r="B43" s="80" t="s">
        <v>57</v>
      </c>
      <c r="C43" s="81" t="s">
        <v>114</v>
      </c>
      <c r="D43" s="82" t="s">
        <v>49</v>
      </c>
      <c r="E43" s="78">
        <v>3.5</v>
      </c>
      <c r="F43" s="83"/>
      <c r="G43" s="83"/>
      <c r="H43" s="83"/>
      <c r="I43" s="77"/>
    </row>
    <row r="44" spans="1:9" s="38" customFormat="1" x14ac:dyDescent="0.25">
      <c r="A44" s="39" t="s">
        <v>112</v>
      </c>
      <c r="B44" s="80" t="s">
        <v>92</v>
      </c>
      <c r="C44" s="81" t="s">
        <v>115</v>
      </c>
      <c r="D44" s="82" t="s">
        <v>49</v>
      </c>
      <c r="E44" s="78">
        <v>1.5</v>
      </c>
      <c r="F44" s="83"/>
      <c r="G44" s="83"/>
      <c r="H44" s="83"/>
      <c r="I44" s="77"/>
    </row>
    <row r="45" spans="1:9" s="38" customFormat="1" ht="30" x14ac:dyDescent="0.25">
      <c r="A45" s="39" t="s">
        <v>113</v>
      </c>
      <c r="B45" s="80" t="s">
        <v>108</v>
      </c>
      <c r="C45" s="81" t="s">
        <v>109</v>
      </c>
      <c r="D45" s="82" t="s">
        <v>95</v>
      </c>
      <c r="E45" s="78">
        <v>20</v>
      </c>
      <c r="F45" s="83"/>
      <c r="G45" s="83"/>
      <c r="H45" s="83"/>
      <c r="I45" s="77"/>
    </row>
    <row r="46" spans="1:9" s="38" customFormat="1" x14ac:dyDescent="0.25">
      <c r="A46" s="51"/>
      <c r="B46" s="52"/>
      <c r="C46" s="102" t="s">
        <v>25</v>
      </c>
      <c r="D46" s="57"/>
      <c r="E46" s="96"/>
      <c r="F46" s="58"/>
      <c r="G46" s="58"/>
      <c r="H46" s="59"/>
      <c r="I46" s="74"/>
    </row>
    <row r="47" spans="1:9" s="38" customFormat="1" x14ac:dyDescent="0.25">
      <c r="A47" s="54"/>
      <c r="B47" s="55"/>
      <c r="C47" s="55"/>
      <c r="D47" s="54"/>
      <c r="E47" s="65"/>
      <c r="F47" s="79"/>
      <c r="G47" s="79"/>
      <c r="H47" s="79"/>
      <c r="I47" s="79"/>
    </row>
    <row r="48" spans="1:9" s="38" customFormat="1" x14ac:dyDescent="0.25">
      <c r="A48" s="164" t="s">
        <v>5</v>
      </c>
      <c r="B48" s="165"/>
      <c r="C48" s="165"/>
      <c r="D48" s="165"/>
      <c r="E48" s="165"/>
      <c r="F48" s="165"/>
      <c r="G48" s="166"/>
      <c r="H48" s="167"/>
      <c r="I48" s="168"/>
    </row>
    <row r="49" spans="1:9" s="38" customFormat="1" x14ac:dyDescent="0.25">
      <c r="A49" s="169" t="s">
        <v>27</v>
      </c>
      <c r="B49" s="170"/>
      <c r="C49" s="170"/>
      <c r="D49" s="170"/>
      <c r="E49" s="170"/>
      <c r="F49" s="170"/>
      <c r="G49" s="171"/>
      <c r="H49" s="172"/>
      <c r="I49" s="173"/>
    </row>
    <row r="50" spans="1:9" s="38" customFormat="1" x14ac:dyDescent="0.25">
      <c r="A50" s="159" t="s">
        <v>12</v>
      </c>
      <c r="B50" s="160"/>
      <c r="C50" s="160"/>
      <c r="D50" s="160"/>
      <c r="E50" s="160"/>
      <c r="F50" s="160"/>
      <c r="G50" s="161"/>
      <c r="H50" s="162"/>
      <c r="I50" s="163"/>
    </row>
  </sheetData>
  <mergeCells count="6">
    <mergeCell ref="A50:G50"/>
    <mergeCell ref="H50:I50"/>
    <mergeCell ref="A48:G48"/>
    <mergeCell ref="H48:I48"/>
    <mergeCell ref="A49:G49"/>
    <mergeCell ref="H49:I49"/>
  </mergeCells>
  <printOptions horizontalCentered="1"/>
  <pageMargins left="0.19685039370078741" right="0.19685039370078741" top="1.3779527559055118" bottom="0.98425196850393704" header="0.39370078740157483" footer="0.19685039370078741"/>
  <pageSetup paperSize="9" scale="80" fitToHeight="0" orientation="landscape" r:id="rId1"/>
  <headerFooter scaleWithDoc="0">
    <oddHeader>&amp;L&amp;G&amp;C&amp;"Ecofont Vera Sans,Regular"&amp;14
PE - Jaraguá
Reforma de Canal de Drenagem do Lago 
&amp;A&amp;R&amp;"Ecofont Vera Sans,Regular"&amp;8
Planilha de Orçamento
Boletim CPOS 169 - Mar/17</oddHeader>
    <oddFooter>&amp;L&amp;"Ecofont Vera Sans,Regular"&amp;8&amp;G&amp;F&amp;C&amp;"Ecofont Vera Sans,Regular"&amp;8Av. Prof. Frederico Herman Júnior, 345 – Prédio 12, 1°andar
(11) 2997-5000 – www.fflorestal.sp.gov.br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Cronograma</vt:lpstr>
      <vt:lpstr>Serviços</vt:lpstr>
      <vt:lpstr>Cronograma!Area_de_impressao</vt:lpstr>
      <vt:lpstr>Serviços!Area_de_impressao</vt:lpstr>
      <vt:lpstr>Cronograma!Titulos_de_impressao</vt:lpstr>
      <vt:lpstr>Serviços!Titulos_de_impressao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Markus Vinicius Trevisan</cp:lastModifiedBy>
  <cp:lastPrinted>2017-05-15T18:23:39Z</cp:lastPrinted>
  <dcterms:created xsi:type="dcterms:W3CDTF">2016-03-18T20:42:35Z</dcterms:created>
  <dcterms:modified xsi:type="dcterms:W3CDTF">2017-06-19T12:59:38Z</dcterms:modified>
</cp:coreProperties>
</file>