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-45" yWindow="0" windowWidth="14175" windowHeight="11760" tabRatio="813" activeTab="1"/>
  </bookViews>
  <sheets>
    <sheet name="Cronograma - Andar" sheetId="32" r:id="rId1"/>
    <sheet name="Cabeamento" sheetId="30" r:id="rId2"/>
  </sheets>
  <definedNames>
    <definedName name="_xlnm.Print_Area" localSheetId="1">Cabeamento!$A$1:$I$60</definedName>
    <definedName name="_xlnm.Print_Area" localSheetId="0">'Cronograma - Andar'!$A$1:$AH$18</definedName>
  </definedNames>
  <calcPr calcId="145621"/>
</workbook>
</file>

<file path=xl/calcChain.xml><?xml version="1.0" encoding="utf-8"?>
<calcChain xmlns="http://schemas.openxmlformats.org/spreadsheetml/2006/main">
  <c r="B5" i="32" l="1"/>
  <c r="AG11" i="32" l="1"/>
  <c r="B10" i="32"/>
  <c r="B9" i="32"/>
  <c r="B8" i="32"/>
  <c r="B6" i="32"/>
  <c r="B4" i="32"/>
  <c r="I27" i="30" l="1"/>
  <c r="AG8" i="32" s="1"/>
  <c r="I48" i="30"/>
  <c r="I44" i="30"/>
  <c r="AG9" i="32" s="1"/>
  <c r="AG10" i="32" l="1"/>
  <c r="I26" i="30"/>
  <c r="I3" i="30" l="1"/>
  <c r="I16" i="30"/>
  <c r="AG5" i="32" s="1"/>
  <c r="I20" i="30"/>
  <c r="AG6" i="32" s="1"/>
  <c r="I2" i="30" l="1"/>
  <c r="H58" i="30" s="1"/>
  <c r="AG4" i="32"/>
  <c r="I59" i="30" l="1"/>
  <c r="I60" i="30" s="1"/>
  <c r="H59" i="30"/>
  <c r="H60" i="30" s="1"/>
  <c r="AG7" i="32" l="1"/>
  <c r="AG3" i="32" l="1"/>
  <c r="AG16" i="32" s="1"/>
  <c r="AG17" i="32" l="1"/>
  <c r="AG18" i="32" s="1"/>
  <c r="AH7" i="32" l="1"/>
  <c r="AH3" i="32"/>
  <c r="AH16" i="32" l="1"/>
</calcChain>
</file>

<file path=xl/sharedStrings.xml><?xml version="1.0" encoding="utf-8"?>
<sst xmlns="http://schemas.openxmlformats.org/spreadsheetml/2006/main" count="215" uniqueCount="132">
  <si>
    <t>1.1</t>
  </si>
  <si>
    <t>un</t>
  </si>
  <si>
    <t>m</t>
  </si>
  <si>
    <t>2.1</t>
  </si>
  <si>
    <t>2.2</t>
  </si>
  <si>
    <t>1.3</t>
  </si>
  <si>
    <t>1.2</t>
  </si>
  <si>
    <t>Custo por etapa</t>
  </si>
  <si>
    <t>TOTAL + BDI</t>
  </si>
  <si>
    <t>cj</t>
  </si>
  <si>
    <t>BDI = 30%</t>
  </si>
  <si>
    <t>Etapas</t>
  </si>
  <si>
    <t>Código CPOS</t>
  </si>
  <si>
    <t>R$</t>
  </si>
  <si>
    <t>%</t>
  </si>
  <si>
    <t>Total</t>
  </si>
  <si>
    <t>Total + BDI</t>
  </si>
  <si>
    <t>Item</t>
  </si>
  <si>
    <t>Un</t>
  </si>
  <si>
    <t>Quant</t>
  </si>
  <si>
    <t>PMat</t>
  </si>
  <si>
    <t>PMObra</t>
  </si>
  <si>
    <t>PServ</t>
  </si>
  <si>
    <t>Descrição</t>
  </si>
  <si>
    <t>39.12.050</t>
  </si>
  <si>
    <t>Cabo de cobre flexível ´PP´ 3x2,5 mm², isolamento 750 V - isolação em PVC 70°C</t>
  </si>
  <si>
    <t>2.3</t>
  </si>
  <si>
    <t>BDI (16,85%)</t>
  </si>
  <si>
    <t>69.09.250</t>
  </si>
  <si>
    <t>66.20.221</t>
  </si>
  <si>
    <t>66.20.225</t>
  </si>
  <si>
    <t>69.06.020</t>
  </si>
  <si>
    <t>S/ Cód.</t>
  </si>
  <si>
    <t>Cabo para rede 24 AWG com 4 pares, categoria 5e, 305m</t>
  </si>
  <si>
    <t>cx</t>
  </si>
  <si>
    <t>Conector RJ45 cat 5e fêmea</t>
  </si>
  <si>
    <t>Conector RJ11, 4 vias fêmea</t>
  </si>
  <si>
    <t>Alicate para Crimpagem de conector RJ45 e RJ11</t>
  </si>
  <si>
    <t>Testador de cabo RJ45 e RJ11</t>
  </si>
  <si>
    <t>Cabo telefônico CCI 50 x 02 Pares, cor cinza</t>
  </si>
  <si>
    <t>B.01.000.010198</t>
  </si>
  <si>
    <t>h</t>
  </si>
  <si>
    <t>Infraestrutura Elétrica</t>
  </si>
  <si>
    <t>Conjunto régua 3 tomadas 2P+T de 10 A, para fixação</t>
  </si>
  <si>
    <t>40.20.240</t>
  </si>
  <si>
    <t>Plugue com 2P+T de 10A, 250V</t>
  </si>
  <si>
    <t>Cabo de cobre flexível ´PP´ 3x1,5 mm², isolamento 750 V - isolação em PVC 70°C, com tomada blindada IEC-320-C14 fêmea e plugue blindado NBR 14136 com 1,5m para PC e monitor</t>
  </si>
  <si>
    <t>1° Andar</t>
  </si>
  <si>
    <t>1.2.1</t>
  </si>
  <si>
    <t>1.2.2</t>
  </si>
  <si>
    <t>1.1.1</t>
  </si>
  <si>
    <t>1.1.2</t>
  </si>
  <si>
    <t>1.1.3</t>
  </si>
  <si>
    <t>2.1.1</t>
  </si>
  <si>
    <t>4° Andar</t>
  </si>
  <si>
    <t>1.1.4</t>
  </si>
  <si>
    <t>Técnico telecomunicações - levantamento e mapeamento dos pontos de telefone e dados e elaboração de relatório</t>
  </si>
  <si>
    <t>Mudança (outra contratação)</t>
  </si>
  <si>
    <t>4.2</t>
  </si>
  <si>
    <t>4.3</t>
  </si>
  <si>
    <t>5° para o 1°</t>
  </si>
  <si>
    <t>0%</t>
  </si>
  <si>
    <t>2.1.2</t>
  </si>
  <si>
    <t>1.3.1</t>
  </si>
  <si>
    <t>1.3.2</t>
  </si>
  <si>
    <t>1.3.3</t>
  </si>
  <si>
    <t>1.3.4</t>
  </si>
  <si>
    <t>2.2.1</t>
  </si>
  <si>
    <t>2.2.2</t>
  </si>
  <si>
    <t>2.3.1</t>
  </si>
  <si>
    <t>2.3.2</t>
  </si>
  <si>
    <t>2.1.5</t>
  </si>
  <si>
    <t>2.1.7</t>
  </si>
  <si>
    <t>Dias</t>
  </si>
  <si>
    <t>Ativação rede de dados e telefonia</t>
  </si>
  <si>
    <t>Equipamentos e cabeamento de dados e telefonia</t>
  </si>
  <si>
    <t>Equipamentos e cabeamento rede dados e telefonia</t>
  </si>
  <si>
    <t>2.1.3</t>
  </si>
  <si>
    <t>2.1.4</t>
  </si>
  <si>
    <t>2.1.6</t>
  </si>
  <si>
    <t>1.1.6</t>
  </si>
  <si>
    <t>1.1.7</t>
  </si>
  <si>
    <t>Adaptador HDMI conector tipo A 19 pinos fêmea para VGA 9 pinos, macho</t>
  </si>
  <si>
    <t>2.1.8</t>
  </si>
  <si>
    <t xml:space="preserve">Cabo HDMI 1.4, 5 metros conectores tipo A, 19 pinos, para rexolução 4K </t>
  </si>
  <si>
    <t>Switch gerenciável Gigabit 24 portas com capacidade de 10/100/1000/Mbps, 2 portas Gigabit, padrão 19" com abas (ref. Cisco Catalyst 2960-X)</t>
  </si>
  <si>
    <t>Switch gerenciável layer 3 para servidor central com 24 portas RJ45 frontais e 2 portas SFP, capacidade de 10/100/1000 Mbps, com gerenciamento, padrão 19" com abas (ref. Cisco Catalyst 2960-XR)</t>
  </si>
  <si>
    <t>1° para o 4°</t>
  </si>
  <si>
    <t>Ativação rede dados e telefonia</t>
  </si>
  <si>
    <t>38.16.250</t>
  </si>
  <si>
    <t>2.1.9</t>
  </si>
  <si>
    <t>2.1.10</t>
  </si>
  <si>
    <t>2.1.11</t>
  </si>
  <si>
    <t>40.06.040</t>
  </si>
  <si>
    <t>Condulete metálico de 3/4´</t>
  </si>
  <si>
    <t>38.04.040</t>
  </si>
  <si>
    <t>Eletroduto de ferro galvanizado, médio de 3/4´ - com acessórios</t>
  </si>
  <si>
    <t>2.3.5</t>
  </si>
  <si>
    <t>40.04.096</t>
  </si>
  <si>
    <t>69.09.260</t>
  </si>
  <si>
    <t>69.09.300</t>
  </si>
  <si>
    <t>Voice panel de 50 portas - categoria 3</t>
  </si>
  <si>
    <t>Patch panel de 24 portas - categoria 5e</t>
  </si>
  <si>
    <t>2.1.12</t>
  </si>
  <si>
    <t>2.1.13</t>
  </si>
  <si>
    <t>Kit localizador de cabos sonoro, para rede de dados e telefonia</t>
  </si>
  <si>
    <t>1.1.8</t>
  </si>
  <si>
    <t>2.3.3</t>
  </si>
  <si>
    <t>2.3.4</t>
  </si>
  <si>
    <t>39.03.170</t>
  </si>
  <si>
    <t>Cabo de cobre de 2,5 mm², isolamento 0,6/1 kV - isolação em PVC 70°C</t>
  </si>
  <si>
    <t>Tomada RJ 45 para rede de dados e telefonia, com placa</t>
  </si>
  <si>
    <t>2.1.14</t>
  </si>
  <si>
    <t>1.1.9</t>
  </si>
  <si>
    <t>1.1.10</t>
  </si>
  <si>
    <t>Patch cords  RJ-45 / RJ-45 - categoria 5 blindado, amarração com velcro</t>
  </si>
  <si>
    <t>Poste condutor metálico para distribuição, com suporte para tomadas elétricas e RJ, com pintura eletrostática, altura de 3,00 m com acessórios</t>
  </si>
  <si>
    <t>Sistema ininterrupto de energia, entrada bifásico on line de 7,5 kVA, saída em 127V, com autonomia de 15 minutos, com programa incluso</t>
  </si>
  <si>
    <t>2.3.6</t>
  </si>
  <si>
    <t>2.3.7</t>
  </si>
  <si>
    <t>40.04.460</t>
  </si>
  <si>
    <t>Tomada 2P+T de 20 A - 250 V, completa</t>
  </si>
  <si>
    <t>40.04.470</t>
  </si>
  <si>
    <t>Conjunto 2 tomadas 2P+T de 10 A, completo</t>
  </si>
  <si>
    <t>1.1.11</t>
  </si>
  <si>
    <t>Etiquetadora para cabos de rede e telefone com dois refis de etiqueta</t>
  </si>
  <si>
    <t>2.1.15</t>
  </si>
  <si>
    <t>Suporte metálico para TV led de 40" para teto, giratório</t>
  </si>
  <si>
    <t>Suporte metálico para TV led de 60" para teto, giratório</t>
  </si>
  <si>
    <t>Técnico telecomunicações - ativação e etiquetação dos pontos de telefone e dados</t>
  </si>
  <si>
    <t>Técnico telecomunicações ativação e etiquetação dos pontos de telefone e dados</t>
  </si>
  <si>
    <t>1.1.5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</si>
</sst>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)\ &quot;R$&quot;_ ;_ * \(#,##0.00\)\ &quot;R$&quot;_ ;_ * &quot;-&quot;??_)\ &quot;R$&quot;_ ;_ @_ "/>
    <numFmt numFmtId="165" formatCode="_ * #,##0.00_)\ _R_$_ ;_ * \(#,##0.00\)\ _R_$_ ;_ * &quot;-&quot;??_)\ _R_$_ ;_ @_ "/>
    <numFmt numFmtId="166" formatCode="&quot;R$&quot;\ #,##0.00"/>
    <numFmt numFmtId="167" formatCode="0.0%"/>
    <numFmt numFmtId="168" formatCode="#,##0.00_ ;\-#,##0.00\ "/>
  </numFmts>
  <fonts count="25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  <font>
      <sz val="10"/>
      <name val="Ecofont Vera Sans"/>
      <family val="2"/>
    </font>
    <font>
      <b/>
      <sz val="9"/>
      <name val="Ecofont Vera Sans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8" fillId="29" borderId="1" applyNumberFormat="0" applyAlignment="0" applyProtection="0"/>
    <xf numFmtId="0" fontId="9" fillId="30" borderId="0" applyNumberFormat="0" applyBorder="0" applyAlignment="0" applyProtection="0"/>
    <xf numFmtId="164" fontId="1" fillId="0" borderId="0" applyFont="0" applyFill="0" applyBorder="0" applyAlignment="0" applyProtection="0"/>
    <xf numFmtId="0" fontId="10" fillId="31" borderId="0" applyNumberFormat="0" applyBorder="0" applyAlignment="0" applyProtection="0"/>
    <xf numFmtId="0" fontId="1" fillId="0" borderId="0"/>
    <xf numFmtId="0" fontId="11" fillId="0" borderId="0"/>
    <xf numFmtId="0" fontId="2" fillId="32" borderId="4" applyNumberFormat="0" applyFont="0" applyAlignment="0" applyProtection="0"/>
    <xf numFmtId="9" fontId="1" fillId="0" borderId="0" applyFont="0" applyFill="0" applyBorder="0" applyAlignment="0" applyProtection="0"/>
    <xf numFmtId="0" fontId="12" fillId="21" borderId="5" applyNumberFormat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86">
    <xf numFmtId="0" fontId="0" fillId="0" borderId="0" xfId="0"/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Fill="1" applyAlignment="1">
      <alignment horizontal="right" vertical="center"/>
    </xf>
    <xf numFmtId="166" fontId="21" fillId="0" borderId="0" xfId="31" applyNumberFormat="1" applyFont="1" applyAlignment="1">
      <alignment horizontal="right" vertical="center"/>
    </xf>
    <xf numFmtId="10" fontId="21" fillId="0" borderId="0" xfId="0" applyNumberFormat="1" applyFont="1" applyAlignment="1">
      <alignment horizontal="right" vertical="center"/>
    </xf>
    <xf numFmtId="166" fontId="21" fillId="0" borderId="0" xfId="0" applyNumberFormat="1" applyFont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justify" vertical="center" wrapText="1"/>
    </xf>
    <xf numFmtId="4" fontId="21" fillId="0" borderId="15" xfId="38" applyNumberFormat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left" vertical="center" wrapText="1"/>
    </xf>
    <xf numFmtId="4" fontId="21" fillId="0" borderId="12" xfId="0" applyNumberFormat="1" applyFont="1" applyBorder="1" applyAlignment="1">
      <alignment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0" fillId="34" borderId="26" xfId="0" applyFont="1" applyFill="1" applyBorder="1" applyAlignment="1">
      <alignment horizontal="left" vertical="center" wrapText="1"/>
    </xf>
    <xf numFmtId="0" fontId="20" fillId="34" borderId="27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left" vertical="center" wrapText="1"/>
    </xf>
    <xf numFmtId="4" fontId="21" fillId="0" borderId="26" xfId="0" applyNumberFormat="1" applyFont="1" applyBorder="1" applyAlignment="1">
      <alignment horizontal="justify" vertical="center" wrapText="1"/>
    </xf>
    <xf numFmtId="4" fontId="21" fillId="0" borderId="21" xfId="38" applyNumberFormat="1" applyFont="1" applyBorder="1" applyAlignment="1">
      <alignment vertical="center"/>
    </xf>
    <xf numFmtId="0" fontId="22" fillId="0" borderId="12" xfId="0" applyFont="1" applyBorder="1" applyAlignment="1">
      <alignment horizontal="left" vertical="center" wrapText="1"/>
    </xf>
    <xf numFmtId="4" fontId="22" fillId="0" borderId="12" xfId="38" applyNumberFormat="1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167" fontId="21" fillId="0" borderId="15" xfId="36" applyNumberFormat="1" applyFont="1" applyBorder="1" applyAlignment="1">
      <alignment vertical="center" wrapText="1"/>
    </xf>
    <xf numFmtId="4" fontId="21" fillId="0" borderId="13" xfId="38" applyNumberFormat="1" applyFont="1" applyBorder="1" applyAlignment="1">
      <alignment vertical="center" wrapText="1"/>
    </xf>
    <xf numFmtId="4" fontId="21" fillId="0" borderId="27" xfId="0" applyNumberFormat="1" applyFont="1" applyBorder="1" applyAlignment="1">
      <alignment vertical="center" wrapText="1"/>
    </xf>
    <xf numFmtId="4" fontId="21" fillId="0" borderId="27" xfId="38" applyNumberFormat="1" applyFont="1" applyBorder="1" applyAlignment="1">
      <alignment vertical="center" wrapText="1"/>
    </xf>
    <xf numFmtId="4" fontId="21" fillId="0" borderId="30" xfId="38" applyNumberFormat="1" applyFont="1" applyBorder="1" applyAlignment="1">
      <alignment vertical="center" wrapText="1"/>
    </xf>
    <xf numFmtId="4" fontId="20" fillId="34" borderId="27" xfId="0" applyNumberFormat="1" applyFont="1" applyFill="1" applyBorder="1" applyAlignment="1">
      <alignment vertical="center" wrapText="1"/>
    </xf>
    <xf numFmtId="4" fontId="20" fillId="34" borderId="27" xfId="38" applyNumberFormat="1" applyFont="1" applyFill="1" applyBorder="1" applyAlignment="1">
      <alignment vertical="center" wrapText="1"/>
    </xf>
    <xf numFmtId="4" fontId="20" fillId="34" borderId="30" xfId="38" applyNumberFormat="1" applyFont="1" applyFill="1" applyBorder="1" applyAlignment="1">
      <alignment vertical="center" wrapText="1"/>
    </xf>
    <xf numFmtId="4" fontId="21" fillId="0" borderId="29" xfId="38" applyNumberFormat="1" applyFont="1" applyFill="1" applyBorder="1" applyAlignment="1">
      <alignment vertical="center" wrapText="1"/>
    </xf>
    <xf numFmtId="4" fontId="21" fillId="0" borderId="31" xfId="38" applyNumberFormat="1" applyFont="1" applyFill="1" applyBorder="1" applyAlignment="1">
      <alignment vertical="center" wrapText="1"/>
    </xf>
    <xf numFmtId="4" fontId="21" fillId="0" borderId="0" xfId="38" applyNumberFormat="1" applyFont="1" applyFill="1" applyBorder="1" applyAlignment="1">
      <alignment vertical="center" wrapText="1"/>
    </xf>
    <xf numFmtId="4" fontId="21" fillId="0" borderId="0" xfId="0" applyNumberFormat="1" applyFont="1" applyAlignment="1">
      <alignment vertical="center" wrapText="1"/>
    </xf>
    <xf numFmtId="2" fontId="21" fillId="0" borderId="0" xfId="0" applyNumberFormat="1" applyFont="1" applyAlignment="1">
      <alignment vertical="center" wrapText="1"/>
    </xf>
    <xf numFmtId="4" fontId="21" fillId="0" borderId="27" xfId="0" applyNumberFormat="1" applyFont="1" applyFill="1" applyBorder="1" applyAlignment="1">
      <alignment vertical="center" wrapText="1"/>
    </xf>
    <xf numFmtId="4" fontId="21" fillId="0" borderId="12" xfId="0" applyNumberFormat="1" applyFont="1" applyFill="1" applyBorder="1" applyAlignment="1">
      <alignment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9" xfId="0" applyFont="1" applyBorder="1" applyAlignment="1">
      <alignment horizontal="justify" vertical="center" wrapText="1"/>
    </xf>
    <xf numFmtId="0" fontId="21" fillId="0" borderId="29" xfId="0" applyFont="1" applyFill="1" applyBorder="1" applyAlignment="1">
      <alignment vertical="center" wrapText="1"/>
    </xf>
    <xf numFmtId="4" fontId="21" fillId="0" borderId="29" xfId="38" applyNumberFormat="1" applyFont="1" applyBorder="1" applyAlignment="1">
      <alignment vertical="center"/>
    </xf>
    <xf numFmtId="167" fontId="21" fillId="0" borderId="31" xfId="36" applyNumberFormat="1" applyFont="1" applyBorder="1" applyAlignment="1">
      <alignment vertical="center" wrapText="1"/>
    </xf>
    <xf numFmtId="4" fontId="22" fillId="0" borderId="34" xfId="38" applyNumberFormat="1" applyFont="1" applyBorder="1" applyAlignment="1">
      <alignment vertical="center"/>
    </xf>
    <xf numFmtId="0" fontId="22" fillId="0" borderId="12" xfId="0" applyFont="1" applyBorder="1" applyAlignment="1">
      <alignment vertical="center" wrapText="1"/>
    </xf>
    <xf numFmtId="168" fontId="22" fillId="0" borderId="12" xfId="38" applyNumberFormat="1" applyFont="1" applyBorder="1" applyAlignment="1">
      <alignment vertical="center"/>
    </xf>
    <xf numFmtId="4" fontId="20" fillId="33" borderId="37" xfId="38" applyNumberFormat="1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4" fontId="20" fillId="33" borderId="37" xfId="0" applyNumberFormat="1" applyFont="1" applyFill="1" applyBorder="1" applyAlignment="1">
      <alignment horizontal="center" vertical="center" wrapText="1"/>
    </xf>
    <xf numFmtId="4" fontId="20" fillId="33" borderId="38" xfId="38" applyNumberFormat="1" applyFont="1" applyFill="1" applyBorder="1" applyAlignment="1">
      <alignment horizontal="center" vertical="center" wrapText="1"/>
    </xf>
    <xf numFmtId="4" fontId="20" fillId="0" borderId="29" xfId="0" applyNumberFormat="1" applyFont="1" applyFill="1" applyBorder="1" applyAlignment="1">
      <alignment horizontal="left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justify" vertical="center" wrapText="1"/>
    </xf>
    <xf numFmtId="4" fontId="20" fillId="33" borderId="21" xfId="36" applyNumberFormat="1" applyFont="1" applyFill="1" applyBorder="1" applyAlignment="1">
      <alignment vertical="center" wrapText="1"/>
    </xf>
    <xf numFmtId="4" fontId="21" fillId="0" borderId="21" xfId="31" applyNumberFormat="1" applyFont="1" applyBorder="1" applyAlignment="1">
      <alignment vertical="center"/>
    </xf>
    <xf numFmtId="4" fontId="23" fillId="0" borderId="12" xfId="0" applyNumberFormat="1" applyFont="1" applyFill="1" applyBorder="1" applyAlignment="1">
      <alignment vertical="center" wrapText="1"/>
    </xf>
    <xf numFmtId="4" fontId="23" fillId="0" borderId="13" xfId="0" applyNumberFormat="1" applyFont="1" applyFill="1" applyBorder="1" applyAlignment="1">
      <alignment vertical="center" wrapText="1"/>
    </xf>
    <xf numFmtId="4" fontId="21" fillId="0" borderId="0" xfId="0" applyNumberFormat="1" applyFont="1" applyAlignment="1">
      <alignment vertical="center"/>
    </xf>
    <xf numFmtId="4" fontId="20" fillId="33" borderId="19" xfId="38" applyNumberFormat="1" applyFont="1" applyFill="1" applyBorder="1" applyAlignment="1">
      <alignment vertical="center"/>
    </xf>
    <xf numFmtId="4" fontId="20" fillId="33" borderId="21" xfId="38" applyNumberFormat="1" applyFont="1" applyFill="1" applyBorder="1" applyAlignment="1">
      <alignment vertical="center"/>
    </xf>
    <xf numFmtId="4" fontId="20" fillId="33" borderId="23" xfId="38" applyNumberFormat="1" applyFont="1" applyFill="1" applyBorder="1" applyAlignment="1">
      <alignment vertical="center"/>
    </xf>
    <xf numFmtId="0" fontId="20" fillId="33" borderId="4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4" fontId="20" fillId="33" borderId="0" xfId="38" applyNumberFormat="1" applyFont="1" applyFill="1" applyBorder="1" applyAlignment="1">
      <alignment horizontal="center" vertical="center" wrapText="1"/>
    </xf>
    <xf numFmtId="4" fontId="20" fillId="33" borderId="41" xfId="38" applyNumberFormat="1" applyFont="1" applyFill="1" applyBorder="1" applyAlignment="1">
      <alignment horizontal="center" vertical="center" wrapText="1"/>
    </xf>
    <xf numFmtId="4" fontId="20" fillId="33" borderId="40" xfId="0" applyNumberFormat="1" applyFont="1" applyFill="1" applyBorder="1" applyAlignment="1">
      <alignment horizontal="left" vertical="center" wrapText="1"/>
    </xf>
    <xf numFmtId="4" fontId="20" fillId="33" borderId="27" xfId="0" applyNumberFormat="1" applyFont="1" applyFill="1" applyBorder="1" applyAlignment="1">
      <alignment vertical="center" wrapText="1"/>
    </xf>
    <xf numFmtId="0" fontId="21" fillId="34" borderId="27" xfId="0" applyFont="1" applyFill="1" applyBorder="1" applyAlignment="1">
      <alignment horizontal="center" vertical="center" wrapText="1"/>
    </xf>
    <xf numFmtId="4" fontId="21" fillId="34" borderId="27" xfId="0" applyNumberFormat="1" applyFont="1" applyFill="1" applyBorder="1" applyAlignment="1">
      <alignment vertical="center" wrapText="1"/>
    </xf>
    <xf numFmtId="4" fontId="20" fillId="34" borderId="30" xfId="0" applyNumberFormat="1" applyFont="1" applyFill="1" applyBorder="1" applyAlignment="1">
      <alignment vertical="center" wrapText="1"/>
    </xf>
    <xf numFmtId="0" fontId="22" fillId="0" borderId="34" xfId="0" applyFont="1" applyBorder="1" applyAlignment="1">
      <alignment horizontal="center" vertical="center"/>
    </xf>
    <xf numFmtId="0" fontId="22" fillId="0" borderId="34" xfId="0" applyFont="1" applyBorder="1" applyAlignment="1">
      <alignment horizontal="left" vertical="center" wrapText="1"/>
    </xf>
    <xf numFmtId="4" fontId="21" fillId="0" borderId="35" xfId="38" applyNumberFormat="1" applyFont="1" applyBorder="1" applyAlignment="1">
      <alignment vertical="center" wrapText="1"/>
    </xf>
    <xf numFmtId="0" fontId="20" fillId="33" borderId="12" xfId="0" applyFont="1" applyFill="1" applyBorder="1" applyAlignment="1">
      <alignment horizontal="center" vertical="center" wrapText="1"/>
    </xf>
    <xf numFmtId="4" fontId="20" fillId="33" borderId="26" xfId="0" applyNumberFormat="1" applyFont="1" applyFill="1" applyBorder="1" applyAlignment="1">
      <alignment horizontal="left" vertical="center" wrapText="1"/>
    </xf>
    <xf numFmtId="4" fontId="20" fillId="33" borderId="27" xfId="38" applyNumberFormat="1" applyFont="1" applyFill="1" applyBorder="1" applyAlignment="1">
      <alignment horizontal="center" vertical="center" wrapText="1"/>
    </xf>
    <xf numFmtId="4" fontId="20" fillId="33" borderId="30" xfId="38" applyNumberFormat="1" applyFont="1" applyFill="1" applyBorder="1" applyAlignment="1">
      <alignment horizontal="center" vertical="center" wrapText="1"/>
    </xf>
    <xf numFmtId="4" fontId="20" fillId="33" borderId="42" xfId="0" applyNumberFormat="1" applyFont="1" applyFill="1" applyBorder="1" applyAlignment="1">
      <alignment horizontal="center" vertical="center"/>
    </xf>
    <xf numFmtId="4" fontId="20" fillId="33" borderId="16" xfId="0" applyNumberFormat="1" applyFont="1" applyFill="1" applyBorder="1" applyAlignment="1">
      <alignment horizontal="center" vertical="center"/>
    </xf>
    <xf numFmtId="0" fontId="20" fillId="33" borderId="48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justify" vertical="center" wrapText="1"/>
    </xf>
    <xf numFmtId="4" fontId="20" fillId="33" borderId="19" xfId="36" applyNumberFormat="1" applyFont="1" applyFill="1" applyBorder="1" applyAlignment="1">
      <alignment vertical="center" wrapText="1"/>
    </xf>
    <xf numFmtId="49" fontId="20" fillId="33" borderId="25" xfId="0" applyNumberFormat="1" applyFont="1" applyFill="1" applyBorder="1" applyAlignment="1">
      <alignment horizontal="center" vertical="center"/>
    </xf>
    <xf numFmtId="49" fontId="20" fillId="33" borderId="32" xfId="0" applyNumberFormat="1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justify" vertical="center" wrapText="1"/>
    </xf>
    <xf numFmtId="0" fontId="24" fillId="33" borderId="49" xfId="0" applyFont="1" applyFill="1" applyBorder="1" applyAlignment="1">
      <alignment horizontal="center" vertical="center"/>
    </xf>
    <xf numFmtId="0" fontId="24" fillId="33" borderId="50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justify" vertical="center" wrapText="1"/>
    </xf>
    <xf numFmtId="4" fontId="23" fillId="0" borderId="39" xfId="0" applyNumberFormat="1" applyFont="1" applyFill="1" applyBorder="1" applyAlignment="1">
      <alignment vertical="center" wrapText="1"/>
    </xf>
    <xf numFmtId="0" fontId="21" fillId="0" borderId="29" xfId="0" applyFont="1" applyFill="1" applyBorder="1" applyAlignment="1">
      <alignment horizontal="justify" vertical="center" wrapText="1"/>
    </xf>
    <xf numFmtId="4" fontId="23" fillId="35" borderId="12" xfId="0" applyNumberFormat="1" applyFont="1" applyFill="1" applyBorder="1" applyAlignment="1">
      <alignment vertical="center" wrapText="1"/>
    </xf>
    <xf numFmtId="0" fontId="21" fillId="0" borderId="22" xfId="0" applyFont="1" applyFill="1" applyBorder="1" applyAlignment="1">
      <alignment horizontal="justify" vertical="center" wrapText="1"/>
    </xf>
    <xf numFmtId="0" fontId="21" fillId="0" borderId="31" xfId="0" applyFont="1" applyFill="1" applyBorder="1" applyAlignment="1">
      <alignment vertical="center" wrapText="1"/>
    </xf>
    <xf numFmtId="4" fontId="21" fillId="35" borderId="21" xfId="0" applyNumberFormat="1" applyFont="1" applyFill="1" applyBorder="1" applyAlignment="1">
      <alignment vertical="center" wrapText="1"/>
    </xf>
    <xf numFmtId="4" fontId="21" fillId="0" borderId="21" xfId="0" applyNumberFormat="1" applyFont="1" applyFill="1" applyBorder="1" applyAlignment="1">
      <alignment vertical="center" wrapText="1"/>
    </xf>
    <xf numFmtId="4" fontId="21" fillId="0" borderId="11" xfId="0" applyNumberFormat="1" applyFont="1" applyFill="1" applyBorder="1" applyAlignment="1">
      <alignment vertical="center" wrapText="1"/>
    </xf>
    <xf numFmtId="4" fontId="21" fillId="0" borderId="42" xfId="0" applyNumberFormat="1" applyFont="1" applyFill="1" applyBorder="1" applyAlignment="1">
      <alignment vertical="center" wrapText="1"/>
    </xf>
    <xf numFmtId="4" fontId="21" fillId="0" borderId="52" xfId="0" applyNumberFormat="1" applyFont="1" applyFill="1" applyBorder="1" applyAlignment="1">
      <alignment vertical="center" wrapText="1"/>
    </xf>
    <xf numFmtId="4" fontId="20" fillId="33" borderId="20" xfId="0" applyNumberFormat="1" applyFont="1" applyFill="1" applyBorder="1" applyAlignment="1">
      <alignment vertical="center" wrapText="1"/>
    </xf>
    <xf numFmtId="4" fontId="23" fillId="35" borderId="13" xfId="0" applyNumberFormat="1" applyFont="1" applyFill="1" applyBorder="1" applyAlignment="1">
      <alignment vertical="center" wrapText="1"/>
    </xf>
    <xf numFmtId="4" fontId="21" fillId="0" borderId="39" xfId="0" applyNumberFormat="1" applyFont="1" applyFill="1" applyBorder="1" applyAlignment="1">
      <alignment vertical="center" wrapText="1"/>
    </xf>
    <xf numFmtId="4" fontId="23" fillId="35" borderId="39" xfId="0" applyNumberFormat="1" applyFont="1" applyFill="1" applyBorder="1" applyAlignment="1">
      <alignment vertical="center" wrapText="1"/>
    </xf>
    <xf numFmtId="4" fontId="23" fillId="35" borderId="16" xfId="0" applyNumberFormat="1" applyFont="1" applyFill="1" applyBorder="1" applyAlignment="1">
      <alignment vertical="center" wrapText="1"/>
    </xf>
    <xf numFmtId="4" fontId="20" fillId="33" borderId="27" xfId="0" applyNumberFormat="1" applyFont="1" applyFill="1" applyBorder="1" applyAlignment="1">
      <alignment vertical="center"/>
    </xf>
    <xf numFmtId="4" fontId="20" fillId="33" borderId="30" xfId="0" applyNumberFormat="1" applyFont="1" applyFill="1" applyBorder="1" applyAlignment="1">
      <alignment vertical="center"/>
    </xf>
    <xf numFmtId="4" fontId="23" fillId="0" borderId="12" xfId="0" quotePrefix="1" applyNumberFormat="1" applyFont="1" applyFill="1" applyBorder="1" applyAlignment="1">
      <alignment vertical="center" wrapText="1"/>
    </xf>
    <xf numFmtId="4" fontId="23" fillId="35" borderId="13" xfId="0" quotePrefix="1" applyNumberFormat="1" applyFont="1" applyFill="1" applyBorder="1" applyAlignment="1">
      <alignment vertical="center" wrapText="1"/>
    </xf>
    <xf numFmtId="4" fontId="21" fillId="0" borderId="21" xfId="0" applyNumberFormat="1" applyFont="1" applyFill="1" applyBorder="1" applyAlignment="1">
      <alignment vertical="center" wrapText="1"/>
    </xf>
    <xf numFmtId="4" fontId="21" fillId="35" borderId="27" xfId="0" applyNumberFormat="1" applyFont="1" applyFill="1" applyBorder="1" applyAlignment="1">
      <alignment vertical="center" wrapText="1"/>
    </xf>
    <xf numFmtId="4" fontId="21" fillId="35" borderId="11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left" vertical="center" wrapText="1"/>
    </xf>
    <xf numFmtId="4" fontId="22" fillId="0" borderId="27" xfId="38" applyNumberFormat="1" applyFont="1" applyBorder="1" applyAlignment="1">
      <alignment vertical="center"/>
    </xf>
    <xf numFmtId="4" fontId="21" fillId="35" borderId="52" xfId="0" applyNumberFormat="1" applyFont="1" applyFill="1" applyBorder="1" applyAlignment="1">
      <alignment vertical="center" wrapText="1"/>
    </xf>
    <xf numFmtId="4" fontId="21" fillId="35" borderId="34" xfId="0" applyNumberFormat="1" applyFont="1" applyFill="1" applyBorder="1" applyAlignment="1">
      <alignment vertical="center" wrapText="1"/>
    </xf>
    <xf numFmtId="4" fontId="21" fillId="35" borderId="42" xfId="0" applyNumberFormat="1" applyFont="1" applyFill="1" applyBorder="1" applyAlignment="1">
      <alignment vertical="center" wrapText="1"/>
    </xf>
    <xf numFmtId="0" fontId="20" fillId="34" borderId="11" xfId="0" applyFont="1" applyFill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0" xfId="0" applyFont="1" applyBorder="1" applyAlignment="1">
      <alignment vertical="center"/>
    </xf>
    <xf numFmtId="0" fontId="21" fillId="0" borderId="46" xfId="0" applyFont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33" borderId="44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167" fontId="20" fillId="33" borderId="10" xfId="36" applyNumberFormat="1" applyFont="1" applyFill="1" applyBorder="1" applyAlignment="1">
      <alignment horizontal="center" vertical="center"/>
    </xf>
    <xf numFmtId="167" fontId="20" fillId="33" borderId="13" xfId="36" applyNumberFormat="1" applyFont="1" applyFill="1" applyBorder="1" applyAlignment="1">
      <alignment horizontal="center" vertical="center"/>
    </xf>
    <xf numFmtId="167" fontId="20" fillId="33" borderId="14" xfId="36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4" fontId="20" fillId="33" borderId="25" xfId="0" applyNumberFormat="1" applyFont="1" applyFill="1" applyBorder="1" applyAlignment="1">
      <alignment horizontal="center" vertical="center" wrapText="1"/>
    </xf>
    <xf numFmtId="4" fontId="20" fillId="33" borderId="32" xfId="0" applyNumberFormat="1" applyFont="1" applyFill="1" applyBorder="1" applyAlignment="1">
      <alignment horizontal="center" vertical="center" wrapText="1"/>
    </xf>
    <xf numFmtId="4" fontId="20" fillId="33" borderId="27" xfId="0" applyNumberFormat="1" applyFont="1" applyFill="1" applyBorder="1" applyAlignment="1">
      <alignment horizontal="center" vertical="center"/>
    </xf>
    <xf numFmtId="4" fontId="20" fillId="33" borderId="30" xfId="0" applyNumberFormat="1" applyFont="1" applyFill="1" applyBorder="1" applyAlignment="1">
      <alignment horizontal="center" vertical="center"/>
    </xf>
    <xf numFmtId="4" fontId="20" fillId="33" borderId="29" xfId="0" applyNumberFormat="1" applyFont="1" applyFill="1" applyBorder="1" applyAlignment="1">
      <alignment horizontal="center" vertical="center"/>
    </xf>
    <xf numFmtId="4" fontId="20" fillId="33" borderId="31" xfId="0" applyNumberFormat="1" applyFont="1" applyFill="1" applyBorder="1" applyAlignment="1">
      <alignment horizontal="center" vertical="center"/>
    </xf>
    <xf numFmtId="0" fontId="21" fillId="0" borderId="33" xfId="36" quotePrefix="1" applyNumberFormat="1" applyFont="1" applyFill="1" applyBorder="1" applyAlignment="1">
      <alignment horizontal="center" vertical="center" wrapText="1"/>
    </xf>
    <xf numFmtId="0" fontId="21" fillId="0" borderId="33" xfId="36" applyNumberFormat="1" applyFont="1" applyFill="1" applyBorder="1" applyAlignment="1">
      <alignment horizontal="center" vertical="center" wrapText="1"/>
    </xf>
    <xf numFmtId="0" fontId="21" fillId="0" borderId="43" xfId="36" applyNumberFormat="1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horizontal="center" vertical="center"/>
    </xf>
    <xf numFmtId="4" fontId="20" fillId="33" borderId="19" xfId="0" applyNumberFormat="1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center" vertical="center"/>
    </xf>
    <xf numFmtId="0" fontId="20" fillId="33" borderId="48" xfId="0" applyFont="1" applyFill="1" applyBorder="1" applyAlignment="1">
      <alignment horizontal="center" vertical="center"/>
    </xf>
    <xf numFmtId="0" fontId="20" fillId="33" borderId="51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167" fontId="21" fillId="0" borderId="10" xfId="36" applyNumberFormat="1" applyFont="1" applyFill="1" applyBorder="1" applyAlignment="1">
      <alignment horizontal="center" vertical="center" wrapText="1"/>
    </xf>
    <xf numFmtId="167" fontId="21" fillId="0" borderId="13" xfId="36" applyNumberFormat="1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4" fontId="20" fillId="33" borderId="24" xfId="38" applyNumberFormat="1" applyFont="1" applyFill="1" applyBorder="1" applyAlignment="1">
      <alignment vertical="center" wrapText="1"/>
    </xf>
    <xf numFmtId="4" fontId="20" fillId="33" borderId="32" xfId="38" applyNumberFormat="1" applyFont="1" applyFill="1" applyBorder="1" applyAlignment="1">
      <alignment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4" fontId="20" fillId="33" borderId="26" xfId="38" applyNumberFormat="1" applyFont="1" applyFill="1" applyBorder="1" applyAlignment="1">
      <alignment vertical="center" wrapText="1"/>
    </xf>
    <xf numFmtId="4" fontId="20" fillId="33" borderId="30" xfId="38" applyNumberFormat="1" applyFont="1" applyFill="1" applyBorder="1" applyAlignment="1">
      <alignment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4" fontId="20" fillId="33" borderId="28" xfId="38" applyNumberFormat="1" applyFont="1" applyFill="1" applyBorder="1" applyAlignment="1">
      <alignment vertical="center" wrapText="1"/>
    </xf>
    <xf numFmtId="4" fontId="20" fillId="33" borderId="31" xfId="38" applyNumberFormat="1" applyFont="1" applyFill="1" applyBorder="1" applyAlignment="1">
      <alignment vertical="center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Neutra" xfId="32" builtinId="28" customBuiltin="1"/>
    <cellStyle name="Normal" xfId="0" builtinId="0"/>
    <cellStyle name="Normal 2" xfId="33"/>
    <cellStyle name="Normal 3" xfId="34"/>
    <cellStyle name="Normal 5" xfId="47"/>
    <cellStyle name="Nota 2" xfId="35"/>
    <cellStyle name="Porcentagem" xfId="36" builtinId="5"/>
    <cellStyle name="Saída" xfId="37" builtinId="21" customBuiltin="1"/>
    <cellStyle name="Separador de milhares 3" xfId="48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  <cellStyle name="Vírgula" xfId="38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1"/>
  <sheetViews>
    <sheetView showGridLines="0" zoomScale="90" zoomScaleNormal="90" zoomScalePageLayoutView="90" workbookViewId="0">
      <selection activeCell="AE24" sqref="AE24"/>
    </sheetView>
  </sheetViews>
  <sheetFormatPr defaultColWidth="11.42578125" defaultRowHeight="14.25"/>
  <cols>
    <col min="1" max="1" width="7.42578125" style="4" customWidth="1"/>
    <col min="2" max="2" width="59" style="3" customWidth="1"/>
    <col min="3" max="32" width="3.7109375" style="3" customWidth="1"/>
    <col min="33" max="33" width="17.5703125" style="1" customWidth="1"/>
    <col min="34" max="34" width="13.42578125" style="1" customWidth="1"/>
    <col min="35" max="35" width="5.42578125" style="1" customWidth="1"/>
    <col min="36" max="36" width="23.85546875" style="72" customWidth="1"/>
    <col min="37" max="37" width="11.42578125" style="1" customWidth="1"/>
    <col min="38" max="38" width="3.42578125" style="4" customWidth="1"/>
    <col min="39" max="39" width="28.42578125" style="4" customWidth="1"/>
    <col min="40" max="16384" width="11.42578125" style="4"/>
  </cols>
  <sheetData>
    <row r="1" spans="1:39" s="3" customFormat="1" ht="15">
      <c r="A1" s="162" t="s">
        <v>17</v>
      </c>
      <c r="B1" s="164" t="s">
        <v>11</v>
      </c>
      <c r="C1" s="168" t="s">
        <v>73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70"/>
      <c r="AG1" s="166" t="s">
        <v>7</v>
      </c>
      <c r="AH1" s="167"/>
      <c r="AI1" s="5"/>
      <c r="AJ1" s="72"/>
      <c r="AK1" s="2"/>
    </row>
    <row r="2" spans="1:39" s="3" customFormat="1" ht="15">
      <c r="A2" s="163"/>
      <c r="B2" s="165"/>
      <c r="C2" s="100">
        <v>1</v>
      </c>
      <c r="D2" s="101">
        <v>2</v>
      </c>
      <c r="E2" s="101">
        <v>3</v>
      </c>
      <c r="F2" s="101">
        <v>4</v>
      </c>
      <c r="G2" s="101">
        <v>5</v>
      </c>
      <c r="H2" s="101">
        <v>6</v>
      </c>
      <c r="I2" s="101">
        <v>7</v>
      </c>
      <c r="J2" s="101">
        <v>8</v>
      </c>
      <c r="K2" s="101">
        <v>9</v>
      </c>
      <c r="L2" s="101">
        <v>10</v>
      </c>
      <c r="M2" s="101">
        <v>11</v>
      </c>
      <c r="N2" s="101">
        <v>12</v>
      </c>
      <c r="O2" s="101">
        <v>13</v>
      </c>
      <c r="P2" s="101">
        <v>14</v>
      </c>
      <c r="Q2" s="101">
        <v>15</v>
      </c>
      <c r="R2" s="101">
        <v>16</v>
      </c>
      <c r="S2" s="101">
        <v>17</v>
      </c>
      <c r="T2" s="101">
        <v>18</v>
      </c>
      <c r="U2" s="101">
        <v>19</v>
      </c>
      <c r="V2" s="101">
        <v>20</v>
      </c>
      <c r="W2" s="101">
        <v>21</v>
      </c>
      <c r="X2" s="101">
        <v>22</v>
      </c>
      <c r="Y2" s="101">
        <v>23</v>
      </c>
      <c r="Z2" s="101">
        <v>24</v>
      </c>
      <c r="AA2" s="101">
        <v>25</v>
      </c>
      <c r="AB2" s="101">
        <v>26</v>
      </c>
      <c r="AC2" s="101">
        <v>27</v>
      </c>
      <c r="AD2" s="101">
        <v>28</v>
      </c>
      <c r="AE2" s="101">
        <v>29</v>
      </c>
      <c r="AF2" s="102">
        <v>30</v>
      </c>
      <c r="AG2" s="92" t="s">
        <v>13</v>
      </c>
      <c r="AH2" s="93" t="s">
        <v>14</v>
      </c>
      <c r="AI2" s="1"/>
      <c r="AJ2" s="72"/>
      <c r="AK2" s="2"/>
    </row>
    <row r="3" spans="1:39" s="3" customFormat="1" ht="15">
      <c r="A3" s="94">
        <v>1</v>
      </c>
      <c r="B3" s="95" t="s">
        <v>47</v>
      </c>
      <c r="C3" s="103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7"/>
      <c r="AA3" s="97"/>
      <c r="AB3" s="97"/>
      <c r="AC3" s="97"/>
      <c r="AD3" s="97"/>
      <c r="AE3" s="97"/>
      <c r="AF3" s="98"/>
      <c r="AG3" s="96">
        <f>SUM(AG4:AG6)</f>
        <v>0</v>
      </c>
      <c r="AH3" s="171" t="e">
        <f>AG3/AG16</f>
        <v>#DIV/0!</v>
      </c>
      <c r="AI3" s="1"/>
      <c r="AJ3" s="72"/>
      <c r="AK3" s="2"/>
    </row>
    <row r="4" spans="1:39" s="3" customFormat="1" ht="15" customHeight="1">
      <c r="A4" s="9" t="s">
        <v>0</v>
      </c>
      <c r="B4" s="30" t="str">
        <f>Cabeamento!C3</f>
        <v>Equipamentos e cabeamento rede dados e telefonia</v>
      </c>
      <c r="C4" s="125"/>
      <c r="D4" s="109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09"/>
      <c r="Q4" s="124"/>
      <c r="R4" s="125"/>
      <c r="S4" s="110"/>
      <c r="T4" s="110"/>
      <c r="U4" s="50"/>
      <c r="V4" s="50"/>
      <c r="W4" s="123"/>
      <c r="X4" s="123"/>
      <c r="Y4" s="123"/>
      <c r="Z4" s="123"/>
      <c r="AA4" s="123"/>
      <c r="AB4" s="70"/>
      <c r="AC4" s="106"/>
      <c r="AD4" s="106"/>
      <c r="AE4" s="106"/>
      <c r="AF4" s="115"/>
      <c r="AG4" s="31">
        <f>Cabeamento!I3</f>
        <v>0</v>
      </c>
      <c r="AH4" s="172"/>
      <c r="AI4" s="1"/>
      <c r="AJ4" s="72"/>
      <c r="AK4" s="2"/>
    </row>
    <row r="5" spans="1:39" s="3" customFormat="1">
      <c r="A5" s="9" t="s">
        <v>6</v>
      </c>
      <c r="B5" s="30" t="str">
        <f>Cabeamento!C16</f>
        <v>Ativação rede dados e telefonia</v>
      </c>
      <c r="C5" s="125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09"/>
      <c r="Q5" s="124"/>
      <c r="R5" s="125"/>
      <c r="S5" s="110"/>
      <c r="T5" s="110"/>
      <c r="U5" s="50"/>
      <c r="V5" s="50"/>
      <c r="W5" s="123"/>
      <c r="X5" s="123"/>
      <c r="Y5" s="123"/>
      <c r="Z5" s="123"/>
      <c r="AA5" s="123"/>
      <c r="AB5" s="70"/>
      <c r="AC5" s="106"/>
      <c r="AD5" s="106"/>
      <c r="AE5" s="106"/>
      <c r="AF5" s="115"/>
      <c r="AG5" s="31">
        <f>Cabeamento!I16</f>
        <v>0</v>
      </c>
      <c r="AH5" s="172"/>
      <c r="AI5" s="1"/>
      <c r="AJ5" s="72"/>
      <c r="AK5" s="2"/>
    </row>
    <row r="6" spans="1:39" s="3" customFormat="1">
      <c r="A6" s="9" t="s">
        <v>5</v>
      </c>
      <c r="B6" s="30" t="str">
        <f>Cabeamento!C20</f>
        <v>Infraestrutura Elétrica</v>
      </c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31"/>
      <c r="Q6" s="132"/>
      <c r="R6" s="133"/>
      <c r="S6" s="113"/>
      <c r="T6" s="113"/>
      <c r="U6" s="116"/>
      <c r="V6" s="116"/>
      <c r="W6" s="123"/>
      <c r="X6" s="123"/>
      <c r="Y6" s="123"/>
      <c r="Z6" s="123"/>
      <c r="AA6" s="123"/>
      <c r="AB6" s="104"/>
      <c r="AC6" s="117"/>
      <c r="AD6" s="117"/>
      <c r="AE6" s="117"/>
      <c r="AF6" s="118"/>
      <c r="AG6" s="31">
        <f>Cabeamento!I20</f>
        <v>0</v>
      </c>
      <c r="AH6" s="172"/>
      <c r="AI6" s="1"/>
      <c r="AJ6" s="72"/>
      <c r="AK6" s="2"/>
    </row>
    <row r="7" spans="1:39" s="3" customFormat="1" ht="15">
      <c r="A7" s="66">
        <v>2</v>
      </c>
      <c r="B7" s="67" t="s">
        <v>54</v>
      </c>
      <c r="C7" s="114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114"/>
      <c r="S7" s="81"/>
      <c r="T7" s="81"/>
      <c r="U7" s="81"/>
      <c r="V7" s="81"/>
      <c r="W7" s="81"/>
      <c r="X7" s="81"/>
      <c r="Y7" s="81"/>
      <c r="Z7" s="119"/>
      <c r="AA7" s="119"/>
      <c r="AB7" s="119"/>
      <c r="AC7" s="119"/>
      <c r="AD7" s="119"/>
      <c r="AE7" s="119"/>
      <c r="AF7" s="120"/>
      <c r="AG7" s="68">
        <f>SUM(AG8:AG10)</f>
        <v>0</v>
      </c>
      <c r="AH7" s="172" t="e">
        <f>AG7/AG16</f>
        <v>#DIV/0!</v>
      </c>
      <c r="AI7" s="1"/>
      <c r="AJ7" s="72"/>
      <c r="AK7" s="2"/>
    </row>
    <row r="8" spans="1:39" s="3" customFormat="1">
      <c r="A8" s="9" t="s">
        <v>3</v>
      </c>
      <c r="B8" s="30" t="str">
        <f>Cabeamento!C27</f>
        <v>Equipamentos e cabeamento de dados e telefonia</v>
      </c>
      <c r="C8" s="125"/>
      <c r="D8" s="109"/>
      <c r="E8" s="109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09"/>
      <c r="Q8" s="124"/>
      <c r="R8" s="125"/>
      <c r="S8" s="109"/>
      <c r="T8" s="110"/>
      <c r="U8" s="50"/>
      <c r="V8" s="50"/>
      <c r="W8" s="50"/>
      <c r="X8" s="50"/>
      <c r="Y8" s="50"/>
      <c r="Z8" s="70"/>
      <c r="AA8" s="70"/>
      <c r="AB8" s="70"/>
      <c r="AC8" s="70"/>
      <c r="AD8" s="70"/>
      <c r="AE8" s="70"/>
      <c r="AF8" s="71"/>
      <c r="AG8" s="31">
        <f>Cabeamento!I27</f>
        <v>0</v>
      </c>
      <c r="AH8" s="172"/>
      <c r="AI8" s="1"/>
      <c r="AJ8" s="72"/>
      <c r="AK8" s="2"/>
    </row>
    <row r="9" spans="1:39" s="3" customFormat="1">
      <c r="A9" s="9" t="s">
        <v>4</v>
      </c>
      <c r="B9" s="30" t="str">
        <f>Cabeamento!C44</f>
        <v>Ativação rede de dados e telefonia</v>
      </c>
      <c r="C9" s="111"/>
      <c r="D9" s="110"/>
      <c r="E9" s="109"/>
      <c r="F9" s="109"/>
      <c r="G9" s="109"/>
      <c r="H9" s="110"/>
      <c r="I9" s="110"/>
      <c r="J9" s="110"/>
      <c r="K9" s="110"/>
      <c r="L9" s="110"/>
      <c r="M9" s="110"/>
      <c r="N9" s="110"/>
      <c r="O9" s="110"/>
      <c r="P9" s="109"/>
      <c r="Q9" s="124"/>
      <c r="R9" s="125"/>
      <c r="S9" s="109"/>
      <c r="T9" s="110"/>
      <c r="U9" s="50"/>
      <c r="V9" s="50"/>
      <c r="W9" s="50"/>
      <c r="X9" s="50"/>
      <c r="Y9" s="50"/>
      <c r="Z9" s="70"/>
      <c r="AA9" s="70"/>
      <c r="AB9" s="70"/>
      <c r="AC9" s="70"/>
      <c r="AD9" s="70"/>
      <c r="AE9" s="70"/>
      <c r="AF9" s="71"/>
      <c r="AG9" s="31">
        <f>Cabeamento!I44</f>
        <v>0</v>
      </c>
      <c r="AH9" s="172"/>
      <c r="AI9" s="1"/>
      <c r="AJ9" s="72"/>
      <c r="AK9" s="2"/>
    </row>
    <row r="10" spans="1:39" s="3" customFormat="1">
      <c r="A10" s="9" t="s">
        <v>26</v>
      </c>
      <c r="B10" s="30" t="str">
        <f>Cabeamento!C48</f>
        <v>Infraestrutura Elétrica</v>
      </c>
      <c r="C10" s="111"/>
      <c r="D10" s="110"/>
      <c r="E10" s="109"/>
      <c r="F10" s="109"/>
      <c r="G10" s="109"/>
      <c r="H10" s="110"/>
      <c r="I10" s="110"/>
      <c r="J10" s="110"/>
      <c r="K10" s="110"/>
      <c r="L10" s="110"/>
      <c r="M10" s="110"/>
      <c r="N10" s="110"/>
      <c r="O10" s="110"/>
      <c r="P10" s="109"/>
      <c r="Q10" s="124"/>
      <c r="R10" s="125"/>
      <c r="S10" s="109"/>
      <c r="T10" s="110"/>
      <c r="U10" s="50"/>
      <c r="V10" s="50"/>
      <c r="W10" s="50"/>
      <c r="X10" s="50"/>
      <c r="Y10" s="50"/>
      <c r="Z10" s="70"/>
      <c r="AA10" s="70"/>
      <c r="AB10" s="70"/>
      <c r="AC10" s="70"/>
      <c r="AD10" s="70"/>
      <c r="AE10" s="70"/>
      <c r="AF10" s="71"/>
      <c r="AG10" s="31">
        <f>Cabeamento!I48</f>
        <v>0</v>
      </c>
      <c r="AH10" s="172"/>
      <c r="AI10" s="1"/>
      <c r="AJ10" s="72"/>
      <c r="AK10" s="2"/>
    </row>
    <row r="11" spans="1:39" s="3" customFormat="1" ht="15">
      <c r="A11" s="66">
        <v>4</v>
      </c>
      <c r="B11" s="67" t="s">
        <v>57</v>
      </c>
      <c r="C11" s="114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14"/>
      <c r="S11" s="81"/>
      <c r="T11" s="81"/>
      <c r="U11" s="81"/>
      <c r="V11" s="81"/>
      <c r="W11" s="81"/>
      <c r="X11" s="81"/>
      <c r="Y11" s="81"/>
      <c r="Z11" s="119"/>
      <c r="AA11" s="119"/>
      <c r="AB11" s="119"/>
      <c r="AC11" s="119"/>
      <c r="AD11" s="119"/>
      <c r="AE11" s="119"/>
      <c r="AF11" s="120"/>
      <c r="AG11" s="68">
        <f>SUM(AG12:AG13)</f>
        <v>2E-3</v>
      </c>
      <c r="AH11" s="159" t="s">
        <v>61</v>
      </c>
      <c r="AI11" s="1"/>
      <c r="AJ11" s="72"/>
      <c r="AK11" s="2"/>
    </row>
    <row r="12" spans="1:39" s="3" customFormat="1">
      <c r="A12" s="9" t="s">
        <v>58</v>
      </c>
      <c r="B12" s="30" t="s">
        <v>87</v>
      </c>
      <c r="C12" s="111"/>
      <c r="D12" s="110"/>
      <c r="E12" s="110"/>
      <c r="F12" s="110"/>
      <c r="G12" s="110"/>
      <c r="H12" s="110"/>
      <c r="I12" s="110"/>
      <c r="J12" s="110"/>
      <c r="K12" s="110"/>
      <c r="L12" s="110"/>
      <c r="M12" s="123"/>
      <c r="N12" s="123"/>
      <c r="O12" s="109"/>
      <c r="P12" s="109"/>
      <c r="Q12" s="124"/>
      <c r="R12" s="111"/>
      <c r="S12" s="110"/>
      <c r="T12" s="110"/>
      <c r="U12" s="50"/>
      <c r="V12" s="50"/>
      <c r="W12" s="50"/>
      <c r="X12" s="50"/>
      <c r="Y12" s="50"/>
      <c r="Z12" s="70"/>
      <c r="AA12" s="70"/>
      <c r="AB12" s="121"/>
      <c r="AC12" s="70"/>
      <c r="AD12" s="70"/>
      <c r="AE12" s="70"/>
      <c r="AF12" s="71"/>
      <c r="AG12" s="69">
        <v>1E-3</v>
      </c>
      <c r="AH12" s="160"/>
      <c r="AI12" s="1"/>
      <c r="AJ12" s="72"/>
      <c r="AK12" s="2"/>
    </row>
    <row r="13" spans="1:39" s="3" customFormat="1">
      <c r="A13" s="9" t="s">
        <v>59</v>
      </c>
      <c r="B13" s="30" t="s">
        <v>60</v>
      </c>
      <c r="C13" s="111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49"/>
      <c r="R13" s="111"/>
      <c r="S13" s="110"/>
      <c r="T13" s="110"/>
      <c r="U13" s="50"/>
      <c r="V13" s="50"/>
      <c r="W13" s="50"/>
      <c r="X13" s="50"/>
      <c r="Y13" s="50"/>
      <c r="Z13" s="70"/>
      <c r="AA13" s="70"/>
      <c r="AB13" s="70"/>
      <c r="AC13" s="106"/>
      <c r="AD13" s="106"/>
      <c r="AE13" s="106"/>
      <c r="AF13" s="122"/>
      <c r="AG13" s="69">
        <v>1E-3</v>
      </c>
      <c r="AH13" s="161"/>
      <c r="AI13" s="1"/>
      <c r="AJ13" s="72"/>
      <c r="AK13" s="2"/>
    </row>
    <row r="14" spans="1:39" s="3" customFormat="1">
      <c r="A14" s="51"/>
      <c r="B14" s="52"/>
      <c r="C14" s="107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53"/>
      <c r="AA14" s="53"/>
      <c r="AB14" s="53"/>
      <c r="AC14" s="53"/>
      <c r="AD14" s="53"/>
      <c r="AE14" s="53"/>
      <c r="AF14" s="108"/>
      <c r="AG14" s="54"/>
      <c r="AH14" s="55"/>
      <c r="AI14" s="1"/>
      <c r="AJ14" s="72"/>
      <c r="AK14" s="2"/>
    </row>
    <row r="15" spans="1:39" s="3" customFormat="1">
      <c r="A15" s="1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35"/>
      <c r="AA15" s="35"/>
      <c r="AB15" s="35"/>
      <c r="AC15" s="35"/>
      <c r="AD15" s="35"/>
      <c r="AE15" s="35"/>
      <c r="AF15" s="35"/>
      <c r="AG15" s="11"/>
      <c r="AH15" s="36"/>
      <c r="AI15" s="1"/>
      <c r="AJ15" s="72"/>
      <c r="AK15" s="2"/>
    </row>
    <row r="16" spans="1:39" s="3" customFormat="1" ht="15">
      <c r="A16" s="151" t="s">
        <v>15</v>
      </c>
      <c r="B16" s="152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4"/>
      <c r="AG16" s="73">
        <f>AG3+AG7</f>
        <v>0</v>
      </c>
      <c r="AH16" s="144" t="e">
        <f>SUM(AH3:AH15)</f>
        <v>#DIV/0!</v>
      </c>
      <c r="AI16" s="1"/>
      <c r="AJ16" s="72"/>
      <c r="AK16" s="2"/>
      <c r="AM16" s="2"/>
    </row>
    <row r="17" spans="1:39" ht="15">
      <c r="A17" s="147" t="s">
        <v>27</v>
      </c>
      <c r="B17" s="148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6"/>
      <c r="AG17" s="74">
        <f>AG16*0.1685</f>
        <v>0</v>
      </c>
      <c r="AH17" s="145"/>
      <c r="AK17" s="2"/>
      <c r="AM17" s="2"/>
    </row>
    <row r="18" spans="1:39" ht="15">
      <c r="A18" s="149" t="s">
        <v>16</v>
      </c>
      <c r="B18" s="150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8"/>
      <c r="AG18" s="75">
        <f>AG16+AG17</f>
        <v>0</v>
      </c>
      <c r="AH18" s="146"/>
      <c r="AK18" s="2"/>
      <c r="AM18" s="2"/>
    </row>
    <row r="20" spans="1:39">
      <c r="AG20" s="6"/>
      <c r="AH20" s="7"/>
    </row>
    <row r="21" spans="1:39">
      <c r="AG21" s="8"/>
      <c r="AH21" s="7"/>
    </row>
  </sheetData>
  <mergeCells count="14">
    <mergeCell ref="AH11:AH13"/>
    <mergeCell ref="A1:A2"/>
    <mergeCell ref="B1:B2"/>
    <mergeCell ref="AG1:AH1"/>
    <mergeCell ref="C1:AF1"/>
    <mergeCell ref="AH3:AH6"/>
    <mergeCell ref="AH7:AH10"/>
    <mergeCell ref="AH16:AH18"/>
    <mergeCell ref="A17:B17"/>
    <mergeCell ref="A18:B18"/>
    <mergeCell ref="A16:B16"/>
    <mergeCell ref="C16:AF16"/>
    <mergeCell ref="C17:AF17"/>
    <mergeCell ref="C18:AF18"/>
  </mergeCells>
  <printOptions horizontalCentered="1"/>
  <pageMargins left="0.51181102362204722" right="0.51181102362204722" top="1.1811023622047245" bottom="0.98425196850393704" header="0.31496062992125984" footer="0.31496062992125984"/>
  <pageSetup paperSize="9" scale="66" fitToHeight="0" orientation="landscape" verticalDpi="0" r:id="rId1"/>
  <headerFooter>
    <oddHeader>&amp;L&amp;G&amp;C&amp;"Ecofont Vera Sans,Negrito"&amp;14
FF - Pinheiros
Adequação de Layout -  Prédio 12
&amp;A&amp;R&amp;"Ecofont Vera Sans,Regular"&amp;14
Planilha de Custos
CPOS  169 - Mar/2017</oddHeader>
    <oddFooter>&amp;L&amp;G&amp;C&amp;"Ecofont Vera Sans,Regular"Av. Prof. Frederico Herman Júnior, 345 – Prédio 12, 1°andar
(11) 2997-5000 – www.fflorestal.sp.gov.br
Página &amp;P de &amp;N&amp;R&amp;"Arial Rounded MT Bold,Normal"&amp;12Folha:_____________
Proc.: ________/____
Rubrica: __________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showGridLines="0" tabSelected="1" workbookViewId="0">
      <pane ySplit="1" topLeftCell="A2" activePane="bottomLeft" state="frozen"/>
      <selection activeCell="AE24" sqref="AE24"/>
      <selection pane="bottomLeft" activeCell="G49" sqref="G49:I55"/>
    </sheetView>
  </sheetViews>
  <sheetFormatPr defaultColWidth="11.42578125" defaultRowHeight="14.25"/>
  <cols>
    <col min="1" max="1" width="8.7109375" style="141" customWidth="1"/>
    <col min="2" max="2" width="20.7109375" style="19" customWidth="1"/>
    <col min="3" max="3" width="74" style="20" customWidth="1"/>
    <col min="4" max="4" width="6.28515625" style="19" customWidth="1"/>
    <col min="5" max="5" width="12.7109375" style="47" customWidth="1"/>
    <col min="6" max="8" width="12.7109375" style="48" customWidth="1"/>
    <col min="9" max="9" width="15.7109375" style="47" customWidth="1"/>
    <col min="10" max="10" width="16.42578125" style="18" customWidth="1"/>
    <col min="11" max="11" width="11.42578125" style="1" customWidth="1"/>
    <col min="12" max="13" width="11.42578125" style="4"/>
    <col min="14" max="14" width="12.7109375" style="4" bestFit="1" customWidth="1"/>
    <col min="15" max="16384" width="11.42578125" style="4"/>
  </cols>
  <sheetData>
    <row r="1" spans="1:32" s="28" customFormat="1" ht="15">
      <c r="A1" s="60" t="s">
        <v>17</v>
      </c>
      <c r="B1" s="61" t="s">
        <v>12</v>
      </c>
      <c r="C1" s="62" t="s">
        <v>23</v>
      </c>
      <c r="D1" s="61" t="s">
        <v>18</v>
      </c>
      <c r="E1" s="59" t="s">
        <v>19</v>
      </c>
      <c r="F1" s="59" t="s">
        <v>20</v>
      </c>
      <c r="G1" s="59" t="s">
        <v>21</v>
      </c>
      <c r="H1" s="59" t="s">
        <v>22</v>
      </c>
      <c r="I1" s="63" t="s">
        <v>15</v>
      </c>
      <c r="J1" s="26"/>
      <c r="K1" s="27"/>
    </row>
    <row r="2" spans="1:32" s="28" customFormat="1" ht="15">
      <c r="A2" s="142">
        <v>1</v>
      </c>
      <c r="B2" s="76"/>
      <c r="C2" s="80" t="s">
        <v>47</v>
      </c>
      <c r="D2" s="77"/>
      <c r="E2" s="78"/>
      <c r="F2" s="78"/>
      <c r="G2" s="78"/>
      <c r="H2" s="78"/>
      <c r="I2" s="79">
        <f>I3+I20+I16</f>
        <v>0</v>
      </c>
      <c r="J2" s="26"/>
      <c r="K2" s="27"/>
      <c r="L2" s="26"/>
      <c r="M2" s="27"/>
      <c r="N2" s="26"/>
      <c r="O2" s="27"/>
      <c r="P2" s="26"/>
      <c r="Q2" s="27"/>
      <c r="R2" s="26"/>
      <c r="S2" s="27"/>
      <c r="T2" s="26"/>
      <c r="U2" s="27"/>
      <c r="V2" s="26"/>
      <c r="W2" s="27"/>
      <c r="X2" s="26"/>
      <c r="Y2" s="27"/>
      <c r="Z2" s="26"/>
      <c r="AA2" s="27"/>
      <c r="AB2" s="26"/>
      <c r="AC2" s="27"/>
      <c r="AD2" s="26"/>
      <c r="AE2" s="27"/>
      <c r="AF2" s="28">
        <v>30</v>
      </c>
    </row>
    <row r="3" spans="1:32" s="28" customFormat="1" ht="15">
      <c r="A3" s="134" t="s">
        <v>0</v>
      </c>
      <c r="B3" s="17"/>
      <c r="C3" s="24" t="s">
        <v>76</v>
      </c>
      <c r="D3" s="82"/>
      <c r="E3" s="83"/>
      <c r="F3" s="83"/>
      <c r="G3" s="83"/>
      <c r="H3" s="83"/>
      <c r="I3" s="84">
        <f>SUM(I4:I14)</f>
        <v>0</v>
      </c>
      <c r="J3" s="29"/>
      <c r="K3" s="27"/>
    </row>
    <row r="4" spans="1:32" s="3" customFormat="1" ht="42.75">
      <c r="A4" s="135" t="s">
        <v>50</v>
      </c>
      <c r="B4" s="34" t="s">
        <v>29</v>
      </c>
      <c r="C4" s="32" t="s">
        <v>86</v>
      </c>
      <c r="D4" s="34" t="s">
        <v>9</v>
      </c>
      <c r="E4" s="15">
        <v>1</v>
      </c>
      <c r="F4" s="33"/>
      <c r="G4" s="33"/>
      <c r="H4" s="33"/>
      <c r="I4" s="37"/>
      <c r="J4" s="18"/>
      <c r="K4" s="2"/>
      <c r="W4" s="2"/>
      <c r="X4" s="2"/>
      <c r="Y4" s="2"/>
      <c r="Z4" s="2"/>
      <c r="AA4" s="2"/>
    </row>
    <row r="5" spans="1:32" s="3" customFormat="1" ht="28.5">
      <c r="A5" s="135" t="s">
        <v>51</v>
      </c>
      <c r="B5" s="34" t="s">
        <v>30</v>
      </c>
      <c r="C5" s="32" t="s">
        <v>85</v>
      </c>
      <c r="D5" s="34" t="s">
        <v>9</v>
      </c>
      <c r="E5" s="15">
        <v>4</v>
      </c>
      <c r="F5" s="33"/>
      <c r="G5" s="33"/>
      <c r="H5" s="33"/>
      <c r="I5" s="37"/>
      <c r="J5" s="18"/>
      <c r="K5" s="2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2"/>
      <c r="X5" s="2"/>
      <c r="Y5" s="2"/>
      <c r="Z5" s="2"/>
      <c r="AA5" s="2"/>
    </row>
    <row r="6" spans="1:32" s="3" customFormat="1" ht="28.5">
      <c r="A6" s="135" t="s">
        <v>52</v>
      </c>
      <c r="B6" s="34" t="s">
        <v>31</v>
      </c>
      <c r="C6" s="32" t="s">
        <v>117</v>
      </c>
      <c r="D6" s="34" t="s">
        <v>1</v>
      </c>
      <c r="E6" s="15">
        <v>1</v>
      </c>
      <c r="F6" s="33"/>
      <c r="G6" s="33"/>
      <c r="H6" s="33"/>
      <c r="I6" s="37"/>
      <c r="J6" s="18"/>
      <c r="K6" s="2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2"/>
      <c r="X6" s="2"/>
      <c r="Y6" s="2"/>
      <c r="Z6" s="2"/>
      <c r="AA6" s="2"/>
    </row>
    <row r="7" spans="1:32" s="3" customFormat="1">
      <c r="A7" s="135" t="s">
        <v>55</v>
      </c>
      <c r="B7" s="34" t="s">
        <v>99</v>
      </c>
      <c r="C7" s="57" t="s">
        <v>102</v>
      </c>
      <c r="D7" s="34" t="s">
        <v>1</v>
      </c>
      <c r="E7" s="15">
        <v>1</v>
      </c>
      <c r="F7" s="33"/>
      <c r="G7" s="33"/>
      <c r="H7" s="33"/>
      <c r="I7" s="37"/>
      <c r="J7" s="18"/>
      <c r="K7" s="2"/>
    </row>
    <row r="8" spans="1:32" s="3" customFormat="1">
      <c r="A8" s="135" t="s">
        <v>131</v>
      </c>
      <c r="B8" s="34" t="s">
        <v>98</v>
      </c>
      <c r="C8" s="57" t="s">
        <v>111</v>
      </c>
      <c r="D8" s="34" t="s">
        <v>9</v>
      </c>
      <c r="E8" s="33">
        <v>30</v>
      </c>
      <c r="F8" s="33"/>
      <c r="G8" s="33"/>
      <c r="H8" s="33"/>
      <c r="I8" s="37"/>
      <c r="J8" s="18"/>
      <c r="K8" s="2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2"/>
      <c r="X8" s="2"/>
      <c r="Y8" s="2"/>
      <c r="Z8" s="2"/>
      <c r="AA8" s="2"/>
    </row>
    <row r="9" spans="1:32" s="3" customFormat="1">
      <c r="A9" s="135" t="s">
        <v>80</v>
      </c>
      <c r="B9" s="34" t="s">
        <v>32</v>
      </c>
      <c r="C9" s="32" t="s">
        <v>35</v>
      </c>
      <c r="D9" s="34" t="s">
        <v>1</v>
      </c>
      <c r="E9" s="15">
        <v>200</v>
      </c>
      <c r="F9" s="33"/>
      <c r="G9" s="33"/>
      <c r="H9" s="33"/>
      <c r="I9" s="37"/>
      <c r="J9" s="18"/>
      <c r="K9" s="2"/>
      <c r="M9" s="126"/>
      <c r="N9" s="126"/>
      <c r="O9" s="126"/>
      <c r="P9" s="126"/>
      <c r="Q9" s="126"/>
      <c r="R9" s="126"/>
      <c r="S9" s="126"/>
      <c r="T9" s="126"/>
      <c r="U9" s="126"/>
      <c r="V9" s="126"/>
    </row>
    <row r="10" spans="1:32" s="3" customFormat="1">
      <c r="A10" s="135" t="s">
        <v>81</v>
      </c>
      <c r="B10" s="34" t="s">
        <v>32</v>
      </c>
      <c r="C10" s="32" t="s">
        <v>36</v>
      </c>
      <c r="D10" s="34" t="s">
        <v>1</v>
      </c>
      <c r="E10" s="15">
        <v>200</v>
      </c>
      <c r="F10" s="33"/>
      <c r="G10" s="33"/>
      <c r="H10" s="33"/>
      <c r="I10" s="37"/>
      <c r="J10" s="18"/>
      <c r="K10" s="2"/>
      <c r="M10" s="126"/>
      <c r="N10" s="126"/>
      <c r="O10" s="126"/>
      <c r="P10" s="126"/>
      <c r="Q10" s="126"/>
      <c r="R10" s="126"/>
      <c r="S10" s="126"/>
      <c r="T10" s="126"/>
      <c r="U10" s="126"/>
      <c r="V10" s="126"/>
    </row>
    <row r="11" spans="1:32" s="3" customFormat="1">
      <c r="A11" s="135" t="s">
        <v>106</v>
      </c>
      <c r="B11" s="34" t="s">
        <v>32</v>
      </c>
      <c r="C11" s="32" t="s">
        <v>37</v>
      </c>
      <c r="D11" s="34" t="s">
        <v>1</v>
      </c>
      <c r="E11" s="15">
        <v>1</v>
      </c>
      <c r="F11" s="33"/>
      <c r="G11" s="33"/>
      <c r="H11" s="33"/>
      <c r="I11" s="37"/>
      <c r="J11" s="18"/>
      <c r="K11" s="2"/>
      <c r="M11" s="126"/>
      <c r="N11" s="126"/>
      <c r="O11" s="126"/>
      <c r="P11" s="126"/>
      <c r="Q11" s="126"/>
      <c r="R11" s="126"/>
      <c r="S11" s="126"/>
      <c r="T11" s="126"/>
      <c r="U11" s="126"/>
      <c r="V11" s="126"/>
    </row>
    <row r="12" spans="1:32" s="3" customFormat="1">
      <c r="A12" s="135" t="s">
        <v>113</v>
      </c>
      <c r="B12" s="34" t="s">
        <v>32</v>
      </c>
      <c r="C12" s="32" t="s">
        <v>105</v>
      </c>
      <c r="D12" s="34" t="s">
        <v>1</v>
      </c>
      <c r="E12" s="15">
        <v>1</v>
      </c>
      <c r="F12" s="33"/>
      <c r="G12" s="33"/>
      <c r="H12" s="33"/>
      <c r="I12" s="37"/>
      <c r="J12" s="18"/>
      <c r="K12" s="2"/>
      <c r="M12" s="126"/>
      <c r="N12" s="126"/>
      <c r="O12" s="126"/>
      <c r="P12" s="126"/>
      <c r="Q12" s="126"/>
      <c r="R12" s="126"/>
      <c r="S12" s="126"/>
      <c r="T12" s="126"/>
      <c r="U12" s="126"/>
      <c r="V12" s="126"/>
    </row>
    <row r="13" spans="1:32" s="3" customFormat="1">
      <c r="A13" s="135" t="s">
        <v>114</v>
      </c>
      <c r="B13" s="34" t="s">
        <v>32</v>
      </c>
      <c r="C13" s="32" t="s">
        <v>125</v>
      </c>
      <c r="D13" s="34" t="s">
        <v>1</v>
      </c>
      <c r="E13" s="15">
        <v>1</v>
      </c>
      <c r="F13" s="33"/>
      <c r="G13" s="33"/>
      <c r="H13" s="33"/>
      <c r="I13" s="37"/>
      <c r="J13" s="18"/>
      <c r="K13" s="2"/>
      <c r="M13" s="126"/>
      <c r="N13" s="126"/>
      <c r="O13" s="126"/>
      <c r="P13" s="126"/>
      <c r="Q13" s="126"/>
      <c r="R13" s="126"/>
      <c r="S13" s="126"/>
      <c r="T13" s="126"/>
      <c r="U13" s="126"/>
      <c r="V13" s="126"/>
    </row>
    <row r="14" spans="1:32" s="3" customFormat="1">
      <c r="A14" s="135" t="s">
        <v>124</v>
      </c>
      <c r="B14" s="34" t="s">
        <v>32</v>
      </c>
      <c r="C14" s="32" t="s">
        <v>38</v>
      </c>
      <c r="D14" s="34" t="s">
        <v>1</v>
      </c>
      <c r="E14" s="15">
        <v>1</v>
      </c>
      <c r="F14" s="33"/>
      <c r="G14" s="33"/>
      <c r="H14" s="33"/>
      <c r="I14" s="37"/>
      <c r="J14" s="18"/>
      <c r="K14" s="2"/>
      <c r="M14" s="126"/>
      <c r="N14" s="126"/>
      <c r="O14" s="126"/>
      <c r="P14" s="126"/>
      <c r="Q14" s="126"/>
      <c r="R14" s="126"/>
      <c r="S14" s="126"/>
      <c r="T14" s="126"/>
      <c r="U14" s="126"/>
      <c r="V14" s="126"/>
    </row>
    <row r="15" spans="1:32" s="3" customFormat="1">
      <c r="A15" s="136"/>
      <c r="B15" s="128"/>
      <c r="C15" s="129"/>
      <c r="D15" s="128"/>
      <c r="E15" s="38"/>
      <c r="F15" s="130"/>
      <c r="G15" s="130"/>
      <c r="H15" s="130"/>
      <c r="I15" s="40"/>
      <c r="J15" s="18"/>
      <c r="K15" s="2"/>
      <c r="M15" s="126"/>
      <c r="N15" s="126"/>
      <c r="O15" s="126"/>
      <c r="P15" s="126"/>
      <c r="Q15" s="126"/>
      <c r="R15" s="126"/>
      <c r="S15" s="126"/>
      <c r="T15" s="126"/>
      <c r="U15" s="126"/>
      <c r="V15" s="126"/>
    </row>
    <row r="16" spans="1:32" s="3" customFormat="1" ht="15">
      <c r="A16" s="134" t="s">
        <v>6</v>
      </c>
      <c r="B16" s="17"/>
      <c r="C16" s="24" t="s">
        <v>88</v>
      </c>
      <c r="D16" s="25"/>
      <c r="E16" s="41"/>
      <c r="F16" s="41"/>
      <c r="G16" s="41"/>
      <c r="H16" s="42"/>
      <c r="I16" s="43">
        <f>SUM(I17:I18)</f>
        <v>0</v>
      </c>
      <c r="J16" s="18"/>
      <c r="K16" s="2"/>
      <c r="L16" s="2"/>
    </row>
    <row r="17" spans="1:22" s="3" customFormat="1" ht="28.5">
      <c r="A17" s="136" t="s">
        <v>48</v>
      </c>
      <c r="B17" s="34" t="s">
        <v>40</v>
      </c>
      <c r="C17" s="57" t="s">
        <v>56</v>
      </c>
      <c r="D17" s="34" t="s">
        <v>41</v>
      </c>
      <c r="E17" s="15">
        <v>20</v>
      </c>
      <c r="F17" s="33"/>
      <c r="G17" s="58"/>
      <c r="H17" s="33"/>
      <c r="I17" s="37"/>
      <c r="J17" s="18"/>
      <c r="K17" s="2"/>
      <c r="M17" s="126"/>
      <c r="N17" s="126"/>
      <c r="O17" s="126"/>
      <c r="P17" s="126"/>
      <c r="Q17" s="126"/>
      <c r="R17" s="126"/>
      <c r="S17" s="126"/>
      <c r="T17" s="126"/>
      <c r="U17" s="126"/>
      <c r="V17" s="126"/>
    </row>
    <row r="18" spans="1:22" s="3" customFormat="1" ht="28.5">
      <c r="A18" s="136" t="s">
        <v>49</v>
      </c>
      <c r="B18" s="34" t="s">
        <v>40</v>
      </c>
      <c r="C18" s="57" t="s">
        <v>130</v>
      </c>
      <c r="D18" s="34" t="s">
        <v>41</v>
      </c>
      <c r="E18" s="15">
        <v>30</v>
      </c>
      <c r="F18" s="33"/>
      <c r="G18" s="58"/>
      <c r="H18" s="33"/>
      <c r="I18" s="37"/>
      <c r="J18" s="18"/>
      <c r="K18" s="2"/>
      <c r="M18" s="126"/>
      <c r="N18" s="126"/>
      <c r="O18" s="126"/>
      <c r="P18" s="126"/>
      <c r="Q18" s="126"/>
      <c r="R18" s="126"/>
      <c r="S18" s="126"/>
      <c r="T18" s="126"/>
      <c r="U18" s="126"/>
      <c r="V18" s="126"/>
    </row>
    <row r="19" spans="1:22" s="3" customFormat="1">
      <c r="A19" s="137"/>
      <c r="B19" s="21"/>
      <c r="C19" s="22"/>
      <c r="D19" s="23"/>
      <c r="E19" s="38"/>
      <c r="F19" s="38"/>
      <c r="G19" s="49"/>
      <c r="H19" s="39"/>
      <c r="I19" s="40"/>
      <c r="J19" s="18"/>
      <c r="K19" s="2"/>
      <c r="M19" s="126"/>
      <c r="N19" s="126"/>
      <c r="O19" s="126"/>
      <c r="P19" s="126"/>
      <c r="Q19" s="126"/>
      <c r="R19" s="126"/>
      <c r="S19" s="126"/>
      <c r="T19" s="126"/>
      <c r="U19" s="126"/>
      <c r="V19" s="126"/>
    </row>
    <row r="20" spans="1:22" s="28" customFormat="1" ht="15">
      <c r="A20" s="134" t="s">
        <v>5</v>
      </c>
      <c r="B20" s="17"/>
      <c r="C20" s="24" t="s">
        <v>42</v>
      </c>
      <c r="D20" s="25"/>
      <c r="E20" s="41"/>
      <c r="F20" s="41"/>
      <c r="G20" s="41"/>
      <c r="H20" s="42"/>
      <c r="I20" s="43">
        <f>SUM(I21:I24)</f>
        <v>0</v>
      </c>
      <c r="J20" s="29"/>
      <c r="K20" s="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</row>
    <row r="21" spans="1:22" s="3" customFormat="1">
      <c r="A21" s="135" t="s">
        <v>63</v>
      </c>
      <c r="B21" s="34" t="s">
        <v>32</v>
      </c>
      <c r="C21" s="32" t="s">
        <v>43</v>
      </c>
      <c r="D21" s="34" t="s">
        <v>9</v>
      </c>
      <c r="E21" s="15">
        <v>10</v>
      </c>
      <c r="F21" s="33"/>
      <c r="G21" s="33"/>
      <c r="H21" s="33"/>
      <c r="I21" s="37"/>
      <c r="J21" s="18"/>
      <c r="K21" s="2"/>
      <c r="M21" s="126"/>
      <c r="N21" s="126"/>
      <c r="O21" s="126"/>
      <c r="P21" s="126"/>
      <c r="Q21" s="126"/>
      <c r="R21" s="126"/>
      <c r="S21" s="126"/>
      <c r="T21" s="126"/>
      <c r="U21" s="126"/>
      <c r="V21" s="126"/>
    </row>
    <row r="22" spans="1:22" s="3" customFormat="1" ht="28.5">
      <c r="A22" s="135" t="s">
        <v>64</v>
      </c>
      <c r="B22" s="34" t="s">
        <v>24</v>
      </c>
      <c r="C22" s="32" t="s">
        <v>25</v>
      </c>
      <c r="D22" s="34" t="s">
        <v>2</v>
      </c>
      <c r="E22" s="15">
        <v>20</v>
      </c>
      <c r="F22" s="33"/>
      <c r="G22" s="33"/>
      <c r="H22" s="33"/>
      <c r="I22" s="37"/>
      <c r="J22" s="18"/>
      <c r="K22" s="2"/>
      <c r="M22" s="126"/>
      <c r="N22" s="126"/>
      <c r="O22" s="126"/>
      <c r="P22" s="126"/>
      <c r="Q22" s="126"/>
      <c r="R22" s="126"/>
      <c r="S22" s="126"/>
      <c r="T22" s="126"/>
      <c r="U22" s="126"/>
      <c r="V22" s="126"/>
    </row>
    <row r="23" spans="1:22" s="3" customFormat="1">
      <c r="A23" s="135" t="s">
        <v>65</v>
      </c>
      <c r="B23" s="34" t="s">
        <v>44</v>
      </c>
      <c r="C23" s="32" t="s">
        <v>45</v>
      </c>
      <c r="D23" s="34" t="s">
        <v>1</v>
      </c>
      <c r="E23" s="15">
        <v>10</v>
      </c>
      <c r="F23" s="33"/>
      <c r="G23" s="33"/>
      <c r="H23" s="33"/>
      <c r="I23" s="37"/>
      <c r="J23" s="18"/>
      <c r="K23" s="2"/>
    </row>
    <row r="24" spans="1:22" s="3" customFormat="1" ht="42.75">
      <c r="A24" s="135" t="s">
        <v>66</v>
      </c>
      <c r="B24" s="34" t="s">
        <v>32</v>
      </c>
      <c r="C24" s="32" t="s">
        <v>46</v>
      </c>
      <c r="D24" s="34" t="s">
        <v>1</v>
      </c>
      <c r="E24" s="33">
        <v>20</v>
      </c>
      <c r="F24" s="33"/>
      <c r="G24" s="33"/>
      <c r="H24" s="33"/>
      <c r="I24" s="37"/>
      <c r="J24" s="18"/>
      <c r="K24" s="2"/>
    </row>
    <row r="25" spans="1:22" s="3" customFormat="1">
      <c r="A25" s="138"/>
      <c r="B25" s="85"/>
      <c r="C25" s="86"/>
      <c r="D25" s="85"/>
      <c r="E25" s="56"/>
      <c r="F25" s="56"/>
      <c r="G25" s="56"/>
      <c r="H25" s="56"/>
      <c r="I25" s="87"/>
      <c r="J25" s="18"/>
      <c r="K25" s="2"/>
    </row>
    <row r="26" spans="1:22" s="28" customFormat="1" ht="15">
      <c r="A26" s="143">
        <v>2</v>
      </c>
      <c r="B26" s="88"/>
      <c r="C26" s="89" t="s">
        <v>54</v>
      </c>
      <c r="D26" s="65"/>
      <c r="E26" s="90"/>
      <c r="F26" s="90"/>
      <c r="G26" s="90"/>
      <c r="H26" s="90"/>
      <c r="I26" s="91">
        <f>I27+I44+I48</f>
        <v>0</v>
      </c>
      <c r="J26" s="26"/>
      <c r="K26" s="27"/>
    </row>
    <row r="27" spans="1:22" s="28" customFormat="1" ht="15">
      <c r="A27" s="134" t="s">
        <v>3</v>
      </c>
      <c r="B27" s="17"/>
      <c r="C27" s="24" t="s">
        <v>75</v>
      </c>
      <c r="D27" s="82"/>
      <c r="E27" s="83"/>
      <c r="F27" s="83"/>
      <c r="G27" s="83"/>
      <c r="H27" s="83"/>
      <c r="I27" s="84">
        <f>SUM(I28:I42)</f>
        <v>0</v>
      </c>
      <c r="J27" s="29"/>
      <c r="K27" s="27"/>
    </row>
    <row r="28" spans="1:22" s="3" customFormat="1">
      <c r="A28" s="135" t="s">
        <v>53</v>
      </c>
      <c r="B28" s="34" t="s">
        <v>28</v>
      </c>
      <c r="C28" s="32" t="s">
        <v>115</v>
      </c>
      <c r="D28" s="34" t="s">
        <v>1</v>
      </c>
      <c r="E28" s="15">
        <v>25</v>
      </c>
      <c r="F28" s="33"/>
      <c r="G28" s="33"/>
      <c r="H28" s="33"/>
      <c r="I28" s="37"/>
      <c r="J28" s="18"/>
      <c r="K28" s="2"/>
    </row>
    <row r="29" spans="1:22" s="3" customFormat="1">
      <c r="A29" s="135" t="s">
        <v>62</v>
      </c>
      <c r="B29" s="34" t="s">
        <v>32</v>
      </c>
      <c r="C29" s="32" t="s">
        <v>33</v>
      </c>
      <c r="D29" s="34" t="s">
        <v>34</v>
      </c>
      <c r="E29" s="15">
        <v>2</v>
      </c>
      <c r="F29" s="33"/>
      <c r="G29" s="33"/>
      <c r="H29" s="33"/>
      <c r="I29" s="37"/>
      <c r="J29" s="18"/>
      <c r="K29" s="2"/>
    </row>
    <row r="30" spans="1:22" s="3" customFormat="1">
      <c r="A30" s="135" t="s">
        <v>77</v>
      </c>
      <c r="B30" s="34" t="s">
        <v>32</v>
      </c>
      <c r="C30" s="32" t="s">
        <v>35</v>
      </c>
      <c r="D30" s="34" t="s">
        <v>1</v>
      </c>
      <c r="E30" s="15">
        <v>100</v>
      </c>
      <c r="F30" s="33"/>
      <c r="G30" s="33"/>
      <c r="H30" s="33"/>
      <c r="I30" s="37"/>
      <c r="J30" s="18"/>
      <c r="K30" s="2"/>
    </row>
    <row r="31" spans="1:22" s="3" customFormat="1">
      <c r="A31" s="135" t="s">
        <v>78</v>
      </c>
      <c r="B31" s="34" t="s">
        <v>32</v>
      </c>
      <c r="C31" s="32" t="s">
        <v>36</v>
      </c>
      <c r="D31" s="34" t="s">
        <v>1</v>
      </c>
      <c r="E31" s="15">
        <v>100</v>
      </c>
      <c r="F31" s="33"/>
      <c r="G31" s="33"/>
      <c r="H31" s="33"/>
      <c r="I31" s="37"/>
      <c r="J31" s="18"/>
      <c r="K31" s="2"/>
    </row>
    <row r="32" spans="1:22" s="3" customFormat="1">
      <c r="A32" s="135" t="s">
        <v>71</v>
      </c>
      <c r="B32" s="34" t="s">
        <v>32</v>
      </c>
      <c r="C32" s="32" t="s">
        <v>39</v>
      </c>
      <c r="D32" s="34" t="s">
        <v>2</v>
      </c>
      <c r="E32" s="15">
        <v>100</v>
      </c>
      <c r="F32" s="33"/>
      <c r="G32" s="33"/>
      <c r="H32" s="33"/>
      <c r="I32" s="37"/>
      <c r="J32" s="18"/>
      <c r="K32" s="2"/>
    </row>
    <row r="33" spans="1:11" s="3" customFormat="1">
      <c r="A33" s="135" t="s">
        <v>79</v>
      </c>
      <c r="B33" s="34" t="s">
        <v>98</v>
      </c>
      <c r="C33" s="57" t="s">
        <v>111</v>
      </c>
      <c r="D33" s="34" t="s">
        <v>9</v>
      </c>
      <c r="E33" s="33">
        <v>30</v>
      </c>
      <c r="F33" s="33"/>
      <c r="G33" s="33"/>
      <c r="H33" s="33"/>
      <c r="I33" s="37"/>
      <c r="J33" s="18"/>
      <c r="K33" s="2"/>
    </row>
    <row r="34" spans="1:11" s="3" customFormat="1">
      <c r="A34" s="135" t="s">
        <v>72</v>
      </c>
      <c r="B34" s="34" t="s">
        <v>32</v>
      </c>
      <c r="C34" s="32" t="s">
        <v>84</v>
      </c>
      <c r="D34" s="34" t="s">
        <v>1</v>
      </c>
      <c r="E34" s="15">
        <v>2</v>
      </c>
      <c r="F34" s="33"/>
      <c r="G34" s="33"/>
      <c r="H34" s="33"/>
      <c r="I34" s="37"/>
      <c r="J34" s="18"/>
      <c r="K34" s="2"/>
    </row>
    <row r="35" spans="1:11" s="3" customFormat="1">
      <c r="A35" s="135" t="s">
        <v>83</v>
      </c>
      <c r="B35" s="34" t="s">
        <v>32</v>
      </c>
      <c r="C35" s="32" t="s">
        <v>82</v>
      </c>
      <c r="D35" s="34" t="s">
        <v>1</v>
      </c>
      <c r="E35" s="15">
        <v>2</v>
      </c>
      <c r="F35" s="33"/>
      <c r="G35" s="33"/>
      <c r="H35" s="33"/>
      <c r="I35" s="37"/>
      <c r="J35" s="18"/>
      <c r="K35" s="2"/>
    </row>
    <row r="36" spans="1:11" s="3" customFormat="1">
      <c r="A36" s="135" t="s">
        <v>90</v>
      </c>
      <c r="B36" s="34" t="s">
        <v>99</v>
      </c>
      <c r="C36" s="57" t="s">
        <v>102</v>
      </c>
      <c r="D36" s="34" t="s">
        <v>1</v>
      </c>
      <c r="E36" s="15">
        <v>1</v>
      </c>
      <c r="F36" s="33"/>
      <c r="G36" s="33"/>
      <c r="H36" s="33"/>
      <c r="I36" s="37"/>
      <c r="J36" s="18"/>
      <c r="K36" s="2"/>
    </row>
    <row r="37" spans="1:11" s="3" customFormat="1">
      <c r="A37" s="135" t="s">
        <v>91</v>
      </c>
      <c r="B37" s="34" t="s">
        <v>100</v>
      </c>
      <c r="C37" s="57" t="s">
        <v>101</v>
      </c>
      <c r="D37" s="34" t="s">
        <v>1</v>
      </c>
      <c r="E37" s="15">
        <v>1</v>
      </c>
      <c r="F37" s="33"/>
      <c r="G37" s="33"/>
      <c r="H37" s="33"/>
      <c r="I37" s="37"/>
      <c r="J37" s="18"/>
      <c r="K37" s="2"/>
    </row>
    <row r="38" spans="1:11" s="3" customFormat="1" ht="28.5">
      <c r="A38" s="135" t="s">
        <v>92</v>
      </c>
      <c r="B38" s="34" t="s">
        <v>89</v>
      </c>
      <c r="C38" s="57" t="s">
        <v>116</v>
      </c>
      <c r="D38" s="34" t="s">
        <v>1</v>
      </c>
      <c r="E38" s="15">
        <v>4</v>
      </c>
      <c r="F38" s="33"/>
      <c r="G38" s="33"/>
      <c r="H38" s="33"/>
      <c r="I38" s="37"/>
      <c r="J38" s="18"/>
      <c r="K38" s="2"/>
    </row>
    <row r="39" spans="1:11" s="3" customFormat="1" ht="15" customHeight="1">
      <c r="A39" s="135" t="s">
        <v>103</v>
      </c>
      <c r="B39" s="34" t="s">
        <v>93</v>
      </c>
      <c r="C39" s="57" t="s">
        <v>94</v>
      </c>
      <c r="D39" s="34" t="s">
        <v>9</v>
      </c>
      <c r="E39" s="15">
        <v>10</v>
      </c>
      <c r="F39" s="33"/>
      <c r="G39" s="33"/>
      <c r="H39" s="33"/>
      <c r="I39" s="37"/>
      <c r="J39" s="18"/>
      <c r="K39" s="2"/>
    </row>
    <row r="40" spans="1:11" s="3" customFormat="1" ht="15" customHeight="1">
      <c r="A40" s="135" t="s">
        <v>104</v>
      </c>
      <c r="B40" s="34" t="s">
        <v>95</v>
      </c>
      <c r="C40" s="57" t="s">
        <v>96</v>
      </c>
      <c r="D40" s="34" t="s">
        <v>2</v>
      </c>
      <c r="E40" s="15">
        <v>30</v>
      </c>
      <c r="F40" s="33"/>
      <c r="G40" s="33"/>
      <c r="H40" s="33"/>
      <c r="I40" s="37"/>
      <c r="J40" s="18"/>
      <c r="K40" s="2"/>
    </row>
    <row r="41" spans="1:11" s="3" customFormat="1">
      <c r="A41" s="135" t="s">
        <v>112</v>
      </c>
      <c r="B41" s="34" t="s">
        <v>32</v>
      </c>
      <c r="C41" s="32" t="s">
        <v>127</v>
      </c>
      <c r="D41" s="34" t="s">
        <v>1</v>
      </c>
      <c r="E41" s="15">
        <v>2</v>
      </c>
      <c r="F41" s="33"/>
      <c r="G41" s="33"/>
      <c r="H41" s="33"/>
      <c r="I41" s="37"/>
      <c r="J41" s="18"/>
      <c r="K41" s="2"/>
    </row>
    <row r="42" spans="1:11" s="3" customFormat="1">
      <c r="A42" s="135" t="s">
        <v>126</v>
      </c>
      <c r="B42" s="34" t="s">
        <v>32</v>
      </c>
      <c r="C42" s="32" t="s">
        <v>128</v>
      </c>
      <c r="D42" s="34" t="s">
        <v>1</v>
      </c>
      <c r="E42" s="15">
        <v>1</v>
      </c>
      <c r="F42" s="33"/>
      <c r="G42" s="33"/>
      <c r="H42" s="33"/>
      <c r="I42" s="37"/>
      <c r="J42" s="18"/>
      <c r="K42" s="2"/>
    </row>
    <row r="43" spans="1:11" s="3" customFormat="1">
      <c r="A43" s="137"/>
      <c r="B43" s="21"/>
      <c r="C43" s="22"/>
      <c r="D43" s="23"/>
      <c r="E43" s="38"/>
      <c r="F43" s="38"/>
      <c r="G43" s="49"/>
      <c r="H43" s="39"/>
      <c r="I43" s="40"/>
      <c r="J43" s="18"/>
      <c r="K43" s="2"/>
    </row>
    <row r="44" spans="1:11" s="3" customFormat="1" ht="15">
      <c r="A44" s="134" t="s">
        <v>4</v>
      </c>
      <c r="B44" s="17"/>
      <c r="C44" s="24" t="s">
        <v>74</v>
      </c>
      <c r="D44" s="25"/>
      <c r="E44" s="41"/>
      <c r="F44" s="41"/>
      <c r="G44" s="41"/>
      <c r="H44" s="42"/>
      <c r="I44" s="43">
        <f>SUM(I45:I46)</f>
        <v>0</v>
      </c>
      <c r="J44" s="18"/>
      <c r="K44" s="2"/>
    </row>
    <row r="45" spans="1:11" s="3" customFormat="1" ht="28.5">
      <c r="A45" s="136" t="s">
        <v>67</v>
      </c>
      <c r="B45" s="34" t="s">
        <v>40</v>
      </c>
      <c r="C45" s="57" t="s">
        <v>56</v>
      </c>
      <c r="D45" s="34" t="s">
        <v>41</v>
      </c>
      <c r="E45" s="15">
        <v>15</v>
      </c>
      <c r="F45" s="33"/>
      <c r="G45" s="58"/>
      <c r="H45" s="33"/>
      <c r="I45" s="37"/>
      <c r="J45" s="18"/>
      <c r="K45" s="2"/>
    </row>
    <row r="46" spans="1:11" s="3" customFormat="1" ht="28.5">
      <c r="A46" s="136" t="s">
        <v>68</v>
      </c>
      <c r="B46" s="34" t="s">
        <v>40</v>
      </c>
      <c r="C46" s="57" t="s">
        <v>129</v>
      </c>
      <c r="D46" s="34" t="s">
        <v>41</v>
      </c>
      <c r="E46" s="15">
        <v>40</v>
      </c>
      <c r="F46" s="33"/>
      <c r="G46" s="58"/>
      <c r="H46" s="33"/>
      <c r="I46" s="37"/>
      <c r="J46" s="18"/>
      <c r="K46" s="2"/>
    </row>
    <row r="47" spans="1:11" s="3" customFormat="1">
      <c r="A47" s="137"/>
      <c r="B47" s="21"/>
      <c r="C47" s="22"/>
      <c r="D47" s="23"/>
      <c r="E47" s="38"/>
      <c r="F47" s="38"/>
      <c r="G47" s="49"/>
      <c r="H47" s="39"/>
      <c r="I47" s="40"/>
      <c r="J47" s="18"/>
      <c r="K47" s="2"/>
    </row>
    <row r="48" spans="1:11" s="28" customFormat="1" ht="15">
      <c r="A48" s="134" t="s">
        <v>26</v>
      </c>
      <c r="B48" s="17"/>
      <c r="C48" s="24" t="s">
        <v>42</v>
      </c>
      <c r="D48" s="25"/>
      <c r="E48" s="41"/>
      <c r="F48" s="41"/>
      <c r="G48" s="41"/>
      <c r="H48" s="42"/>
      <c r="I48" s="43">
        <f>SUM(I49:I55)</f>
        <v>0</v>
      </c>
      <c r="J48" s="29"/>
      <c r="K48" s="27"/>
    </row>
    <row r="49" spans="1:14" s="3" customFormat="1">
      <c r="A49" s="135" t="s">
        <v>69</v>
      </c>
      <c r="B49" s="34" t="s">
        <v>32</v>
      </c>
      <c r="C49" s="32" t="s">
        <v>43</v>
      </c>
      <c r="D49" s="34" t="s">
        <v>9</v>
      </c>
      <c r="E49" s="15">
        <v>60</v>
      </c>
      <c r="F49" s="33">
        <v>9.8699999999999992</v>
      </c>
      <c r="G49" s="33"/>
      <c r="H49" s="33"/>
      <c r="I49" s="37"/>
      <c r="J49" s="18"/>
      <c r="K49" s="2"/>
    </row>
    <row r="50" spans="1:14" s="3" customFormat="1" ht="28.5">
      <c r="A50" s="135" t="s">
        <v>70</v>
      </c>
      <c r="B50" s="34" t="s">
        <v>24</v>
      </c>
      <c r="C50" s="32" t="s">
        <v>25</v>
      </c>
      <c r="D50" s="34" t="s">
        <v>2</v>
      </c>
      <c r="E50" s="15">
        <v>200</v>
      </c>
      <c r="F50" s="33">
        <v>3.67</v>
      </c>
      <c r="G50" s="33"/>
      <c r="H50" s="33"/>
      <c r="I50" s="37"/>
      <c r="J50" s="18"/>
      <c r="K50" s="2"/>
    </row>
    <row r="51" spans="1:14" s="3" customFormat="1">
      <c r="A51" s="135" t="s">
        <v>107</v>
      </c>
      <c r="B51" s="34" t="s">
        <v>122</v>
      </c>
      <c r="C51" s="57" t="s">
        <v>123</v>
      </c>
      <c r="D51" s="34" t="s">
        <v>9</v>
      </c>
      <c r="E51" s="15">
        <v>5</v>
      </c>
      <c r="F51" s="33">
        <v>15.04</v>
      </c>
      <c r="G51" s="33"/>
      <c r="H51" s="33"/>
      <c r="I51" s="37"/>
      <c r="J51" s="18"/>
      <c r="K51" s="2"/>
    </row>
    <row r="52" spans="1:14" s="3" customFormat="1">
      <c r="A52" s="135" t="s">
        <v>108</v>
      </c>
      <c r="B52" s="34" t="s">
        <v>120</v>
      </c>
      <c r="C52" s="57" t="s">
        <v>121</v>
      </c>
      <c r="D52" s="34" t="s">
        <v>9</v>
      </c>
      <c r="E52" s="15">
        <v>14</v>
      </c>
      <c r="F52" s="33">
        <v>11.75</v>
      </c>
      <c r="G52" s="33"/>
      <c r="H52" s="33"/>
      <c r="I52" s="37"/>
      <c r="J52" s="18"/>
      <c r="K52" s="2"/>
    </row>
    <row r="53" spans="1:14" s="3" customFormat="1">
      <c r="A53" s="135" t="s">
        <v>97</v>
      </c>
      <c r="B53" s="34" t="s">
        <v>109</v>
      </c>
      <c r="C53" s="57" t="s">
        <v>110</v>
      </c>
      <c r="D53" s="34" t="s">
        <v>2</v>
      </c>
      <c r="E53" s="15">
        <v>200</v>
      </c>
      <c r="F53" s="33">
        <v>1.44</v>
      </c>
      <c r="G53" s="33"/>
      <c r="H53" s="33"/>
      <c r="I53" s="37"/>
      <c r="J53" s="18"/>
      <c r="K53" s="2"/>
    </row>
    <row r="54" spans="1:14" s="3" customFormat="1">
      <c r="A54" s="135" t="s">
        <v>118</v>
      </c>
      <c r="B54" s="34" t="s">
        <v>44</v>
      </c>
      <c r="C54" s="32" t="s">
        <v>45</v>
      </c>
      <c r="D54" s="34" t="s">
        <v>1</v>
      </c>
      <c r="E54" s="15">
        <v>60</v>
      </c>
      <c r="F54" s="33">
        <v>4.87</v>
      </c>
      <c r="G54" s="33"/>
      <c r="H54" s="33"/>
      <c r="I54" s="37"/>
      <c r="J54" s="18"/>
      <c r="K54" s="2"/>
    </row>
    <row r="55" spans="1:14" s="3" customFormat="1" ht="42.75">
      <c r="A55" s="135" t="s">
        <v>119</v>
      </c>
      <c r="B55" s="34" t="s">
        <v>32</v>
      </c>
      <c r="C55" s="32" t="s">
        <v>46</v>
      </c>
      <c r="D55" s="34" t="s">
        <v>1</v>
      </c>
      <c r="E55" s="33">
        <v>20</v>
      </c>
      <c r="F55" s="33">
        <v>10.56</v>
      </c>
      <c r="G55" s="33"/>
      <c r="H55" s="33"/>
      <c r="I55" s="37"/>
      <c r="J55" s="18"/>
      <c r="K55" s="2"/>
    </row>
    <row r="56" spans="1:14" s="18" customFormat="1" ht="15">
      <c r="A56" s="139"/>
      <c r="B56" s="16"/>
      <c r="C56" s="64"/>
      <c r="D56" s="16"/>
      <c r="E56" s="44"/>
      <c r="F56" s="44"/>
      <c r="G56" s="44"/>
      <c r="H56" s="44"/>
      <c r="I56" s="45"/>
      <c r="K56" s="1"/>
    </row>
    <row r="57" spans="1:14" s="18" customFormat="1">
      <c r="A57" s="140"/>
      <c r="B57" s="13"/>
      <c r="C57" s="14"/>
      <c r="D57" s="13"/>
      <c r="E57" s="46"/>
      <c r="F57" s="46"/>
      <c r="G57" s="46"/>
      <c r="H57" s="46"/>
      <c r="I57" s="46"/>
      <c r="K57" s="1"/>
    </row>
    <row r="58" spans="1:14" s="18" customFormat="1" ht="15">
      <c r="A58" s="151" t="s">
        <v>15</v>
      </c>
      <c r="B58" s="152"/>
      <c r="C58" s="152"/>
      <c r="D58" s="152"/>
      <c r="E58" s="152"/>
      <c r="F58" s="152"/>
      <c r="G58" s="173"/>
      <c r="H58" s="174">
        <f>I2+I26</f>
        <v>0</v>
      </c>
      <c r="I58" s="175"/>
      <c r="K58" s="1"/>
    </row>
    <row r="59" spans="1:14" s="18" customFormat="1" ht="15">
      <c r="A59" s="176" t="s">
        <v>27</v>
      </c>
      <c r="B59" s="177"/>
      <c r="C59" s="177" t="s">
        <v>10</v>
      </c>
      <c r="D59" s="177"/>
      <c r="E59" s="177"/>
      <c r="F59" s="177"/>
      <c r="G59" s="178"/>
      <c r="H59" s="179">
        <f>H58*0.1685</f>
        <v>0</v>
      </c>
      <c r="I59" s="180">
        <f>H58*0.3</f>
        <v>0</v>
      </c>
      <c r="K59" s="1"/>
    </row>
    <row r="60" spans="1:14" s="18" customFormat="1" ht="15">
      <c r="A60" s="181" t="s">
        <v>16</v>
      </c>
      <c r="B60" s="182"/>
      <c r="C60" s="182" t="s">
        <v>8</v>
      </c>
      <c r="D60" s="182"/>
      <c r="E60" s="182"/>
      <c r="F60" s="182"/>
      <c r="G60" s="183"/>
      <c r="H60" s="184">
        <f>H58+H59</f>
        <v>0</v>
      </c>
      <c r="I60" s="185">
        <f>SUM(I58:I59)</f>
        <v>0</v>
      </c>
      <c r="K60" s="1"/>
    </row>
    <row r="63" spans="1:14">
      <c r="L63" s="72"/>
      <c r="N63" s="72"/>
    </row>
  </sheetData>
  <mergeCells count="6">
    <mergeCell ref="A58:G58"/>
    <mergeCell ref="H58:I58"/>
    <mergeCell ref="A59:G59"/>
    <mergeCell ref="H59:I59"/>
    <mergeCell ref="A60:G60"/>
    <mergeCell ref="H60:I60"/>
  </mergeCells>
  <printOptions horizontalCentered="1"/>
  <pageMargins left="0.39370078740157483" right="0.39370078740157483" top="1.1811023622047245" bottom="0.98425196850393704" header="0.19685039370078741" footer="0.19685039370078741"/>
  <pageSetup paperSize="9" scale="80" fitToHeight="0" orientation="landscape" verticalDpi="0" r:id="rId1"/>
  <headerFooter>
    <oddHeader>&amp;L&amp;G&amp;C&amp;11
&amp;"Ecofont Vera Sans,Negrito"&amp;14FF - Pinheiros
Adequação de Layout - Prédio 12
&amp;A&amp;R&amp;11
&amp;"Ecofont Vera Sans,Negrito"&amp;14Planilha de Custos
CPOS  169 - Mar/2017</oddHeader>
    <oddFooter>&amp;L&amp;G&amp;C&amp;"Ecofont Vera Sans,Regular"&amp;9Av. Prof. Frederico Herman Júnior, 345 – Prédio 12, 1°andar
(11) 2997-5000 – www.fflorestal.sp.gov.br
Página &amp;P de &amp;N&amp;R&amp;"Arial Rounded MT Bold,Normal"&amp;12Folha:_____________
Proc.: ________/____
Rubrica: 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Cronograma - Andar</vt:lpstr>
      <vt:lpstr>Cabeamento</vt:lpstr>
      <vt:lpstr>Cabeamento!Area_de_impressao</vt:lpstr>
      <vt:lpstr>'Cronograma - Andar'!Area_de_impressao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lastModifiedBy>Silvia Regina de Jesus</cp:lastModifiedBy>
  <cp:lastPrinted>2017-05-17T19:14:44Z</cp:lastPrinted>
  <dcterms:created xsi:type="dcterms:W3CDTF">1998-09-28T13:48:05Z</dcterms:created>
  <dcterms:modified xsi:type="dcterms:W3CDTF">2017-05-30T12:10:31Z</dcterms:modified>
</cp:coreProperties>
</file>