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75" yWindow="2580" windowWidth="19320" windowHeight="11340" tabRatio="946" activeTab="0"/>
  </bookViews>
  <sheets>
    <sheet name="cronograma" sheetId="1" r:id="rId1"/>
    <sheet name="PLANILHA" sheetId="2" r:id="rId2"/>
  </sheets>
  <externalReferences>
    <externalReference r:id="rId5"/>
  </externalReferences>
  <definedNames>
    <definedName name="_xlnm.Print_Area" localSheetId="0">'cronograma'!$A$1:$O$34</definedName>
    <definedName name="_xlnm.Print_Area" localSheetId="1">'PLANILHA'!$A$1:$J$157</definedName>
    <definedName name="DATABASE">'[1]BOLETIM'!$A$1:$F$2150</definedName>
    <definedName name="_xlnm.Print_Titles" localSheetId="1">'PLANILHA'!$1:$1</definedName>
  </definedNames>
  <calcPr fullCalcOnLoad="1"/>
</workbook>
</file>

<file path=xl/sharedStrings.xml><?xml version="1.0" encoding="utf-8"?>
<sst xmlns="http://schemas.openxmlformats.org/spreadsheetml/2006/main" count="536" uniqueCount="401">
  <si>
    <t>ITEM</t>
  </si>
  <si>
    <t>UN.</t>
  </si>
  <si>
    <t>QUANT.</t>
  </si>
  <si>
    <t>m²</t>
  </si>
  <si>
    <t>m³</t>
  </si>
  <si>
    <t>un</t>
  </si>
  <si>
    <t>m</t>
  </si>
  <si>
    <t>P.U.MAT.</t>
  </si>
  <si>
    <t>P.U.M.O.</t>
  </si>
  <si>
    <t>TOTAL</t>
  </si>
  <si>
    <t>P.TOTAL</t>
  </si>
  <si>
    <t xml:space="preserve">m² </t>
  </si>
  <si>
    <t>DISCRIMINAÇÃO</t>
  </si>
  <si>
    <t>P.SERV.</t>
  </si>
  <si>
    <t>sub-total: 2</t>
  </si>
  <si>
    <t>cj</t>
  </si>
  <si>
    <t> 330501</t>
  </si>
  <si>
    <t> 550102</t>
  </si>
  <si>
    <t>Verniz fungicida para madeira</t>
  </si>
  <si>
    <t> 280136</t>
  </si>
  <si>
    <t>Ferragem completa com maçaneta tipo alavanca, acabamento em alumínio, para porta externa com 1 folha</t>
  </si>
  <si>
    <t> 180702</t>
  </si>
  <si>
    <t>Piso cerâmico não esmaltado extrudado alta resistência química e mecânica, espessura de 9 mm, assentado com argamassa colante industrializada</t>
  </si>
  <si>
    <t> 180707</t>
  </si>
  <si>
    <t>Rodapé cerâmico não esmaltado extrudado alta resistência química e mecânica, altura de 10 cm, assentado com argamassa de cimento e areia</t>
  </si>
  <si>
    <t> 440331</t>
  </si>
  <si>
    <t>Torneira de mesa para lavatório, acionamento hidromecânico, com registro integrado regulador de vazão, em latão cromado, DN= 1/2´</t>
  </si>
  <si>
    <t> 440180</t>
  </si>
  <si>
    <t>Bacia sifonada com caixa de descarga acoplada sem tampa - 6 litros</t>
  </si>
  <si>
    <t> 331201</t>
  </si>
  <si>
    <t>Esmalte em superfície de madeira, inclusive preparo</t>
  </si>
  <si>
    <t>Água Fria</t>
  </si>
  <si>
    <t> 501004</t>
  </si>
  <si>
    <t>Extintor manual de pó químico seco BC - capacidade de 4 kg</t>
  </si>
  <si>
    <t> 501010</t>
  </si>
  <si>
    <t>Extintor manual de água pressurizada - capacidade de 10 litros</t>
  </si>
  <si>
    <t> 970101</t>
  </si>
  <si>
    <t>Adesivo vinílico, padrão regulamentado, para sinalização de incêndio</t>
  </si>
  <si>
    <t>Extintor</t>
  </si>
  <si>
    <t>Esgoto</t>
  </si>
  <si>
    <t>Mini-disjuntor termomagnético, bipolar 220/380 V, corrente de 10 A até 32 A</t>
  </si>
  <si>
    <t>Cabo de cobre de 6 mm², isolamento 750 V - isolação em PVC 70°C</t>
  </si>
  <si>
    <t> 420532</t>
  </si>
  <si>
    <t>Limpeza final da obra</t>
  </si>
  <si>
    <t>Assento para bacia sanitária em polipropileno com slow close</t>
  </si>
  <si>
    <t> 030204</t>
  </si>
  <si>
    <t>Demolição manual de alvenaria de elevação ou elemento vazado, incluindo revestimento</t>
  </si>
  <si>
    <t> 050406</t>
  </si>
  <si>
    <t>Transporte manual horizontal e/ou vertical de entulho até o veiculo de transpote e o local de despejo</t>
  </si>
  <si>
    <t>sub-total 1</t>
  </si>
  <si>
    <t>sub-total: 3</t>
  </si>
  <si>
    <t>Cód.CPOS</t>
  </si>
  <si>
    <t> 260401</t>
  </si>
  <si>
    <t>Espelho em vidro cristal liso, espessura de 4 mm, colocado sobre a parede</t>
  </si>
  <si>
    <t>COBERTURA</t>
  </si>
  <si>
    <t>PINTURA</t>
  </si>
  <si>
    <t>FORRO</t>
  </si>
  <si>
    <t> 021002</t>
  </si>
  <si>
    <t>REVESTIMENTOS</t>
  </si>
  <si>
    <t>220102</t>
  </si>
  <si>
    <t>s/cod</t>
  </si>
  <si>
    <t>s/cod.</t>
  </si>
  <si>
    <t/>
  </si>
  <si>
    <t> 400504</t>
  </si>
  <si>
    <t>Interruptor com 2 teclas simples e placa</t>
  </si>
  <si>
    <t> 400502</t>
  </si>
  <si>
    <t>Interruptor com 1 tecla simples e placa</t>
  </si>
  <si>
    <t> 491401</t>
  </si>
  <si>
    <t>INÍCIO / DEMOLIÇÕES E TRANSPORTE</t>
  </si>
  <si>
    <t xml:space="preserve">Mobilização </t>
  </si>
  <si>
    <t>vb</t>
  </si>
  <si>
    <t>Desmobilização</t>
  </si>
  <si>
    <t> 020802</t>
  </si>
  <si>
    <t>Placa de identificação para obra</t>
  </si>
  <si>
    <t> 020102</t>
  </si>
  <si>
    <t>Construção provisória em madeira - fornecimento e montagem</t>
  </si>
  <si>
    <t>Locação de obra de edificação</t>
  </si>
  <si>
    <t>TOTAL c/ BDI</t>
  </si>
  <si>
    <t>ESQUADRIA E ELEMENTOS</t>
  </si>
  <si>
    <t>PISOS</t>
  </si>
  <si>
    <t>LOUCAS E METAIS</t>
  </si>
  <si>
    <t>ETAPA</t>
  </si>
  <si>
    <t xml:space="preserve">   MÊS  1 </t>
  </si>
  <si>
    <t xml:space="preserve">  MÊS  2    </t>
  </si>
  <si>
    <t xml:space="preserve">  MÊS  3    </t>
  </si>
  <si>
    <t>ESQUADRIAS E ELEMENTOS</t>
  </si>
  <si>
    <t>LIMPEZA FINAL DA OBRA</t>
  </si>
  <si>
    <t>BDI 25%</t>
  </si>
  <si>
    <t> 030403</t>
  </si>
  <si>
    <t>Demolição manual de revestimento em ladrilho hidráulico, incluindo a base</t>
  </si>
  <si>
    <t> 031004</t>
  </si>
  <si>
    <t>Remoção de pintura em rodapé, baguete ou moldura com produto químico</t>
  </si>
  <si>
    <t> 031008</t>
  </si>
  <si>
    <t>Remoção de pintura em superfícies de madeira e/ou metálicas com produtos químicos</t>
  </si>
  <si>
    <t> 030402</t>
  </si>
  <si>
    <t>Demolição manual de revestimento cerâmico, incluindo a base</t>
  </si>
  <si>
    <t> 040110</t>
  </si>
  <si>
    <t>Retirada de cerca</t>
  </si>
  <si>
    <t> 040702</t>
  </si>
  <si>
    <t>Retirada de forro qualquer em placas ou tiras fixadas</t>
  </si>
  <si>
    <t> 041102</t>
  </si>
  <si>
    <t>ESTRUTURA DE MADEIRA PARA CERCA</t>
  </si>
  <si>
    <t>h</t>
  </si>
  <si>
    <t>Marceneiro</t>
  </si>
  <si>
    <t>Ajudante de Marceneiro</t>
  </si>
  <si>
    <t> 260102</t>
  </si>
  <si>
    <t>Vidro liso transparente de 3 mm</t>
  </si>
  <si>
    <t> 230903</t>
  </si>
  <si>
    <t>Porta lisa com batente madeira - 72 x 210 cm</t>
  </si>
  <si>
    <t> 280137</t>
  </si>
  <si>
    <t>Ferragem completa com maçaneta tipo alavanca, acabamento em alumínio, para sanitário com 1 folha</t>
  </si>
  <si>
    <t> 230904</t>
  </si>
  <si>
    <t>Porta lisa com batente madeira - 82 x 210 cm</t>
  </si>
  <si>
    <t> 230104</t>
  </si>
  <si>
    <t> 280102</t>
  </si>
  <si>
    <t>Ferragem completa com maçaneta tipo alavanca para porta externa com 1 folha e veneziana</t>
  </si>
  <si>
    <t> 280104</t>
  </si>
  <si>
    <t>Ferragem completa com maçaneta tipo alavanca para porta interna com 1 folha</t>
  </si>
  <si>
    <t> 181101</t>
  </si>
  <si>
    <t>Revestimento em placa cerâmica esmaltada para paredes de 15 x 15 cm, assentado com argamassa mista</t>
  </si>
  <si>
    <t> 181120</t>
  </si>
  <si>
    <t>Rejuntamento de placa cerâmica de 15 x 15 cm com cimento branco, juntas até 3 mm</t>
  </si>
  <si>
    <t>Placa de identificação para WC em alumínio.</t>
  </si>
  <si>
    <t> 440131</t>
  </si>
  <si>
    <t>Tanque de louça com coluna de 30 litros</t>
  </si>
  <si>
    <t> 440326</t>
  </si>
  <si>
    <t>Armário, para lavatório, de embutir plástico</t>
  </si>
  <si>
    <t> 430402</t>
  </si>
  <si>
    <t>Torneira elétrica</t>
  </si>
  <si>
    <t>Caixilho em madeira de correr + veneziana</t>
  </si>
  <si>
    <t xml:space="preserve">Forro em madeira tratada em autoclave </t>
  </si>
  <si>
    <t> 220307</t>
  </si>
  <si>
    <t>Forro em lâmina de PVC</t>
  </si>
  <si>
    <t> 331001</t>
  </si>
  <si>
    <t>Tinta látex antimofo em massa, inclusive preparo</t>
  </si>
  <si>
    <t> 160206</t>
  </si>
  <si>
    <t>Telha de barro tipo plan</t>
  </si>
  <si>
    <t> 211105</t>
  </si>
  <si>
    <t>Degrau (piso e espelho) em borracha sintética preta com testeira - colado</t>
  </si>
  <si>
    <t> 170308</t>
  </si>
  <si>
    <t>Cimentado semi-áspero, área externa</t>
  </si>
  <si>
    <t>Revisão da rede hidraulica</t>
  </si>
  <si>
    <t>verba</t>
  </si>
  <si>
    <t>Revisão da rede de esgoto</t>
  </si>
  <si>
    <t> 480203</t>
  </si>
  <si>
    <t>Reservatório de fibra de vidro - capacidade de 350 litros</t>
  </si>
  <si>
    <t> 111811</t>
  </si>
  <si>
    <t>Enchimento de nichos em geral, com material proveniente de entulho(fossa negra)</t>
  </si>
  <si>
    <t>pç</t>
  </si>
  <si>
    <t> 491301</t>
  </si>
  <si>
    <t>Filtro biológico anaeróbio com anéis pré-moldados de concreto diâmetro de 1,50 m - h= 1,80 m</t>
  </si>
  <si>
    <t> 491407</t>
  </si>
  <si>
    <t>Tampão de concreto para sumidouro - diâmetro interno de 2,0 m</t>
  </si>
  <si>
    <t> 491406</t>
  </si>
  <si>
    <t>SM-01 sumidouro - poço absorvente</t>
  </si>
  <si>
    <t> 490302</t>
  </si>
  <si>
    <t>Caixa de gordura em alvenaria, 30 x 30 x 30 cm</t>
  </si>
  <si>
    <t>Caixa de inspeção 60 x 60 cm com tampa</t>
  </si>
  <si>
    <t>Condulete em PVC de 3/4' - com tampa, branco</t>
  </si>
  <si>
    <t>Caixa em PVC octogonal de 4 x 4'</t>
  </si>
  <si>
    <t> 400446</t>
  </si>
  <si>
    <t>Tomada 2P+T de 20 A - 250 V, completa</t>
  </si>
  <si>
    <t>Cabo de cobre de 1,5mm², isolamento 750 V - isolação em PVC 70°C</t>
  </si>
  <si>
    <t>Cabo de cobre de 2,5mm², isolamento 750 V - isolação em PVC 70°C</t>
  </si>
  <si>
    <t>Cabo de cobre de 4 mm², isolamento 750 V - isolação em PVC 70°C</t>
  </si>
  <si>
    <t>Cabo de cobre de 10 mm², isolamento 750 V - isolação em PVC 70°C</t>
  </si>
  <si>
    <t>Mini-disjuntor termomagnético, unipolar 127/220 V, corrente de 10 A até 32A</t>
  </si>
  <si>
    <t>Mini-disjuntor termomagnético, bipolar 220/380 V, corrente de 63 A</t>
  </si>
  <si>
    <t> 440336</t>
  </si>
  <si>
    <t>Ducha higiênica cromada</t>
  </si>
  <si>
    <t> 440313</t>
  </si>
  <si>
    <t>Saboneteira tipo dispenser, para refil de 800 ml</t>
  </si>
  <si>
    <t> 440305</t>
  </si>
  <si>
    <t>Dispenser papel higienico em ABS para rolão 300/600m, com visor</t>
  </si>
  <si>
    <t> 440303</t>
  </si>
  <si>
    <t>Dispenser toalheiro metálico esmaltado para bobina de 25cm x 50m, sem alavanca</t>
  </si>
  <si>
    <t>sub-total:4</t>
  </si>
  <si>
    <t>sub-total: 5</t>
  </si>
  <si>
    <t>sub-total: 6</t>
  </si>
  <si>
    <t>sub-total: 7</t>
  </si>
  <si>
    <t>sub-total:8</t>
  </si>
  <si>
    <t>sub-total: 9</t>
  </si>
  <si>
    <t>sub-total: 10</t>
  </si>
  <si>
    <t>sub-total: 11</t>
  </si>
  <si>
    <t>sub-total: 12</t>
  </si>
  <si>
    <t>sub-total: 13</t>
  </si>
  <si>
    <t>sub-total: 14</t>
  </si>
  <si>
    <t> 040202</t>
  </si>
  <si>
    <t>Retirada de peças lineares em madeira com seção até 60 cm²</t>
  </si>
  <si>
    <t> 150131</t>
  </si>
  <si>
    <t>Estrutura em terças para telhas de barro</t>
  </si>
  <si>
    <t> 982002</t>
  </si>
  <si>
    <t>Capacho em fibra natural</t>
  </si>
  <si>
    <t> 040802</t>
  </si>
  <si>
    <t>Retirada de folha de esquadria em madeira</t>
  </si>
  <si>
    <t>Mouroes de 20cm x 20cm x 2m</t>
  </si>
  <si>
    <t>Mouroes de 10cm x 10cm x 2m</t>
  </si>
  <si>
    <t>Confecção e instalação de cerca de madeira, ripamento, com 1,5 de altura</t>
  </si>
  <si>
    <t>Tampo/bancada em granito com espessura de 3 cm</t>
  </si>
  <si>
    <t> 440206</t>
  </si>
  <si>
    <t>Lavatório de louça sem coluna</t>
  </si>
  <si>
    <t>Retirada de aparelho sanitário incluindo acessórios, inclusive o Tanque</t>
  </si>
  <si>
    <t>Fossa séptica câmara única com anéis pré-moldados em concreto,diâmetro externo de 1,50 m, altura útil de 1,50 m</t>
  </si>
  <si>
    <t xml:space="preserve">REVESTIMENTOS </t>
  </si>
  <si>
    <t xml:space="preserve">LOUÇAS / METAIS </t>
  </si>
  <si>
    <t>ÁGUA FRIA</t>
  </si>
  <si>
    <t>EXTINTOR</t>
  </si>
  <si>
    <t>ESGOTO</t>
  </si>
  <si>
    <t>INSTALAÇÃO ELETRICA</t>
  </si>
  <si>
    <t> 380104</t>
  </si>
  <si>
    <t>Eletroduto de PVC rígido roscável de 3/4´ branco - com acessórios</t>
  </si>
  <si>
    <t> 400650</t>
  </si>
  <si>
    <t>Condulete em PVC de 3/4´ - com tampa, branco</t>
  </si>
  <si>
    <t> 391808</t>
  </si>
  <si>
    <t>Cabo para rede 24 AWG com 4 pares, categoria 6</t>
  </si>
  <si>
    <t> 391109</t>
  </si>
  <si>
    <t>Fio telefônico tipo FI-60, para ligação de aparelhos telefônicos</t>
  </si>
  <si>
    <t>S/ Cód.</t>
  </si>
  <si>
    <t>Conector RJ 45 macho</t>
  </si>
  <si>
    <t> 400435</t>
  </si>
  <si>
    <t>Tomada RJ 45 para rede de dados, com placa</t>
  </si>
  <si>
    <t> 400409</t>
  </si>
  <si>
    <t>Tomada RJ 11 para telefone, sem placa</t>
  </si>
  <si>
    <t> 391120</t>
  </si>
  <si>
    <t>Cabo telefônico secundário de distribuição CTP-APL, com 10 pares de 0,50 mm, para rede externa</t>
  </si>
  <si>
    <t> 692013</t>
  </si>
  <si>
    <t>Bloco de ligação interna para 10 pares, BLI-10</t>
  </si>
  <si>
    <t> 380106</t>
  </si>
  <si>
    <t>Eletroduto de PVC rígido roscável de 1´ branco - com acessórios</t>
  </si>
  <si>
    <t>Eletroduto de PVC rígido roscável de 1´ preto - com acessórios</t>
  </si>
  <si>
    <t> 660810</t>
  </si>
  <si>
    <t>Rack fechado padrão metálico, 19 x 12 Us x 470 mm</t>
  </si>
  <si>
    <t> 690325</t>
  </si>
  <si>
    <t>Central de telefonia para 8 linhas e 24 ramais</t>
  </si>
  <si>
    <t> 690611</t>
  </si>
  <si>
    <t>Sistema ininterrupto de energia, monofásico de 600 VA (127 V/127 V), com autonomia de 10 a 15 minutos</t>
  </si>
  <si>
    <t>Instalação e configuração de central telefônica</t>
  </si>
  <si>
    <t>Regua com 8 tomadas 2P+T para rack de 19'</t>
  </si>
  <si>
    <t> 690926</t>
  </si>
  <si>
    <t>Patch panel de 24 portas - categoria 6</t>
  </si>
  <si>
    <t> 690930</t>
  </si>
  <si>
    <t>Voice panel de 50 portas - categoria 3</t>
  </si>
  <si>
    <t> 662015</t>
  </si>
  <si>
    <t>Guia organizadora de cabos para rack, 19´ 1 U</t>
  </si>
  <si>
    <t>Switch 24 portas com capacidade de 10/100/1000/Mbps, gerenciável, 19'</t>
  </si>
  <si>
    <t>Roteador Wifi, 802.11 AC, 4 portas LAN, 1 porta WAN, 750 Mbps</t>
  </si>
  <si>
    <t>sub-total: 15</t>
  </si>
  <si>
    <t>Instalação Eletrica</t>
  </si>
  <si>
    <t>Rede de Dados e Telefonia</t>
  </si>
  <si>
    <t>REDE DE DADOS E TELENONIA</t>
  </si>
  <si>
    <t>Confecção e instalação portão sob medida ( 4,05 x 1,5)</t>
  </si>
  <si>
    <t>1.1</t>
  </si>
  <si>
    <t>1.2</t>
  </si>
  <si>
    <t>1.3</t>
  </si>
  <si>
    <t>1.4</t>
  </si>
  <si>
    <t>1.5</t>
  </si>
  <si>
    <t>sub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</si>
  <si>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</si>
  <si>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</si>
  <si>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</si>
  <si>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</si>
  <si>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</si>
  <si>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</si>
  <si>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</si>
  <si>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</si>
  <si>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</si>
  <si>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</si>
  <si>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</si>
  <si>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</si>
  <si>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</si>
  <si>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</si>
  <si>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</si>
  <si>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</si>
  <si>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</si>
  <si>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</si>
  <si>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</si>
  <si>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</si>
  <si>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</si>
  <si>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</si>
  <si>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</si>
  <si>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</si>
  <si>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</si>
  <si>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</si>
  <si>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</si>
  <si>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</si>
  <si>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</si>
  <si>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</si>
  <si>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</si>
  <si>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</si>
  <si>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</si>
  <si>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</si>
  <si>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</si>
  <si>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</si>
  <si>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</si>
  <si>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</si>
  <si>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</si>
  <si>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</si>
  <si>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</si>
  <si>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</si>
  <si>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</si>
  <si>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</si>
  <si>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</si>
  <si>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</si>
  <si>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7.1</t>
  </si>
  <si>
    <t>7.2</t>
  </si>
  <si>
    <t>7.3</t>
  </si>
  <si>
    <t>8.1</t>
  </si>
  <si>
    <t>8.2</t>
  </si>
  <si>
    <t>9.1</t>
  </si>
  <si>
    <t>9.2</t>
  </si>
  <si>
    <t>10.1</t>
  </si>
  <si>
    <t>10.2</t>
  </si>
  <si>
    <t>11.1</t>
  </si>
  <si>
    <t>11.2</t>
  </si>
  <si>
    <t>11.3</t>
  </si>
  <si>
    <t>12.1</t>
  </si>
  <si>
    <t>12.2</t>
  </si>
  <si>
    <t>12.3</t>
  </si>
  <si>
    <t>12.4</t>
  </si>
  <si>
    <t>12.5</t>
  </si>
  <si>
    <t>12.6</t>
  </si>
  <si>
    <t>12.7</t>
  </si>
  <si>
    <t>12.8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</si>
  <si>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</si>
  <si>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</si>
  <si>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</si>
  <si>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</si>
  <si>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</si>
  <si>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</si>
  <si>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</si>
  <si>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</si>
  <si>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</si>
  <si>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</si>
  <si>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</si>
  <si>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</si>
  <si>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</si>
  <si>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</si>
  <si>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</si>
  <si>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</si>
  <si>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</si>
  <si>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</si>
  <si>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</si>
  <si>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</si>
  <si>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</si>
  <si>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</si>
  <si>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</si>
  <si>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</si>
  <si>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</si>
  <si>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</si>
  <si>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</si>
  <si>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</si>
  <si>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</si>
  <si>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</si>
  <si>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</si>
  <si>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</si>
  <si>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</si>
  <si>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</si>
  <si>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</si>
  <si>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</si>
  <si>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</si>
  <si>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</si>
  <si>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</si>
  <si>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</si>
  <si>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</si>
  <si>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</si>
  <si>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</si>
  <si>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</si>
  <si>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</si>
  <si>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</si>
  <si>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</si>
  <si>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</si>
  <si>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15.1</t>
  </si>
  <si>
    <t>13.28</t>
  </si>
  <si>
    <t>13.29</t>
  </si>
  <si>
    <t>Eletroduto de PVC rígido roscável de 3/4' - com acessórios, branco</t>
  </si>
  <si>
    <t>Eletroduto de PVC rígido roscável de 1/2' - com acessórios, branco</t>
  </si>
  <si>
    <t>Lâmpada LED tubular base bipino de 20W, 1200mm, fluxo luminoso 2000 LM, temperatura de cor 5000 K, IRC 85, e driver multitensão de 100 a 250 V</t>
  </si>
  <si>
    <t>Lâmpada LED, compacta 10W, base e27</t>
  </si>
  <si>
    <t> 372403</t>
  </si>
  <si>
    <t>Supressor de surto monofásico, Fase-Terra, In &gt; ou = 20 kA, Imax. de surto de 65 até 80 kA</t>
  </si>
  <si>
    <t>Luminária retangular de embutir tipo calha aberta com refletor e aletas parabólicas para 2 lâmpadas fluorescentes compactas de 14W</t>
  </si>
  <si>
    <t>Luminária retangular de embutir tipo calha aberta com refletor e aletas parabólicas para 2 lâmpadas fluorescentes tubulares de 32/40W</t>
  </si>
  <si>
    <t> 420519</t>
  </si>
  <si>
    <t>Haste de aterramento de 3/4´ x 3,00 m</t>
  </si>
  <si>
    <t> 420531</t>
  </si>
  <si>
    <t>Caixa de inspeção do terra cilíndrica em PVC rígido, diâmetro de 300 mm - h= 250 mm</t>
  </si>
  <si>
    <t> 420527</t>
  </si>
  <si>
    <t>Conector em latão estanhado para cabos de 16 a 50 mm² e vergalhões até 3/8´</t>
  </si>
  <si>
    <t> 420530</t>
  </si>
  <si>
    <t>Tampa para caixa de inspeção cilíndrica, aço galvanizado</t>
  </si>
  <si>
    <t> 390404</t>
  </si>
  <si>
    <t>Cabo de cobre nu, têmpera mole, classe 2, de 10 mm²</t>
  </si>
  <si>
    <t> 370320</t>
  </si>
  <si>
    <t>Quadro de distribuição universal de embutir, para disjuntores 16 DIN / 12 Bolt-on - 150 A - sem componentes</t>
  </si>
  <si>
    <t> 372008</t>
  </si>
  <si>
    <t>Barra de neutro e/ou terra</t>
  </si>
  <si>
    <t> 372003</t>
  </si>
  <si>
    <t>Régua de bornes para 9 pólos de 600 V / 50 A</t>
  </si>
  <si>
    <t> 372004</t>
  </si>
  <si>
    <t>Palheta plástica para disjuntores faltantes</t>
  </si>
  <si>
    <t>TOTAL MÊS (%)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</si>
</sst>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0.00;[Red]0.00"/>
    <numFmt numFmtId="199" formatCode="&quot;R$ &quot;#,##0.00"/>
    <numFmt numFmtId="200" formatCode="#,##0.0"/>
    <numFmt numFmtId="201" formatCode="_ * #,##0.0_)\ _R_$_ ;_ * \(#,##0.0\)\ _R_$_ ;_ * &quot;-&quot;??_)\ _R_$_ ;_ @_ 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0000"/>
    <numFmt numFmtId="207" formatCode="0.000000"/>
    <numFmt numFmtId="208" formatCode="0.0000000"/>
    <numFmt numFmtId="209" formatCode="0.0000"/>
    <numFmt numFmtId="210" formatCode="0.000"/>
    <numFmt numFmtId="211" formatCode="0.000;[Red]0.000"/>
    <numFmt numFmtId="212" formatCode="0.0000;[Red]0.0000"/>
    <numFmt numFmtId="213" formatCode="0.00000;[Red]0.00000"/>
    <numFmt numFmtId="214" formatCode="[$-416]dddd\,\ d&quot; de &quot;mmmm&quot; de &quot;yyyy"/>
    <numFmt numFmtId="215" formatCode="&quot;R$&quot;\ #,##0.00"/>
    <numFmt numFmtId="216" formatCode="0.0%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Ecofont Vera Sans"/>
      <family val="2"/>
    </font>
    <font>
      <sz val="11"/>
      <color indexed="9"/>
      <name val="Calibri"/>
      <family val="2"/>
    </font>
    <font>
      <sz val="11"/>
      <color indexed="9"/>
      <name val="Ecofont Vera Sans"/>
      <family val="2"/>
    </font>
    <font>
      <sz val="11"/>
      <color indexed="17"/>
      <name val="Calibri"/>
      <family val="2"/>
    </font>
    <font>
      <sz val="11"/>
      <color indexed="17"/>
      <name val="Ecofont Vera Sans"/>
      <family val="2"/>
    </font>
    <font>
      <b/>
      <sz val="11"/>
      <color indexed="10"/>
      <name val="Calibri"/>
      <family val="2"/>
    </font>
    <font>
      <b/>
      <sz val="11"/>
      <color indexed="10"/>
      <name val="Ecofont Vera Sans"/>
      <family val="2"/>
    </font>
    <font>
      <b/>
      <sz val="11"/>
      <color indexed="9"/>
      <name val="Calibri"/>
      <family val="2"/>
    </font>
    <font>
      <b/>
      <sz val="11"/>
      <color indexed="9"/>
      <name val="Ecofont Vera Sans"/>
      <family val="2"/>
    </font>
    <font>
      <sz val="11"/>
      <color indexed="10"/>
      <name val="Calibri"/>
      <family val="2"/>
    </font>
    <font>
      <sz val="11"/>
      <color indexed="10"/>
      <name val="Ecofont Vera Sans"/>
      <family val="2"/>
    </font>
    <font>
      <sz val="11"/>
      <color indexed="62"/>
      <name val="Calibri"/>
      <family val="2"/>
    </font>
    <font>
      <sz val="11"/>
      <color indexed="62"/>
      <name val="Ecofont Vera Sans"/>
      <family val="2"/>
    </font>
    <font>
      <sz val="11"/>
      <color indexed="20"/>
      <name val="Calibri"/>
      <family val="2"/>
    </font>
    <font>
      <sz val="11"/>
      <color indexed="20"/>
      <name val="Ecofont Vera Sans"/>
      <family val="2"/>
    </font>
    <font>
      <sz val="11"/>
      <color indexed="19"/>
      <name val="Calibri"/>
      <family val="2"/>
    </font>
    <font>
      <sz val="11"/>
      <color indexed="19"/>
      <name val="Ecofont Vera Sans"/>
      <family val="2"/>
    </font>
    <font>
      <b/>
      <sz val="11"/>
      <color indexed="63"/>
      <name val="Calibri"/>
      <family val="2"/>
    </font>
    <font>
      <b/>
      <sz val="11"/>
      <color indexed="63"/>
      <name val="Ecofont Vera Sans"/>
      <family val="2"/>
    </font>
    <font>
      <i/>
      <sz val="11"/>
      <color indexed="23"/>
      <name val="Calibri"/>
      <family val="2"/>
    </font>
    <font>
      <i/>
      <sz val="11"/>
      <color indexed="23"/>
      <name val="Ecofont Vera San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Ecofont Vera Sans"/>
      <family val="2"/>
    </font>
    <font>
      <b/>
      <sz val="13"/>
      <color indexed="62"/>
      <name val="Calibri"/>
      <family val="2"/>
    </font>
    <font>
      <b/>
      <sz val="13"/>
      <color indexed="62"/>
      <name val="Ecofont Vera Sans"/>
      <family val="2"/>
    </font>
    <font>
      <b/>
      <sz val="11"/>
      <color indexed="62"/>
      <name val="Calibri"/>
      <family val="2"/>
    </font>
    <font>
      <b/>
      <sz val="11"/>
      <color indexed="62"/>
      <name val="Ecofont Vera Sans"/>
      <family val="2"/>
    </font>
    <font>
      <b/>
      <sz val="11"/>
      <color indexed="8"/>
      <name val="Calibri"/>
      <family val="2"/>
    </font>
    <font>
      <b/>
      <sz val="11"/>
      <color indexed="8"/>
      <name val="Ecofont Vera Sans"/>
      <family val="2"/>
    </font>
    <font>
      <sz val="11"/>
      <color theme="1"/>
      <name val="Calibri"/>
      <family val="2"/>
    </font>
    <font>
      <sz val="11"/>
      <color theme="1"/>
      <name val="Ecofont Vera Sans"/>
      <family val="2"/>
    </font>
    <font>
      <sz val="11"/>
      <color theme="0"/>
      <name val="Calibri"/>
      <family val="2"/>
    </font>
    <font>
      <sz val="11"/>
      <color theme="0"/>
      <name val="Ecofont Vera Sans"/>
      <family val="2"/>
    </font>
    <font>
      <sz val="11"/>
      <color rgb="FF006100"/>
      <name val="Calibri"/>
      <family val="2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</font>
    <font>
      <b/>
      <sz val="11"/>
      <color theme="0"/>
      <name val="Ecofont Vera Sans"/>
      <family val="2"/>
    </font>
    <font>
      <sz val="11"/>
      <color rgb="FFFA7D00"/>
      <name val="Calibri"/>
      <family val="2"/>
    </font>
    <font>
      <sz val="11"/>
      <color rgb="FFFA7D00"/>
      <name val="Ecofont Vera Sans"/>
      <family val="2"/>
    </font>
    <font>
      <sz val="11"/>
      <color rgb="FF3F3F76"/>
      <name val="Calibri"/>
      <family val="2"/>
    </font>
    <font>
      <sz val="11"/>
      <color rgb="FF3F3F76"/>
      <name val="Ecofont Vera Sans"/>
      <family val="2"/>
    </font>
    <font>
      <sz val="11"/>
      <color rgb="FF9C0006"/>
      <name val="Calibri"/>
      <family val="2"/>
    </font>
    <font>
      <sz val="11"/>
      <color rgb="FF9C0006"/>
      <name val="Ecofont Vera Sans"/>
      <family val="2"/>
    </font>
    <font>
      <sz val="11"/>
      <color rgb="FF9C6500"/>
      <name val="Calibri"/>
      <family val="2"/>
    </font>
    <font>
      <sz val="11"/>
      <color rgb="FF9C6500"/>
      <name val="Ecofont Vera Sans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</font>
    <font>
      <b/>
      <sz val="11"/>
      <color theme="1"/>
      <name val="Ecofont Vera Sans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1" applyNumberFormat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43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21" borderId="5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left" vertical="center" wrapText="1"/>
    </xf>
    <xf numFmtId="4" fontId="7" fillId="0" borderId="0" xfId="107" applyNumberFormat="1" applyFont="1" applyFill="1" applyAlignment="1">
      <alignment horizontal="right" vertical="center" wrapText="1"/>
    </xf>
    <xf numFmtId="4" fontId="6" fillId="0" borderId="0" xfId="107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1" fillId="0" borderId="17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1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 quotePrefix="1">
      <alignment/>
    </xf>
    <xf numFmtId="4" fontId="1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9" fillId="34" borderId="0" xfId="0" applyFont="1" applyFill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 horizontal="center" vertical="center"/>
    </xf>
    <xf numFmtId="0" fontId="1" fillId="35" borderId="21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4" fontId="1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4" fontId="1" fillId="35" borderId="13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1" fillId="0" borderId="29" xfId="0" applyNumberFormat="1" applyFont="1" applyBorder="1" applyAlignment="1">
      <alignment horizontal="right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4" fontId="10" fillId="0" borderId="30" xfId="107" applyNumberFormat="1" applyFont="1" applyFill="1" applyBorder="1" applyAlignment="1">
      <alignment horizontal="center" vertical="center" wrapText="1"/>
    </xf>
    <xf numFmtId="4" fontId="10" fillId="0" borderId="30" xfId="107" applyNumberFormat="1" applyFont="1" applyFill="1" applyBorder="1" applyAlignment="1">
      <alignment horizontal="righ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vertical="center" wrapText="1"/>
    </xf>
    <xf numFmtId="4" fontId="77" fillId="0" borderId="30" xfId="0" applyNumberFormat="1" applyFont="1" applyFill="1" applyBorder="1" applyAlignment="1">
      <alignment vertical="center" wrapText="1"/>
    </xf>
    <xf numFmtId="2" fontId="77" fillId="0" borderId="30" xfId="0" applyNumberFormat="1" applyFont="1" applyFill="1" applyBorder="1" applyAlignment="1">
      <alignment horizontal="center" vertical="center" wrapText="1"/>
    </xf>
    <xf numFmtId="4" fontId="9" fillId="0" borderId="30" xfId="107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" fontId="8" fillId="36" borderId="30" xfId="0" applyNumberFormat="1" applyFont="1" applyFill="1" applyBorder="1" applyAlignment="1">
      <alignment horizontal="right" vertical="center" wrapText="1"/>
    </xf>
    <xf numFmtId="0" fontId="8" fillId="36" borderId="30" xfId="0" applyFont="1" applyFill="1" applyBorder="1" applyAlignment="1">
      <alignment horizontal="center" vertical="center" wrapText="1"/>
    </xf>
    <xf numFmtId="4" fontId="8" fillId="36" borderId="30" xfId="107" applyNumberFormat="1" applyFont="1" applyFill="1" applyBorder="1" applyAlignment="1">
      <alignment horizontal="right" vertical="center" wrapText="1"/>
    </xf>
    <xf numFmtId="191" fontId="8" fillId="0" borderId="30" xfId="107" applyFont="1" applyFill="1" applyBorder="1" applyAlignment="1">
      <alignment horizontal="left" vertical="center" wrapText="1"/>
    </xf>
    <xf numFmtId="4" fontId="9" fillId="0" borderId="30" xfId="107" applyNumberFormat="1" applyFont="1" applyFill="1" applyBorder="1" applyAlignment="1">
      <alignment horizontal="right" vertical="center" wrapText="1"/>
    </xf>
    <xf numFmtId="0" fontId="77" fillId="0" borderId="30" xfId="0" applyFont="1" applyBorder="1" applyAlignment="1">
      <alignment vertical="center" wrapText="1"/>
    </xf>
    <xf numFmtId="0" fontId="77" fillId="0" borderId="30" xfId="0" applyFont="1" applyBorder="1" applyAlignment="1">
      <alignment horizontal="center" vertical="center" wrapText="1"/>
    </xf>
    <xf numFmtId="2" fontId="77" fillId="0" borderId="30" xfId="0" applyNumberFormat="1" applyFont="1" applyBorder="1" applyAlignment="1">
      <alignment horizontal="center" vertical="center" wrapText="1"/>
    </xf>
    <xf numFmtId="4" fontId="77" fillId="0" borderId="30" xfId="0" applyNumberFormat="1" applyFont="1" applyBorder="1" applyAlignment="1">
      <alignment vertical="center" wrapText="1"/>
    </xf>
    <xf numFmtId="191" fontId="9" fillId="0" borderId="30" xfId="107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4" fontId="9" fillId="0" borderId="30" xfId="107" applyNumberFormat="1" applyFont="1" applyFill="1" applyBorder="1" applyAlignment="1" applyProtection="1">
      <alignment horizontal="center" vertical="center" wrapText="1"/>
      <protection locked="0"/>
    </xf>
    <xf numFmtId="4" fontId="9" fillId="0" borderId="30" xfId="91" applyNumberFormat="1" applyFont="1" applyFill="1" applyBorder="1" applyAlignment="1">
      <alignment vertical="center" wrapText="1"/>
    </xf>
    <xf numFmtId="4" fontId="77" fillId="0" borderId="30" xfId="0" applyNumberFormat="1" applyFont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4" fontId="8" fillId="36" borderId="30" xfId="107" applyNumberFormat="1" applyFont="1" applyFill="1" applyBorder="1" applyAlignment="1">
      <alignment horizontal="center" vertical="center" wrapText="1"/>
    </xf>
    <xf numFmtId="4" fontId="9" fillId="0" borderId="30" xfId="91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horizontal="center" vertical="center" wrapText="1"/>
    </xf>
    <xf numFmtId="4" fontId="8" fillId="0" borderId="30" xfId="107" applyNumberFormat="1" applyFont="1" applyFill="1" applyBorder="1" applyAlignment="1">
      <alignment horizontal="right" vertical="center" wrapText="1"/>
    </xf>
    <xf numFmtId="191" fontId="9" fillId="0" borderId="30" xfId="107" applyFont="1" applyFill="1" applyBorder="1" applyAlignment="1">
      <alignment horizontal="right" vertical="center" wrapText="1"/>
    </xf>
    <xf numFmtId="4" fontId="9" fillId="0" borderId="30" xfId="0" applyNumberFormat="1" applyFont="1" applyFill="1" applyBorder="1" applyAlignment="1" quotePrefix="1">
      <alignment horizontal="left" vertical="center" wrapText="1"/>
    </xf>
    <xf numFmtId="0" fontId="9" fillId="36" borderId="30" xfId="0" applyFont="1" applyFill="1" applyBorder="1" applyAlignment="1">
      <alignment horizontal="center" vertical="center" wrapText="1"/>
    </xf>
    <xf numFmtId="4" fontId="9" fillId="36" borderId="30" xfId="0" applyNumberFormat="1" applyFont="1" applyFill="1" applyBorder="1" applyAlignment="1">
      <alignment horizontal="right" vertical="center" wrapText="1"/>
    </xf>
    <xf numFmtId="4" fontId="9" fillId="36" borderId="30" xfId="107" applyNumberFormat="1" applyFont="1" applyFill="1" applyBorder="1" applyAlignment="1">
      <alignment horizontal="right" vertical="center" wrapText="1"/>
    </xf>
    <xf numFmtId="0" fontId="1" fillId="36" borderId="30" xfId="0" applyFont="1" applyFill="1" applyBorder="1" applyAlignment="1">
      <alignment horizontal="right" vertical="center" wrapText="1"/>
    </xf>
    <xf numFmtId="0" fontId="8" fillId="36" borderId="30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left" vertical="center" wrapText="1"/>
    </xf>
    <xf numFmtId="4" fontId="8" fillId="0" borderId="31" xfId="107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 wrapText="1"/>
    </xf>
    <xf numFmtId="4" fontId="8" fillId="0" borderId="33" xfId="107" applyNumberFormat="1" applyFont="1" applyFill="1" applyBorder="1" applyAlignment="1">
      <alignment horizontal="center" vertical="center" wrapText="1"/>
    </xf>
    <xf numFmtId="4" fontId="8" fillId="0" borderId="34" xfId="107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4" fontId="8" fillId="0" borderId="35" xfId="107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4" fontId="10" fillId="0" borderId="37" xfId="107" applyNumberFormat="1" applyFont="1" applyFill="1" applyBorder="1" applyAlignment="1">
      <alignment horizontal="right" vertical="center" wrapText="1"/>
    </xf>
    <xf numFmtId="4" fontId="8" fillId="36" borderId="37" xfId="107" applyNumberFormat="1" applyFont="1" applyFill="1" applyBorder="1" applyAlignment="1">
      <alignment horizontal="right" vertical="center" wrapText="1"/>
    </xf>
    <xf numFmtId="4" fontId="9" fillId="0" borderId="37" xfId="107" applyNumberFormat="1" applyFont="1" applyFill="1" applyBorder="1" applyAlignment="1">
      <alignment horizontal="right" vertical="center" wrapText="1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4" fontId="8" fillId="0" borderId="37" xfId="107" applyNumberFormat="1" applyFont="1" applyFill="1" applyBorder="1" applyAlignment="1">
      <alignment horizontal="right" vertical="center" wrapText="1"/>
    </xf>
    <xf numFmtId="191" fontId="9" fillId="0" borderId="37" xfId="107" applyFont="1" applyFill="1" applyBorder="1" applyAlignment="1">
      <alignment horizontal="right" vertical="center" wrapText="1"/>
    </xf>
    <xf numFmtId="4" fontId="1" fillId="36" borderId="37" xfId="107" applyNumberFormat="1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4" fontId="8" fillId="36" borderId="39" xfId="0" applyNumberFormat="1" applyFont="1" applyFill="1" applyBorder="1" applyAlignment="1">
      <alignment horizontal="right" vertical="center" wrapText="1"/>
    </xf>
    <xf numFmtId="0" fontId="9" fillId="36" borderId="39" xfId="0" applyFont="1" applyFill="1" applyBorder="1" applyAlignment="1">
      <alignment horizontal="center" vertical="center" wrapText="1"/>
    </xf>
    <xf numFmtId="4" fontId="9" fillId="36" borderId="39" xfId="0" applyNumberFormat="1" applyFont="1" applyFill="1" applyBorder="1" applyAlignment="1">
      <alignment horizontal="right" vertical="center" wrapText="1"/>
    </xf>
    <xf numFmtId="4" fontId="9" fillId="36" borderId="39" xfId="107" applyNumberFormat="1" applyFont="1" applyFill="1" applyBorder="1" applyAlignment="1">
      <alignment horizontal="right" vertical="center" wrapText="1"/>
    </xf>
    <xf numFmtId="4" fontId="11" fillId="36" borderId="40" xfId="107" applyNumberFormat="1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>
      <alignment horizontal="center" vertical="center"/>
    </xf>
    <xf numFmtId="0" fontId="77" fillId="0" borderId="44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left" vertical="center" wrapText="1"/>
    </xf>
    <xf numFmtId="0" fontId="77" fillId="0" borderId="44" xfId="0" applyFont="1" applyBorder="1" applyAlignment="1" applyProtection="1">
      <alignment horizontal="center" vertical="center" wrapText="1"/>
      <protection locked="0"/>
    </xf>
    <xf numFmtId="4" fontId="77" fillId="0" borderId="44" xfId="0" applyNumberFormat="1" applyFont="1" applyBorder="1" applyAlignment="1">
      <alignment vertical="center" wrapText="1"/>
    </xf>
    <xf numFmtId="4" fontId="77" fillId="37" borderId="44" xfId="0" applyNumberFormat="1" applyFont="1" applyFill="1" applyBorder="1" applyAlignment="1">
      <alignment horizontal="right" vertical="center" wrapText="1"/>
    </xf>
    <xf numFmtId="4" fontId="77" fillId="37" borderId="45" xfId="0" applyNumberFormat="1" applyFont="1" applyFill="1" applyBorder="1" applyAlignment="1">
      <alignment horizontal="right" vertical="center"/>
    </xf>
    <xf numFmtId="0" fontId="77" fillId="0" borderId="44" xfId="0" applyFont="1" applyBorder="1" applyAlignment="1">
      <alignment vertical="center" wrapText="1"/>
    </xf>
    <xf numFmtId="0" fontId="77" fillId="0" borderId="44" xfId="0" applyFont="1" applyBorder="1" applyAlignment="1">
      <alignment vertical="center"/>
    </xf>
    <xf numFmtId="4" fontId="77" fillId="0" borderId="44" xfId="0" applyNumberFormat="1" applyFont="1" applyBorder="1" applyAlignment="1">
      <alignment vertical="center"/>
    </xf>
    <xf numFmtId="0" fontId="77" fillId="0" borderId="46" xfId="0" applyFont="1" applyBorder="1" applyAlignment="1">
      <alignment vertical="center" wrapText="1"/>
    </xf>
    <xf numFmtId="0" fontId="77" fillId="0" borderId="46" xfId="0" applyFont="1" applyBorder="1" applyAlignment="1">
      <alignment vertical="center"/>
    </xf>
    <xf numFmtId="4" fontId="77" fillId="0" borderId="46" xfId="0" applyNumberFormat="1" applyFont="1" applyBorder="1" applyAlignment="1">
      <alignment vertical="center"/>
    </xf>
    <xf numFmtId="4" fontId="77" fillId="0" borderId="46" xfId="0" applyNumberFormat="1" applyFont="1" applyBorder="1" applyAlignment="1">
      <alignment vertical="center" wrapText="1"/>
    </xf>
    <xf numFmtId="4" fontId="77" fillId="37" borderId="47" xfId="0" applyNumberFormat="1" applyFont="1" applyFill="1" applyBorder="1" applyAlignment="1">
      <alignment horizontal="right" vertical="center"/>
    </xf>
    <xf numFmtId="0" fontId="77" fillId="0" borderId="46" xfId="0" applyFont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35" borderId="13" xfId="0" applyNumberFormat="1" applyFont="1" applyFill="1" applyBorder="1" applyAlignment="1">
      <alignment vertical="center"/>
    </xf>
    <xf numFmtId="4" fontId="0" fillId="0" borderId="29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1" fillId="37" borderId="55" xfId="86" applyNumberFormat="1" applyFont="1" applyFill="1" applyBorder="1" applyAlignment="1">
      <alignment horizontal="center"/>
    </xf>
    <xf numFmtId="10" fontId="1" fillId="37" borderId="56" xfId="86" applyNumberFormat="1" applyFont="1" applyFill="1" applyBorder="1" applyAlignment="1">
      <alignment horizontal="center"/>
    </xf>
    <xf numFmtId="10" fontId="1" fillId="37" borderId="57" xfId="86" applyNumberFormat="1" applyFont="1" applyFill="1" applyBorder="1" applyAlignment="1">
      <alignment horizontal="center"/>
    </xf>
    <xf numFmtId="10" fontId="1" fillId="37" borderId="55" xfId="86" applyNumberFormat="1" applyFont="1" applyFill="1" applyBorder="1" applyAlignment="1">
      <alignment horizontal="center" vertical="center"/>
    </xf>
    <xf numFmtId="10" fontId="1" fillId="37" borderId="56" xfId="86" applyNumberFormat="1" applyFont="1" applyFill="1" applyBorder="1" applyAlignment="1">
      <alignment horizontal="center" vertical="center"/>
    </xf>
    <xf numFmtId="10" fontId="1" fillId="37" borderId="43" xfId="86" applyNumberFormat="1" applyFont="1" applyFill="1" applyBorder="1" applyAlignment="1">
      <alignment horizontal="center" vertical="center"/>
    </xf>
    <xf numFmtId="10" fontId="1" fillId="37" borderId="43" xfId="86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 horizontal="center"/>
    </xf>
    <xf numFmtId="0" fontId="11" fillId="36" borderId="39" xfId="0" applyFont="1" applyFill="1" applyBorder="1" applyAlignment="1">
      <alignment horizontal="right" vertical="center" wrapText="1"/>
    </xf>
  </cellXfs>
  <cellStyles count="95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Porcentagem 2" xfId="87"/>
    <cellStyle name="Saída" xfId="88"/>
    <cellStyle name="Saída 2" xfId="89"/>
    <cellStyle name="Comma [0]" xfId="90"/>
    <cellStyle name="Separador de milhares_implant eletr" xfId="91"/>
    <cellStyle name="Texto de Aviso" xfId="92"/>
    <cellStyle name="Texto de Aviso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ítulo 4 2" xfId="104"/>
    <cellStyle name="Total" xfId="105"/>
    <cellStyle name="Total 2" xfId="106"/>
    <cellStyle name="Comma" xfId="107"/>
    <cellStyle name="Vírgula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Zeros="0" tabSelected="1" view="pageBreakPreview" zoomScaleSheetLayoutView="100" workbookViewId="0" topLeftCell="A1">
      <selection activeCell="Q16" sqref="Q16"/>
    </sheetView>
  </sheetViews>
  <sheetFormatPr defaultColWidth="11.421875" defaultRowHeight="12.75"/>
  <cols>
    <col min="1" max="1" width="5.140625" style="37" customWidth="1"/>
    <col min="2" max="2" width="49.00390625" style="16" customWidth="1"/>
    <col min="3" max="7" width="8.140625" style="38" bestFit="1" customWidth="1"/>
    <col min="8" max="8" width="8.00390625" style="38" bestFit="1" customWidth="1"/>
    <col min="9" max="14" width="8.140625" style="38" bestFit="1" customWidth="1"/>
    <col min="15" max="15" width="15.421875" style="40" hidden="1" customWidth="1"/>
    <col min="16" max="16384" width="11.421875" style="16" customWidth="1"/>
  </cols>
  <sheetData>
    <row r="1" spans="1:15" s="10" customFormat="1" ht="23.25" customHeight="1" thickBot="1">
      <c r="A1" s="174" t="s">
        <v>81</v>
      </c>
      <c r="B1" s="175"/>
      <c r="C1" s="176" t="s">
        <v>82</v>
      </c>
      <c r="D1" s="177"/>
      <c r="E1" s="177"/>
      <c r="F1" s="178"/>
      <c r="G1" s="176" t="s">
        <v>83</v>
      </c>
      <c r="H1" s="177"/>
      <c r="I1" s="177"/>
      <c r="J1" s="178"/>
      <c r="K1" s="176" t="s">
        <v>84</v>
      </c>
      <c r="L1" s="177"/>
      <c r="M1" s="177"/>
      <c r="N1" s="179"/>
      <c r="O1" s="55" t="s">
        <v>9</v>
      </c>
    </row>
    <row r="2" spans="1:15" s="10" customFormat="1" ht="12.75" customHeight="1" thickBot="1">
      <c r="A2" s="56"/>
      <c r="B2" s="57"/>
      <c r="C2" s="58"/>
      <c r="D2" s="59"/>
      <c r="E2" s="58"/>
      <c r="F2" s="58"/>
      <c r="G2" s="58"/>
      <c r="H2" s="59"/>
      <c r="I2" s="58"/>
      <c r="J2" s="58"/>
      <c r="K2" s="58"/>
      <c r="L2" s="59"/>
      <c r="M2" s="58"/>
      <c r="N2" s="161"/>
      <c r="O2" s="60"/>
    </row>
    <row r="3" spans="1:15" ht="12.75">
      <c r="A3" s="61">
        <v>1</v>
      </c>
      <c r="B3" s="62" t="s">
        <v>68</v>
      </c>
      <c r="C3" s="187"/>
      <c r="D3" s="188"/>
      <c r="E3" s="188"/>
      <c r="F3" s="63"/>
      <c r="G3" s="64"/>
      <c r="H3" s="65"/>
      <c r="I3" s="65"/>
      <c r="J3" s="63"/>
      <c r="K3" s="64"/>
      <c r="L3" s="65"/>
      <c r="M3" s="65"/>
      <c r="N3" s="162"/>
      <c r="O3" s="66">
        <f>PLANILHA!J19</f>
        <v>0</v>
      </c>
    </row>
    <row r="4" spans="1:15" ht="12.75">
      <c r="A4" s="53"/>
      <c r="B4" s="17"/>
      <c r="C4" s="18"/>
      <c r="D4" s="19"/>
      <c r="E4" s="19"/>
      <c r="F4" s="20"/>
      <c r="G4" s="18"/>
      <c r="H4" s="19"/>
      <c r="I4" s="19"/>
      <c r="J4" s="20"/>
      <c r="K4" s="18"/>
      <c r="L4" s="19"/>
      <c r="M4" s="19"/>
      <c r="N4" s="163"/>
      <c r="O4" s="21"/>
    </row>
    <row r="5" spans="1:15" s="23" customFormat="1" ht="12.75" customHeight="1">
      <c r="A5" s="52">
        <v>2</v>
      </c>
      <c r="B5" s="22" t="s">
        <v>101</v>
      </c>
      <c r="C5" s="28"/>
      <c r="D5" s="29"/>
      <c r="E5" s="29"/>
      <c r="F5" s="30"/>
      <c r="G5" s="28"/>
      <c r="H5" s="29"/>
      <c r="I5" s="29"/>
      <c r="J5" s="30"/>
      <c r="K5" s="189"/>
      <c r="L5" s="190"/>
      <c r="M5" s="190"/>
      <c r="N5" s="192"/>
      <c r="O5" s="15">
        <f>PLANILHA!J27</f>
        <v>0</v>
      </c>
    </row>
    <row r="6" spans="1:15" s="23" customFormat="1" ht="12.75" customHeight="1">
      <c r="A6" s="52"/>
      <c r="B6" s="24"/>
      <c r="C6" s="28"/>
      <c r="D6" s="29"/>
      <c r="E6" s="29"/>
      <c r="F6" s="30"/>
      <c r="G6" s="28"/>
      <c r="H6" s="29"/>
      <c r="I6" s="29"/>
      <c r="J6" s="30"/>
      <c r="K6" s="28"/>
      <c r="L6" s="29"/>
      <c r="M6" s="29"/>
      <c r="N6" s="164"/>
      <c r="O6" s="15"/>
    </row>
    <row r="7" spans="1:15" s="23" customFormat="1" ht="12.75" customHeight="1">
      <c r="A7" s="54">
        <v>3</v>
      </c>
      <c r="B7" s="22" t="s">
        <v>85</v>
      </c>
      <c r="C7" s="31"/>
      <c r="D7" s="32"/>
      <c r="E7" s="32"/>
      <c r="F7" s="159"/>
      <c r="G7" s="157"/>
      <c r="H7" s="47"/>
      <c r="I7" s="41"/>
      <c r="J7" s="42"/>
      <c r="K7" s="31"/>
      <c r="L7" s="32"/>
      <c r="M7" s="32"/>
      <c r="N7" s="165"/>
      <c r="O7" s="36">
        <f>PLANILHA!J37</f>
        <v>0</v>
      </c>
    </row>
    <row r="8" spans="1:15" s="23" customFormat="1" ht="12.75" customHeight="1">
      <c r="A8" s="53"/>
      <c r="B8" s="35"/>
      <c r="C8" s="25"/>
      <c r="D8" s="26"/>
      <c r="E8" s="26"/>
      <c r="F8" s="27"/>
      <c r="G8" s="25"/>
      <c r="H8" s="26"/>
      <c r="I8" s="26"/>
      <c r="J8" s="27"/>
      <c r="K8" s="25"/>
      <c r="L8" s="26"/>
      <c r="M8" s="26"/>
      <c r="N8" s="166"/>
      <c r="O8" s="21"/>
    </row>
    <row r="9" spans="1:15" s="23" customFormat="1" ht="12.75" customHeight="1">
      <c r="A9" s="54">
        <v>4</v>
      </c>
      <c r="B9" s="22" t="s">
        <v>203</v>
      </c>
      <c r="C9" s="31"/>
      <c r="D9" s="32"/>
      <c r="E9" s="32"/>
      <c r="F9" s="33"/>
      <c r="G9" s="189"/>
      <c r="H9" s="190"/>
      <c r="I9" s="190"/>
      <c r="J9" s="191"/>
      <c r="K9" s="31"/>
      <c r="L9" s="32"/>
      <c r="M9" s="32"/>
      <c r="N9" s="165"/>
      <c r="O9" s="36">
        <f>PLANILHA!J41</f>
        <v>0</v>
      </c>
    </row>
    <row r="10" spans="1:15" s="23" customFormat="1" ht="12.75" customHeight="1">
      <c r="A10" s="53"/>
      <c r="B10" s="35"/>
      <c r="C10" s="25"/>
      <c r="D10" s="26"/>
      <c r="E10" s="26"/>
      <c r="F10" s="27"/>
      <c r="G10" s="25"/>
      <c r="H10" s="26"/>
      <c r="I10" s="26"/>
      <c r="J10" s="27"/>
      <c r="K10" s="25"/>
      <c r="L10" s="26"/>
      <c r="M10" s="26"/>
      <c r="N10" s="166"/>
      <c r="O10" s="21"/>
    </row>
    <row r="11" spans="1:15" s="23" customFormat="1" ht="12.75" customHeight="1">
      <c r="A11" s="52">
        <v>5</v>
      </c>
      <c r="B11" s="11" t="s">
        <v>79</v>
      </c>
      <c r="C11" s="28"/>
      <c r="D11" s="29"/>
      <c r="E11" s="29"/>
      <c r="F11" s="30"/>
      <c r="G11" s="28"/>
      <c r="H11" s="29"/>
      <c r="I11" s="45"/>
      <c r="J11" s="46"/>
      <c r="K11" s="44"/>
      <c r="L11" s="29"/>
      <c r="M11" s="29"/>
      <c r="N11" s="164"/>
      <c r="O11" s="15">
        <f>PLANILHA!J48</f>
        <v>0</v>
      </c>
    </row>
    <row r="12" spans="1:15" s="23" customFormat="1" ht="12.75" customHeight="1">
      <c r="A12" s="52"/>
      <c r="B12" s="24"/>
      <c r="C12" s="28"/>
      <c r="D12" s="29"/>
      <c r="E12" s="29"/>
      <c r="F12" s="30"/>
      <c r="G12" s="28"/>
      <c r="H12" s="29"/>
      <c r="I12" s="29"/>
      <c r="J12" s="30"/>
      <c r="K12" s="28"/>
      <c r="L12" s="29"/>
      <c r="M12" s="29"/>
      <c r="N12" s="164"/>
      <c r="O12" s="15"/>
    </row>
    <row r="13" spans="1:15" s="23" customFormat="1" ht="12.75" customHeight="1">
      <c r="A13" s="54">
        <v>6</v>
      </c>
      <c r="B13" s="22" t="s">
        <v>204</v>
      </c>
      <c r="C13" s="31"/>
      <c r="D13" s="32"/>
      <c r="E13" s="32"/>
      <c r="F13" s="159"/>
      <c r="G13" s="157"/>
      <c r="H13" s="158"/>
      <c r="I13" s="158"/>
      <c r="J13" s="33"/>
      <c r="K13" s="31"/>
      <c r="L13" s="32"/>
      <c r="M13" s="32"/>
      <c r="N13" s="165"/>
      <c r="O13" s="36">
        <f>PLANILHA!J64</f>
        <v>0</v>
      </c>
    </row>
    <row r="14" spans="1:15" s="23" customFormat="1" ht="12.75" customHeight="1">
      <c r="A14" s="53"/>
      <c r="B14" s="35"/>
      <c r="C14" s="25"/>
      <c r="D14" s="26"/>
      <c r="E14" s="26"/>
      <c r="F14" s="27"/>
      <c r="G14" s="25"/>
      <c r="H14" s="26"/>
      <c r="I14" s="26"/>
      <c r="J14" s="27"/>
      <c r="K14" s="25"/>
      <c r="L14" s="26"/>
      <c r="M14" s="26"/>
      <c r="N14" s="166"/>
      <c r="O14" s="21"/>
    </row>
    <row r="15" spans="1:15" s="23" customFormat="1" ht="12.75" customHeight="1">
      <c r="A15" s="52">
        <v>7</v>
      </c>
      <c r="B15" s="11" t="s">
        <v>55</v>
      </c>
      <c r="C15" s="28"/>
      <c r="D15" s="29"/>
      <c r="E15" s="29"/>
      <c r="F15" s="30"/>
      <c r="G15" s="28"/>
      <c r="H15" s="34"/>
      <c r="I15" s="48"/>
      <c r="J15" s="49"/>
      <c r="K15" s="44"/>
      <c r="L15" s="45"/>
      <c r="M15" s="45"/>
      <c r="N15" s="167"/>
      <c r="O15" s="36">
        <f>PLANILHA!J69</f>
        <v>0</v>
      </c>
    </row>
    <row r="16" spans="1:15" s="23" customFormat="1" ht="12.75" customHeight="1">
      <c r="A16" s="52"/>
      <c r="B16" s="11"/>
      <c r="C16" s="28"/>
      <c r="D16" s="29"/>
      <c r="E16" s="29"/>
      <c r="F16" s="30"/>
      <c r="G16" s="28"/>
      <c r="H16" s="34"/>
      <c r="I16" s="34"/>
      <c r="J16" s="43"/>
      <c r="K16" s="28"/>
      <c r="L16" s="29"/>
      <c r="M16" s="29"/>
      <c r="N16" s="164"/>
      <c r="O16" s="15"/>
    </row>
    <row r="17" spans="1:15" s="23" customFormat="1" ht="12.75" customHeight="1">
      <c r="A17" s="54">
        <v>8</v>
      </c>
      <c r="B17" s="22" t="s">
        <v>56</v>
      </c>
      <c r="C17" s="31"/>
      <c r="D17" s="32"/>
      <c r="E17" s="32"/>
      <c r="F17" s="33"/>
      <c r="G17" s="189"/>
      <c r="H17" s="190"/>
      <c r="I17" s="41"/>
      <c r="J17" s="42"/>
      <c r="K17" s="31"/>
      <c r="L17" s="32"/>
      <c r="M17" s="32"/>
      <c r="N17" s="165"/>
      <c r="O17" s="36">
        <f>PLANILHA!J73</f>
        <v>0</v>
      </c>
    </row>
    <row r="18" spans="1:15" s="23" customFormat="1" ht="12.75" customHeight="1">
      <c r="A18" s="53"/>
      <c r="B18" s="35"/>
      <c r="C18" s="25"/>
      <c r="D18" s="26"/>
      <c r="E18" s="26"/>
      <c r="F18" s="27"/>
      <c r="G18" s="25"/>
      <c r="H18" s="26"/>
      <c r="I18" s="26"/>
      <c r="J18" s="27"/>
      <c r="K18" s="25"/>
      <c r="L18" s="26"/>
      <c r="M18" s="26"/>
      <c r="N18" s="166"/>
      <c r="O18" s="21"/>
    </row>
    <row r="19" spans="1:15" s="23" customFormat="1" ht="12.75" customHeight="1">
      <c r="A19" s="54">
        <v>9</v>
      </c>
      <c r="B19" s="22" t="s">
        <v>54</v>
      </c>
      <c r="C19" s="31"/>
      <c r="D19" s="32"/>
      <c r="E19" s="158"/>
      <c r="F19" s="159"/>
      <c r="G19" s="157"/>
      <c r="H19" s="32"/>
      <c r="I19" s="32"/>
      <c r="J19" s="33"/>
      <c r="K19" s="31"/>
      <c r="L19" s="32"/>
      <c r="M19" s="32"/>
      <c r="N19" s="165"/>
      <c r="O19" s="36">
        <f>PLANILHA!J77</f>
        <v>0</v>
      </c>
    </row>
    <row r="20" spans="1:15" s="23" customFormat="1" ht="12.75" customHeight="1">
      <c r="A20" s="53"/>
      <c r="B20" s="35"/>
      <c r="C20" s="25"/>
      <c r="D20" s="26"/>
      <c r="E20" s="26"/>
      <c r="F20" s="27"/>
      <c r="G20" s="25"/>
      <c r="H20" s="26"/>
      <c r="I20" s="26"/>
      <c r="J20" s="27"/>
      <c r="K20" s="25"/>
      <c r="L20" s="26"/>
      <c r="M20" s="26"/>
      <c r="N20" s="166"/>
      <c r="O20" s="21"/>
    </row>
    <row r="21" spans="1:15" s="23" customFormat="1" ht="12.75" customHeight="1">
      <c r="A21" s="52">
        <v>10</v>
      </c>
      <c r="B21" s="11" t="s">
        <v>205</v>
      </c>
      <c r="C21" s="28"/>
      <c r="D21" s="45"/>
      <c r="E21" s="45"/>
      <c r="F21" s="46"/>
      <c r="G21" s="44"/>
      <c r="H21" s="29"/>
      <c r="I21" s="29"/>
      <c r="J21" s="30"/>
      <c r="K21" s="28"/>
      <c r="L21" s="29"/>
      <c r="M21" s="29"/>
      <c r="N21" s="164"/>
      <c r="O21" s="15">
        <f>PLANILHA!J81</f>
        <v>0</v>
      </c>
    </row>
    <row r="22" spans="1:15" s="23" customFormat="1" ht="12.75" customHeight="1">
      <c r="A22" s="52"/>
      <c r="B22" s="24"/>
      <c r="C22" s="28"/>
      <c r="D22" s="29"/>
      <c r="E22" s="29"/>
      <c r="F22" s="30"/>
      <c r="G22" s="28"/>
      <c r="H22" s="29"/>
      <c r="I22" s="29"/>
      <c r="J22" s="30"/>
      <c r="K22" s="28"/>
      <c r="L22" s="29"/>
      <c r="M22" s="29"/>
      <c r="N22" s="164"/>
      <c r="O22" s="15"/>
    </row>
    <row r="23" spans="1:15" ht="12.75">
      <c r="A23" s="54">
        <v>11</v>
      </c>
      <c r="B23" s="22" t="s">
        <v>206</v>
      </c>
      <c r="C23" s="31"/>
      <c r="D23" s="12"/>
      <c r="E23" s="12"/>
      <c r="F23" s="13"/>
      <c r="G23" s="14"/>
      <c r="H23" s="12"/>
      <c r="I23" s="12"/>
      <c r="J23" s="13"/>
      <c r="K23" s="14"/>
      <c r="L23" s="12"/>
      <c r="M23" s="12"/>
      <c r="N23" s="168"/>
      <c r="O23" s="36">
        <f>PLANILHA!J86</f>
        <v>0</v>
      </c>
    </row>
    <row r="24" spans="1:15" ht="12.75">
      <c r="A24" s="53"/>
      <c r="B24" s="17"/>
      <c r="C24" s="18"/>
      <c r="D24" s="19"/>
      <c r="E24" s="19"/>
      <c r="F24" s="20"/>
      <c r="G24" s="18"/>
      <c r="H24" s="19"/>
      <c r="I24" s="19"/>
      <c r="J24" s="20"/>
      <c r="K24" s="18"/>
      <c r="L24" s="19"/>
      <c r="M24" s="19"/>
      <c r="N24" s="163"/>
      <c r="O24" s="21"/>
    </row>
    <row r="25" spans="1:15" s="23" customFormat="1" ht="12.75" customHeight="1">
      <c r="A25" s="54">
        <v>12</v>
      </c>
      <c r="B25" s="22" t="s">
        <v>207</v>
      </c>
      <c r="C25" s="31"/>
      <c r="D25" s="158"/>
      <c r="E25" s="158"/>
      <c r="F25" s="159"/>
      <c r="G25" s="157"/>
      <c r="H25" s="32"/>
      <c r="I25" s="32"/>
      <c r="J25" s="33"/>
      <c r="K25" s="31"/>
      <c r="L25" s="32"/>
      <c r="M25" s="32"/>
      <c r="N25" s="165"/>
      <c r="O25" s="36">
        <f>PLANILHA!J96</f>
        <v>0</v>
      </c>
    </row>
    <row r="26" spans="1:15" s="23" customFormat="1" ht="12.75" customHeight="1">
      <c r="A26" s="53"/>
      <c r="B26" s="35"/>
      <c r="C26" s="25"/>
      <c r="D26" s="26"/>
      <c r="E26" s="26"/>
      <c r="F26" s="27"/>
      <c r="G26" s="25"/>
      <c r="H26" s="26"/>
      <c r="I26" s="26"/>
      <c r="J26" s="27"/>
      <c r="K26" s="25"/>
      <c r="L26" s="26"/>
      <c r="M26" s="26"/>
      <c r="N26" s="166"/>
      <c r="O26" s="21"/>
    </row>
    <row r="27" spans="1:15" s="23" customFormat="1" ht="12.75" customHeight="1">
      <c r="A27" s="52">
        <v>13</v>
      </c>
      <c r="B27" s="11" t="s">
        <v>208</v>
      </c>
      <c r="C27" s="28"/>
      <c r="D27" s="29"/>
      <c r="E27" s="29"/>
      <c r="F27" s="46"/>
      <c r="G27" s="44"/>
      <c r="H27" s="45"/>
      <c r="I27" s="45"/>
      <c r="J27" s="30"/>
      <c r="K27" s="28"/>
      <c r="L27" s="29"/>
      <c r="M27" s="29"/>
      <c r="N27" s="164"/>
      <c r="O27" s="15">
        <f>PLANILHA!J127</f>
        <v>0</v>
      </c>
    </row>
    <row r="28" spans="1:15" s="23" customFormat="1" ht="12.75" customHeight="1">
      <c r="A28" s="52"/>
      <c r="B28" s="24"/>
      <c r="C28" s="28"/>
      <c r="D28" s="29"/>
      <c r="E28" s="29"/>
      <c r="F28" s="30"/>
      <c r="G28" s="28"/>
      <c r="H28" s="29"/>
      <c r="I28" s="29"/>
      <c r="J28" s="30"/>
      <c r="K28" s="28"/>
      <c r="L28" s="29"/>
      <c r="M28" s="29"/>
      <c r="N28" s="164"/>
      <c r="O28" s="15"/>
    </row>
    <row r="29" spans="1:15" s="23" customFormat="1" ht="12.75" customHeight="1">
      <c r="A29" s="54">
        <v>14</v>
      </c>
      <c r="B29" s="22" t="s">
        <v>249</v>
      </c>
      <c r="C29" s="31"/>
      <c r="D29" s="32"/>
      <c r="E29" s="32"/>
      <c r="F29" s="33"/>
      <c r="G29" s="31"/>
      <c r="H29" s="32"/>
      <c r="I29" s="158"/>
      <c r="J29" s="159"/>
      <c r="K29" s="157"/>
      <c r="L29" s="32"/>
      <c r="M29" s="32"/>
      <c r="N29" s="165"/>
      <c r="O29" s="36">
        <f>PLANILHA!J150</f>
        <v>0</v>
      </c>
    </row>
    <row r="30" spans="1:15" s="23" customFormat="1" ht="12.75" customHeight="1">
      <c r="A30" s="53"/>
      <c r="B30" s="35"/>
      <c r="C30" s="25"/>
      <c r="D30" s="26"/>
      <c r="E30" s="26"/>
      <c r="F30" s="27"/>
      <c r="G30" s="25"/>
      <c r="H30" s="26"/>
      <c r="I30" s="26"/>
      <c r="J30" s="27"/>
      <c r="K30" s="25"/>
      <c r="L30" s="26"/>
      <c r="M30" s="26"/>
      <c r="N30" s="166"/>
      <c r="O30" s="21"/>
    </row>
    <row r="31" spans="1:15" s="23" customFormat="1" ht="12.75" customHeight="1">
      <c r="A31" s="54">
        <v>15</v>
      </c>
      <c r="B31" s="22" t="s">
        <v>86</v>
      </c>
      <c r="C31" s="31"/>
      <c r="D31" s="32"/>
      <c r="E31" s="32"/>
      <c r="F31" s="33"/>
      <c r="G31" s="31"/>
      <c r="H31" s="32"/>
      <c r="I31" s="32"/>
      <c r="J31" s="33"/>
      <c r="K31" s="31"/>
      <c r="L31" s="32"/>
      <c r="M31" s="190"/>
      <c r="N31" s="192"/>
      <c r="O31" s="36">
        <f>PLANILHA!J153</f>
        <v>0</v>
      </c>
    </row>
    <row r="32" spans="1:15" s="23" customFormat="1" ht="12.75" customHeight="1">
      <c r="A32" s="53"/>
      <c r="B32" s="35"/>
      <c r="C32" s="25"/>
      <c r="D32" s="26"/>
      <c r="E32" s="26"/>
      <c r="F32" s="27"/>
      <c r="G32" s="25"/>
      <c r="H32" s="26"/>
      <c r="I32" s="26"/>
      <c r="J32" s="27"/>
      <c r="K32" s="25"/>
      <c r="L32" s="26"/>
      <c r="M32" s="26"/>
      <c r="N32" s="166"/>
      <c r="O32" s="21"/>
    </row>
    <row r="33" spans="1:15" s="23" customFormat="1" ht="12.75" customHeigh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15"/>
    </row>
    <row r="34" spans="1:15" s="23" customFormat="1" ht="12.75" customHeight="1" thickBot="1">
      <c r="A34" s="169" t="s">
        <v>400</v>
      </c>
      <c r="B34" s="170"/>
      <c r="C34" s="180">
        <v>0.3438</v>
      </c>
      <c r="D34" s="181"/>
      <c r="E34" s="181"/>
      <c r="F34" s="186"/>
      <c r="G34" s="183">
        <v>0.46</v>
      </c>
      <c r="H34" s="184"/>
      <c r="I34" s="184"/>
      <c r="J34" s="185"/>
      <c r="K34" s="180">
        <v>0.1962</v>
      </c>
      <c r="L34" s="181"/>
      <c r="M34" s="181"/>
      <c r="N34" s="182"/>
      <c r="O34" s="160"/>
    </row>
    <row r="36" ht="12.75">
      <c r="D36" s="39" t="s">
        <v>62</v>
      </c>
    </row>
  </sheetData>
  <sheetProtection/>
  <mergeCells count="14">
    <mergeCell ref="G34:J34"/>
    <mergeCell ref="C34:F34"/>
    <mergeCell ref="C3:E3"/>
    <mergeCell ref="G9:J9"/>
    <mergeCell ref="K5:N5"/>
    <mergeCell ref="G17:H17"/>
    <mergeCell ref="M31:N31"/>
    <mergeCell ref="A34:B34"/>
    <mergeCell ref="A33:N33"/>
    <mergeCell ref="A1:B1"/>
    <mergeCell ref="C1:F1"/>
    <mergeCell ref="G1:J1"/>
    <mergeCell ref="K1:N1"/>
    <mergeCell ref="K34:N34"/>
  </mergeCells>
  <printOptions gridLines="1" horizontalCentered="1"/>
  <pageMargins left="0.3937007874015748" right="0.4724409448818898" top="1.2598425196850394" bottom="0.3937007874015748" header="0.5118110236220472" footer="0.11811023622047245"/>
  <pageSetup horizontalDpi="300" verticalDpi="300" orientation="landscape" paperSize="9" scale="87" r:id="rId1"/>
  <headerFooter alignWithMargins="0">
    <oddHeader>&amp;L&amp;"Arial,Negrito"SECRETARIA DO MEIO AMBIENTE
FUNDAÇÃO FLORESTAL&amp;C&amp;"Arial,Negrito"PARQUE ESTADUAL ASSESSORIA DE REFORMA AGRARIA
ESCRITORIO ADMINISTRATIVO REGIONAL&amp;R&amp;"Arial,Negrito"CRONOGRAMA FÍSICO FINANCEIRO
&amp;"Arial,Normal"data base: CPOS 166 Nov/2015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showGridLines="0" showZeros="0" view="pageBreakPreview" zoomScale="85" zoomScaleSheetLayoutView="85" workbookViewId="0" topLeftCell="A1">
      <selection activeCell="A158" sqref="A158:IV433"/>
    </sheetView>
  </sheetViews>
  <sheetFormatPr defaultColWidth="9.140625" defaultRowHeight="12.75"/>
  <cols>
    <col min="1" max="2" width="5.7109375" style="50" customWidth="1"/>
    <col min="3" max="3" width="13.00390625" style="2" customWidth="1"/>
    <col min="4" max="4" width="75.421875" style="3" customWidth="1"/>
    <col min="5" max="5" width="6.28125" style="2" customWidth="1"/>
    <col min="6" max="6" width="10.7109375" style="4" customWidth="1"/>
    <col min="7" max="7" width="11.7109375" style="4" customWidth="1"/>
    <col min="8" max="8" width="8.7109375" style="4" customWidth="1"/>
    <col min="9" max="9" width="11.7109375" style="4" customWidth="1"/>
    <col min="10" max="10" width="16.28125" style="5" customWidth="1"/>
    <col min="11" max="16384" width="9.140625" style="1" customWidth="1"/>
  </cols>
  <sheetData>
    <row r="1" spans="1:10" s="6" customFormat="1" ht="16.5" customHeight="1" thickBot="1">
      <c r="A1" s="113" t="s">
        <v>0</v>
      </c>
      <c r="B1" s="137" t="s">
        <v>256</v>
      </c>
      <c r="C1" s="114" t="s">
        <v>51</v>
      </c>
      <c r="D1" s="115" t="s">
        <v>12</v>
      </c>
      <c r="E1" s="114" t="s">
        <v>1</v>
      </c>
      <c r="F1" s="116" t="s">
        <v>2</v>
      </c>
      <c r="G1" s="116" t="s">
        <v>7</v>
      </c>
      <c r="H1" s="116" t="s">
        <v>8</v>
      </c>
      <c r="I1" s="116" t="s">
        <v>13</v>
      </c>
      <c r="J1" s="117" t="s">
        <v>10</v>
      </c>
    </row>
    <row r="2" spans="1:10" s="6" customFormat="1" ht="16.5" customHeight="1">
      <c r="A2" s="118">
        <v>1</v>
      </c>
      <c r="B2" s="138"/>
      <c r="C2" s="110"/>
      <c r="D2" s="111" t="s">
        <v>68</v>
      </c>
      <c r="E2" s="110"/>
      <c r="F2" s="112"/>
      <c r="G2" s="112"/>
      <c r="H2" s="112"/>
      <c r="I2" s="112"/>
      <c r="J2" s="119"/>
    </row>
    <row r="3" spans="1:10" s="6" customFormat="1" ht="16.5" customHeight="1">
      <c r="A3" s="120"/>
      <c r="B3" s="139" t="s">
        <v>251</v>
      </c>
      <c r="C3" s="69" t="s">
        <v>60</v>
      </c>
      <c r="D3" s="70" t="s">
        <v>69</v>
      </c>
      <c r="E3" s="71" t="s">
        <v>70</v>
      </c>
      <c r="F3" s="72">
        <v>1</v>
      </c>
      <c r="G3" s="73"/>
      <c r="H3" s="73"/>
      <c r="I3" s="73"/>
      <c r="J3" s="121">
        <f aca="true" t="shared" si="0" ref="J3:J18">I3*F3</f>
        <v>0</v>
      </c>
    </row>
    <row r="4" spans="1:10" s="6" customFormat="1" ht="16.5" customHeight="1">
      <c r="A4" s="120"/>
      <c r="B4" s="139" t="s">
        <v>252</v>
      </c>
      <c r="C4" s="69" t="s">
        <v>60</v>
      </c>
      <c r="D4" s="70" t="s">
        <v>71</v>
      </c>
      <c r="E4" s="71" t="s">
        <v>70</v>
      </c>
      <c r="F4" s="72">
        <v>1</v>
      </c>
      <c r="G4" s="73"/>
      <c r="H4" s="73"/>
      <c r="I4" s="73"/>
      <c r="J4" s="121">
        <f t="shared" si="0"/>
        <v>0</v>
      </c>
    </row>
    <row r="5" spans="1:10" s="6" customFormat="1" ht="16.5" customHeight="1">
      <c r="A5" s="120"/>
      <c r="B5" s="139" t="s">
        <v>253</v>
      </c>
      <c r="C5" s="69" t="s">
        <v>72</v>
      </c>
      <c r="D5" s="70" t="s">
        <v>73</v>
      </c>
      <c r="E5" s="71" t="s">
        <v>3</v>
      </c>
      <c r="F5" s="72">
        <v>6</v>
      </c>
      <c r="G5" s="73"/>
      <c r="H5" s="73"/>
      <c r="I5" s="73"/>
      <c r="J5" s="121">
        <f t="shared" si="0"/>
        <v>0</v>
      </c>
    </row>
    <row r="6" spans="1:10" s="6" customFormat="1" ht="16.5" customHeight="1">
      <c r="A6" s="120"/>
      <c r="B6" s="139" t="s">
        <v>254</v>
      </c>
      <c r="C6" s="69" t="s">
        <v>74</v>
      </c>
      <c r="D6" s="70" t="s">
        <v>75</v>
      </c>
      <c r="E6" s="71" t="s">
        <v>3</v>
      </c>
      <c r="F6" s="72">
        <v>10</v>
      </c>
      <c r="G6" s="73"/>
      <c r="H6" s="73"/>
      <c r="I6" s="73"/>
      <c r="J6" s="121">
        <f t="shared" si="0"/>
        <v>0</v>
      </c>
    </row>
    <row r="7" spans="1:10" s="6" customFormat="1" ht="16.5" customHeight="1">
      <c r="A7" s="120"/>
      <c r="B7" s="139" t="s">
        <v>255</v>
      </c>
      <c r="C7" s="69" t="s">
        <v>57</v>
      </c>
      <c r="D7" s="70" t="s">
        <v>76</v>
      </c>
      <c r="E7" s="71" t="s">
        <v>3</v>
      </c>
      <c r="F7" s="72">
        <v>182</v>
      </c>
      <c r="G7" s="73"/>
      <c r="H7" s="73"/>
      <c r="I7" s="73"/>
      <c r="J7" s="121">
        <f t="shared" si="0"/>
        <v>0</v>
      </c>
    </row>
    <row r="8" spans="1:10" s="6" customFormat="1" ht="16.5" customHeight="1">
      <c r="A8" s="120"/>
      <c r="B8" s="139" t="s">
        <v>257</v>
      </c>
      <c r="C8" s="74" t="s">
        <v>45</v>
      </c>
      <c r="D8" s="70" t="s">
        <v>46</v>
      </c>
      <c r="E8" s="71" t="s">
        <v>4</v>
      </c>
      <c r="F8" s="72">
        <v>0.4</v>
      </c>
      <c r="G8" s="73"/>
      <c r="H8" s="73"/>
      <c r="I8" s="73"/>
      <c r="J8" s="121">
        <f t="shared" si="0"/>
        <v>0</v>
      </c>
    </row>
    <row r="9" spans="1:10" s="6" customFormat="1" ht="16.5" customHeight="1">
      <c r="A9" s="120"/>
      <c r="B9" s="139" t="s">
        <v>258</v>
      </c>
      <c r="C9" s="75" t="s">
        <v>88</v>
      </c>
      <c r="D9" s="76" t="s">
        <v>89</v>
      </c>
      <c r="E9" s="75" t="s">
        <v>3</v>
      </c>
      <c r="F9" s="72">
        <v>6</v>
      </c>
      <c r="G9" s="77"/>
      <c r="H9" s="77"/>
      <c r="I9" s="73"/>
      <c r="J9" s="121">
        <f t="shared" si="0"/>
        <v>0</v>
      </c>
    </row>
    <row r="10" spans="1:10" s="6" customFormat="1" ht="16.5" customHeight="1">
      <c r="A10" s="120"/>
      <c r="B10" s="139" t="s">
        <v>259</v>
      </c>
      <c r="C10" s="75" t="s">
        <v>94</v>
      </c>
      <c r="D10" s="76" t="s">
        <v>95</v>
      </c>
      <c r="E10" s="75" t="s">
        <v>3</v>
      </c>
      <c r="F10" s="78">
        <v>30</v>
      </c>
      <c r="G10" s="77"/>
      <c r="H10" s="77"/>
      <c r="I10" s="73"/>
      <c r="J10" s="121">
        <f t="shared" si="0"/>
        <v>0</v>
      </c>
    </row>
    <row r="11" spans="1:10" s="6" customFormat="1" ht="16.5" customHeight="1">
      <c r="A11" s="120"/>
      <c r="B11" s="139" t="s">
        <v>260</v>
      </c>
      <c r="C11" s="75" t="s">
        <v>90</v>
      </c>
      <c r="D11" s="76" t="s">
        <v>91</v>
      </c>
      <c r="E11" s="75" t="s">
        <v>6</v>
      </c>
      <c r="F11" s="78">
        <v>60</v>
      </c>
      <c r="G11" s="77"/>
      <c r="H11" s="77"/>
      <c r="I11" s="73"/>
      <c r="J11" s="121">
        <f t="shared" si="0"/>
        <v>0</v>
      </c>
    </row>
    <row r="12" spans="1:10" s="6" customFormat="1" ht="16.5" customHeight="1">
      <c r="A12" s="120"/>
      <c r="B12" s="139" t="s">
        <v>261</v>
      </c>
      <c r="C12" s="75" t="s">
        <v>92</v>
      </c>
      <c r="D12" s="76" t="s">
        <v>93</v>
      </c>
      <c r="E12" s="75" t="s">
        <v>3</v>
      </c>
      <c r="F12" s="78">
        <v>300</v>
      </c>
      <c r="G12" s="77"/>
      <c r="H12" s="77"/>
      <c r="I12" s="73"/>
      <c r="J12" s="121">
        <f t="shared" si="0"/>
        <v>0</v>
      </c>
    </row>
    <row r="13" spans="1:10" s="6" customFormat="1" ht="16.5" customHeight="1">
      <c r="A13" s="120"/>
      <c r="B13" s="139" t="s">
        <v>262</v>
      </c>
      <c r="C13" s="75" t="s">
        <v>193</v>
      </c>
      <c r="D13" s="76" t="s">
        <v>194</v>
      </c>
      <c r="E13" s="75" t="s">
        <v>5</v>
      </c>
      <c r="F13" s="78">
        <v>3</v>
      </c>
      <c r="G13" s="77"/>
      <c r="H13" s="77"/>
      <c r="I13" s="73"/>
      <c r="J13" s="121">
        <f t="shared" si="0"/>
        <v>0</v>
      </c>
    </row>
    <row r="14" spans="1:10" s="6" customFormat="1" ht="16.5" customHeight="1">
      <c r="A14" s="120"/>
      <c r="B14" s="139" t="s">
        <v>263</v>
      </c>
      <c r="C14" s="75" t="s">
        <v>96</v>
      </c>
      <c r="D14" s="76" t="s">
        <v>97</v>
      </c>
      <c r="E14" s="75" t="s">
        <v>6</v>
      </c>
      <c r="F14" s="78">
        <v>40</v>
      </c>
      <c r="G14" s="77"/>
      <c r="H14" s="77"/>
      <c r="I14" s="73"/>
      <c r="J14" s="121">
        <f t="shared" si="0"/>
        <v>0</v>
      </c>
    </row>
    <row r="15" spans="1:10" s="6" customFormat="1" ht="16.5" customHeight="1">
      <c r="A15" s="120"/>
      <c r="B15" s="139" t="s">
        <v>264</v>
      </c>
      <c r="C15" s="75" t="s">
        <v>100</v>
      </c>
      <c r="D15" s="76" t="s">
        <v>201</v>
      </c>
      <c r="E15" s="75" t="s">
        <v>5</v>
      </c>
      <c r="F15" s="78">
        <v>3</v>
      </c>
      <c r="G15" s="77"/>
      <c r="H15" s="77"/>
      <c r="I15" s="73"/>
      <c r="J15" s="121">
        <f t="shared" si="0"/>
        <v>0</v>
      </c>
    </row>
    <row r="16" spans="1:10" s="6" customFormat="1" ht="16.5" customHeight="1">
      <c r="A16" s="120"/>
      <c r="B16" s="139" t="s">
        <v>265</v>
      </c>
      <c r="C16" s="75" t="s">
        <v>98</v>
      </c>
      <c r="D16" s="76" t="s">
        <v>99</v>
      </c>
      <c r="E16" s="75" t="s">
        <v>3</v>
      </c>
      <c r="F16" s="78">
        <v>20</v>
      </c>
      <c r="G16" s="77"/>
      <c r="H16" s="77"/>
      <c r="I16" s="73"/>
      <c r="J16" s="121">
        <f t="shared" si="0"/>
        <v>0</v>
      </c>
    </row>
    <row r="17" spans="1:10" s="6" customFormat="1" ht="16.5" customHeight="1">
      <c r="A17" s="120"/>
      <c r="B17" s="139" t="s">
        <v>266</v>
      </c>
      <c r="C17" s="75" t="s">
        <v>187</v>
      </c>
      <c r="D17" s="76" t="s">
        <v>188</v>
      </c>
      <c r="E17" s="75" t="s">
        <v>6</v>
      </c>
      <c r="F17" s="78">
        <v>6</v>
      </c>
      <c r="G17" s="77"/>
      <c r="H17" s="77"/>
      <c r="I17" s="73"/>
      <c r="J17" s="121">
        <f t="shared" si="0"/>
        <v>0</v>
      </c>
    </row>
    <row r="18" spans="1:10" s="6" customFormat="1" ht="16.5" customHeight="1">
      <c r="A18" s="120"/>
      <c r="B18" s="139" t="s">
        <v>267</v>
      </c>
      <c r="C18" s="74" t="s">
        <v>47</v>
      </c>
      <c r="D18" s="70" t="s">
        <v>48</v>
      </c>
      <c r="E18" s="71" t="s">
        <v>4</v>
      </c>
      <c r="F18" s="79">
        <v>4</v>
      </c>
      <c r="G18" s="73"/>
      <c r="H18" s="73"/>
      <c r="I18" s="73"/>
      <c r="J18" s="121">
        <f t="shared" si="0"/>
        <v>0</v>
      </c>
    </row>
    <row r="19" spans="1:10" s="6" customFormat="1" ht="16.5" customHeight="1">
      <c r="A19" s="120"/>
      <c r="B19" s="139"/>
      <c r="C19" s="80"/>
      <c r="D19" s="81" t="s">
        <v>49</v>
      </c>
      <c r="E19" s="82"/>
      <c r="F19" s="83"/>
      <c r="G19" s="83"/>
      <c r="H19" s="83"/>
      <c r="I19" s="83">
        <f>G19+H19</f>
        <v>0</v>
      </c>
      <c r="J19" s="122">
        <f>SUM(J3:J18)</f>
        <v>0</v>
      </c>
    </row>
    <row r="20" spans="1:10" s="8" customFormat="1" ht="16.5" customHeight="1">
      <c r="A20" s="120">
        <v>2</v>
      </c>
      <c r="B20" s="139"/>
      <c r="C20" s="74"/>
      <c r="D20" s="84" t="s">
        <v>101</v>
      </c>
      <c r="E20" s="74"/>
      <c r="F20" s="85"/>
      <c r="G20" s="85"/>
      <c r="H20" s="85"/>
      <c r="I20" s="85">
        <f>G20+H20</f>
        <v>0</v>
      </c>
      <c r="J20" s="123">
        <f aca="true" t="shared" si="1" ref="J20:J26">I20*F20</f>
        <v>0</v>
      </c>
    </row>
    <row r="21" spans="1:10" s="8" customFormat="1" ht="16.5" customHeight="1">
      <c r="A21" s="120"/>
      <c r="B21" s="139" t="s">
        <v>268</v>
      </c>
      <c r="C21" s="69" t="s">
        <v>60</v>
      </c>
      <c r="D21" s="86" t="s">
        <v>250</v>
      </c>
      <c r="E21" s="87" t="s">
        <v>6</v>
      </c>
      <c r="F21" s="88">
        <v>21</v>
      </c>
      <c r="G21" s="89"/>
      <c r="H21" s="89"/>
      <c r="I21" s="73"/>
      <c r="J21" s="121">
        <f t="shared" si="1"/>
        <v>0</v>
      </c>
    </row>
    <row r="22" spans="1:10" s="8" customFormat="1" ht="16.5" customHeight="1">
      <c r="A22" s="120"/>
      <c r="B22" s="139" t="s">
        <v>269</v>
      </c>
      <c r="C22" s="69" t="s">
        <v>60</v>
      </c>
      <c r="D22" s="90" t="s">
        <v>195</v>
      </c>
      <c r="E22" s="74" t="s">
        <v>5</v>
      </c>
      <c r="F22" s="79">
        <v>2</v>
      </c>
      <c r="G22" s="85"/>
      <c r="H22" s="85"/>
      <c r="I22" s="73"/>
      <c r="J22" s="121">
        <f t="shared" si="1"/>
        <v>0</v>
      </c>
    </row>
    <row r="23" spans="1:10" s="8" customFormat="1" ht="16.5" customHeight="1">
      <c r="A23" s="120"/>
      <c r="B23" s="139" t="s">
        <v>270</v>
      </c>
      <c r="C23" s="69" t="s">
        <v>60</v>
      </c>
      <c r="D23" s="90" t="s">
        <v>196</v>
      </c>
      <c r="E23" s="74" t="s">
        <v>5</v>
      </c>
      <c r="F23" s="79">
        <v>22</v>
      </c>
      <c r="G23" s="85"/>
      <c r="H23" s="85"/>
      <c r="I23" s="73"/>
      <c r="J23" s="121">
        <f t="shared" si="1"/>
        <v>0</v>
      </c>
    </row>
    <row r="24" spans="1:10" s="8" customFormat="1" ht="16.5" customHeight="1">
      <c r="A24" s="120"/>
      <c r="B24" s="139" t="s">
        <v>271</v>
      </c>
      <c r="C24" s="69" t="s">
        <v>60</v>
      </c>
      <c r="D24" s="90" t="s">
        <v>197</v>
      </c>
      <c r="E24" s="74" t="s">
        <v>6</v>
      </c>
      <c r="F24" s="79">
        <v>40</v>
      </c>
      <c r="G24" s="85"/>
      <c r="H24" s="85"/>
      <c r="I24" s="73"/>
      <c r="J24" s="121">
        <f t="shared" si="1"/>
        <v>0</v>
      </c>
    </row>
    <row r="25" spans="1:10" s="9" customFormat="1" ht="16.5" customHeight="1">
      <c r="A25" s="124"/>
      <c r="B25" s="140" t="s">
        <v>272</v>
      </c>
      <c r="C25" s="69" t="s">
        <v>60</v>
      </c>
      <c r="D25" s="91" t="s">
        <v>103</v>
      </c>
      <c r="E25" s="74" t="s">
        <v>102</v>
      </c>
      <c r="F25" s="92">
        <v>40</v>
      </c>
      <c r="G25" s="85"/>
      <c r="H25" s="85"/>
      <c r="I25" s="73"/>
      <c r="J25" s="121">
        <f t="shared" si="1"/>
        <v>0</v>
      </c>
    </row>
    <row r="26" spans="1:10" s="9" customFormat="1" ht="16.5" customHeight="1">
      <c r="A26" s="125"/>
      <c r="B26" s="139" t="s">
        <v>273</v>
      </c>
      <c r="C26" s="74" t="s">
        <v>60</v>
      </c>
      <c r="D26" s="91" t="s">
        <v>104</v>
      </c>
      <c r="E26" s="74" t="s">
        <v>102</v>
      </c>
      <c r="F26" s="92">
        <v>40</v>
      </c>
      <c r="G26" s="85"/>
      <c r="H26" s="85"/>
      <c r="I26" s="73"/>
      <c r="J26" s="121">
        <f t="shared" si="1"/>
        <v>0</v>
      </c>
    </row>
    <row r="27" spans="1:10" s="8" customFormat="1" ht="16.5" customHeight="1">
      <c r="A27" s="120"/>
      <c r="B27" s="139"/>
      <c r="C27" s="74"/>
      <c r="D27" s="81" t="s">
        <v>14</v>
      </c>
      <c r="E27" s="82"/>
      <c r="F27" s="83"/>
      <c r="G27" s="83"/>
      <c r="H27" s="83"/>
      <c r="I27" s="83">
        <f>H27+G27</f>
        <v>0</v>
      </c>
      <c r="J27" s="122">
        <f>SUM(J21:J26)</f>
        <v>0</v>
      </c>
    </row>
    <row r="28" spans="1:10" s="8" customFormat="1" ht="16.5" customHeight="1">
      <c r="A28" s="120">
        <v>3</v>
      </c>
      <c r="B28" s="139"/>
      <c r="C28" s="74"/>
      <c r="D28" s="68" t="s">
        <v>78</v>
      </c>
      <c r="E28" s="74"/>
      <c r="F28" s="93"/>
      <c r="G28" s="93"/>
      <c r="H28" s="93"/>
      <c r="I28" s="85">
        <f>H28+G28</f>
        <v>0</v>
      </c>
      <c r="J28" s="123">
        <f>I28*F28</f>
        <v>0</v>
      </c>
    </row>
    <row r="29" spans="1:10" s="8" customFormat="1" ht="16.5" customHeight="1">
      <c r="A29" s="120"/>
      <c r="B29" s="139" t="s">
        <v>274</v>
      </c>
      <c r="C29" s="87" t="s">
        <v>105</v>
      </c>
      <c r="D29" s="86" t="s">
        <v>106</v>
      </c>
      <c r="E29" s="87" t="s">
        <v>3</v>
      </c>
      <c r="F29" s="88">
        <v>10</v>
      </c>
      <c r="G29" s="89"/>
      <c r="H29" s="89"/>
      <c r="I29" s="85"/>
      <c r="J29" s="123">
        <f>I29*F29</f>
        <v>0</v>
      </c>
    </row>
    <row r="30" spans="1:10" s="7" customFormat="1" ht="16.5" customHeight="1">
      <c r="A30" s="120"/>
      <c r="B30" s="139" t="s">
        <v>275</v>
      </c>
      <c r="C30" s="74" t="s">
        <v>19</v>
      </c>
      <c r="D30" s="91" t="s">
        <v>20</v>
      </c>
      <c r="E30" s="74" t="s">
        <v>15</v>
      </c>
      <c r="F30" s="79">
        <v>2</v>
      </c>
      <c r="G30" s="85"/>
      <c r="H30" s="85"/>
      <c r="I30" s="85"/>
      <c r="J30" s="123">
        <f>I30*F30</f>
        <v>0</v>
      </c>
    </row>
    <row r="31" spans="1:10" s="7" customFormat="1" ht="16.5" customHeight="1">
      <c r="A31" s="120"/>
      <c r="B31" s="139" t="s">
        <v>276</v>
      </c>
      <c r="C31" s="87" t="s">
        <v>107</v>
      </c>
      <c r="D31" s="86" t="s">
        <v>108</v>
      </c>
      <c r="E31" s="87" t="s">
        <v>5</v>
      </c>
      <c r="F31" s="94">
        <v>1</v>
      </c>
      <c r="G31" s="89"/>
      <c r="H31" s="89"/>
      <c r="I31" s="85"/>
      <c r="J31" s="123">
        <f aca="true" t="shared" si="2" ref="J31:J36">I31*F31</f>
        <v>0</v>
      </c>
    </row>
    <row r="32" spans="1:10" s="7" customFormat="1" ht="16.5" customHeight="1">
      <c r="A32" s="120"/>
      <c r="B32" s="139" t="s">
        <v>277</v>
      </c>
      <c r="C32" s="87" t="s">
        <v>109</v>
      </c>
      <c r="D32" s="86" t="s">
        <v>110</v>
      </c>
      <c r="E32" s="87" t="s">
        <v>15</v>
      </c>
      <c r="F32" s="88">
        <v>1</v>
      </c>
      <c r="G32" s="89"/>
      <c r="H32" s="89"/>
      <c r="I32" s="85"/>
      <c r="J32" s="123">
        <f t="shared" si="2"/>
        <v>0</v>
      </c>
    </row>
    <row r="33" spans="1:10" s="7" customFormat="1" ht="16.5" customHeight="1">
      <c r="A33" s="120"/>
      <c r="B33" s="139" t="s">
        <v>278</v>
      </c>
      <c r="C33" s="87" t="s">
        <v>111</v>
      </c>
      <c r="D33" s="86" t="s">
        <v>112</v>
      </c>
      <c r="E33" s="87" t="s">
        <v>5</v>
      </c>
      <c r="F33" s="88">
        <v>3</v>
      </c>
      <c r="G33" s="89"/>
      <c r="H33" s="89"/>
      <c r="I33" s="85"/>
      <c r="J33" s="123">
        <f t="shared" si="2"/>
        <v>0</v>
      </c>
    </row>
    <row r="34" spans="1:10" s="7" customFormat="1" ht="16.5" customHeight="1">
      <c r="A34" s="120"/>
      <c r="B34" s="139" t="s">
        <v>279</v>
      </c>
      <c r="C34" s="87" t="s">
        <v>113</v>
      </c>
      <c r="D34" s="86" t="s">
        <v>129</v>
      </c>
      <c r="E34" s="87" t="s">
        <v>3</v>
      </c>
      <c r="F34" s="88">
        <v>6</v>
      </c>
      <c r="G34" s="89"/>
      <c r="H34" s="89"/>
      <c r="I34" s="85"/>
      <c r="J34" s="123">
        <f t="shared" si="2"/>
        <v>0</v>
      </c>
    </row>
    <row r="35" spans="1:10" s="7" customFormat="1" ht="16.5" customHeight="1">
      <c r="A35" s="126"/>
      <c r="B35" s="139" t="s">
        <v>280</v>
      </c>
      <c r="C35" s="87" t="s">
        <v>114</v>
      </c>
      <c r="D35" s="86" t="s">
        <v>115</v>
      </c>
      <c r="E35" s="87" t="s">
        <v>15</v>
      </c>
      <c r="F35" s="88">
        <v>6</v>
      </c>
      <c r="G35" s="89"/>
      <c r="H35" s="89"/>
      <c r="I35" s="85"/>
      <c r="J35" s="123">
        <f t="shared" si="2"/>
        <v>0</v>
      </c>
    </row>
    <row r="36" spans="1:10" s="7" customFormat="1" ht="16.5" customHeight="1">
      <c r="A36" s="126"/>
      <c r="B36" s="139" t="s">
        <v>281</v>
      </c>
      <c r="C36" s="87" t="s">
        <v>116</v>
      </c>
      <c r="D36" s="86" t="s">
        <v>117</v>
      </c>
      <c r="E36" s="87" t="s">
        <v>15</v>
      </c>
      <c r="F36" s="88">
        <v>5</v>
      </c>
      <c r="G36" s="89"/>
      <c r="H36" s="89"/>
      <c r="I36" s="85"/>
      <c r="J36" s="123">
        <f t="shared" si="2"/>
        <v>0</v>
      </c>
    </row>
    <row r="37" spans="1:10" s="7" customFormat="1" ht="16.5" customHeight="1">
      <c r="A37" s="120"/>
      <c r="B37" s="139"/>
      <c r="C37" s="74"/>
      <c r="D37" s="81" t="s">
        <v>50</v>
      </c>
      <c r="E37" s="82"/>
      <c r="F37" s="83"/>
      <c r="G37" s="83"/>
      <c r="H37" s="83"/>
      <c r="I37" s="83"/>
      <c r="J37" s="122">
        <f>SUM(J29:J36)</f>
        <v>0</v>
      </c>
    </row>
    <row r="38" spans="1:11" s="51" customFormat="1" ht="16.5" customHeight="1">
      <c r="A38" s="120">
        <v>4</v>
      </c>
      <c r="B38" s="139"/>
      <c r="C38" s="74"/>
      <c r="D38" s="68" t="s">
        <v>58</v>
      </c>
      <c r="E38" s="74"/>
      <c r="F38" s="93"/>
      <c r="G38" s="93"/>
      <c r="H38" s="93"/>
      <c r="I38" s="85">
        <f>H38+G38</f>
        <v>0</v>
      </c>
      <c r="J38" s="123">
        <f>I38*F38</f>
        <v>0</v>
      </c>
      <c r="K38" s="8"/>
    </row>
    <row r="39" spans="1:11" s="51" customFormat="1" ht="23.25" customHeight="1">
      <c r="A39" s="125"/>
      <c r="B39" s="139" t="s">
        <v>282</v>
      </c>
      <c r="C39" s="75" t="s">
        <v>118</v>
      </c>
      <c r="D39" s="76" t="s">
        <v>119</v>
      </c>
      <c r="E39" s="75" t="s">
        <v>3</v>
      </c>
      <c r="F39" s="78">
        <v>12</v>
      </c>
      <c r="G39" s="77"/>
      <c r="H39" s="77"/>
      <c r="I39" s="85"/>
      <c r="J39" s="123">
        <f>I39*F39</f>
        <v>0</v>
      </c>
      <c r="K39" s="8"/>
    </row>
    <row r="40" spans="1:11" s="51" customFormat="1" ht="23.25" customHeight="1">
      <c r="A40" s="125"/>
      <c r="B40" s="139" t="s">
        <v>283</v>
      </c>
      <c r="C40" s="75" t="s">
        <v>120</v>
      </c>
      <c r="D40" s="76" t="s">
        <v>121</v>
      </c>
      <c r="E40" s="75" t="s">
        <v>3</v>
      </c>
      <c r="F40" s="78">
        <v>12</v>
      </c>
      <c r="G40" s="77"/>
      <c r="H40" s="77"/>
      <c r="I40" s="85"/>
      <c r="J40" s="123">
        <f>I40*F40</f>
        <v>0</v>
      </c>
      <c r="K40" s="8"/>
    </row>
    <row r="41" spans="1:10" s="7" customFormat="1" ht="16.5" customHeight="1">
      <c r="A41" s="120"/>
      <c r="B41" s="139"/>
      <c r="C41" s="74"/>
      <c r="D41" s="81" t="s">
        <v>176</v>
      </c>
      <c r="E41" s="82"/>
      <c r="F41" s="83"/>
      <c r="G41" s="83"/>
      <c r="H41" s="83"/>
      <c r="I41" s="83"/>
      <c r="J41" s="122">
        <f>SUM(J39:J40)</f>
        <v>0</v>
      </c>
    </row>
    <row r="42" spans="1:10" s="7" customFormat="1" ht="16.5" customHeight="1">
      <c r="A42" s="120">
        <v>5</v>
      </c>
      <c r="B42" s="139"/>
      <c r="C42" s="74"/>
      <c r="D42" s="68" t="s">
        <v>79</v>
      </c>
      <c r="E42" s="74"/>
      <c r="F42" s="93"/>
      <c r="G42" s="93"/>
      <c r="H42" s="93"/>
      <c r="I42" s="85"/>
      <c r="J42" s="123">
        <f aca="true" t="shared" si="3" ref="J42:J47">I42*F42</f>
        <v>0</v>
      </c>
    </row>
    <row r="43" spans="1:10" s="7" customFormat="1" ht="24" customHeight="1">
      <c r="A43" s="120"/>
      <c r="B43" s="139" t="s">
        <v>284</v>
      </c>
      <c r="C43" s="74" t="s">
        <v>21</v>
      </c>
      <c r="D43" s="70" t="s">
        <v>22</v>
      </c>
      <c r="E43" s="74" t="s">
        <v>11</v>
      </c>
      <c r="F43" s="79">
        <v>39</v>
      </c>
      <c r="G43" s="85"/>
      <c r="H43" s="85"/>
      <c r="I43" s="85"/>
      <c r="J43" s="123">
        <f t="shared" si="3"/>
        <v>0</v>
      </c>
    </row>
    <row r="44" spans="1:10" s="7" customFormat="1" ht="24" customHeight="1">
      <c r="A44" s="120"/>
      <c r="B44" s="139" t="s">
        <v>285</v>
      </c>
      <c r="C44" s="74" t="s">
        <v>23</v>
      </c>
      <c r="D44" s="70" t="s">
        <v>24</v>
      </c>
      <c r="E44" s="74" t="s">
        <v>6</v>
      </c>
      <c r="F44" s="79">
        <v>58</v>
      </c>
      <c r="G44" s="85"/>
      <c r="H44" s="85"/>
      <c r="I44" s="85"/>
      <c r="J44" s="123">
        <f t="shared" si="3"/>
        <v>0</v>
      </c>
    </row>
    <row r="45" spans="1:10" s="7" customFormat="1" ht="24" customHeight="1">
      <c r="A45" s="120"/>
      <c r="B45" s="139" t="s">
        <v>286</v>
      </c>
      <c r="C45" s="87" t="s">
        <v>137</v>
      </c>
      <c r="D45" s="86" t="s">
        <v>138</v>
      </c>
      <c r="E45" s="87" t="s">
        <v>6</v>
      </c>
      <c r="F45" s="88">
        <v>1.2</v>
      </c>
      <c r="G45" s="89"/>
      <c r="H45" s="89"/>
      <c r="I45" s="85"/>
      <c r="J45" s="123">
        <f t="shared" si="3"/>
        <v>0</v>
      </c>
    </row>
    <row r="46" spans="1:10" s="7" customFormat="1" ht="24" customHeight="1">
      <c r="A46" s="120"/>
      <c r="B46" s="139" t="s">
        <v>287</v>
      </c>
      <c r="C46" s="87" t="s">
        <v>139</v>
      </c>
      <c r="D46" s="86" t="s">
        <v>140</v>
      </c>
      <c r="E46" s="87" t="s">
        <v>3</v>
      </c>
      <c r="F46" s="88">
        <v>45</v>
      </c>
      <c r="G46" s="89"/>
      <c r="H46" s="89"/>
      <c r="I46" s="85"/>
      <c r="J46" s="123">
        <f t="shared" si="3"/>
        <v>0</v>
      </c>
    </row>
    <row r="47" spans="1:10" s="7" customFormat="1" ht="26.25" customHeight="1">
      <c r="A47" s="120"/>
      <c r="B47" s="139" t="s">
        <v>288</v>
      </c>
      <c r="C47" s="87" t="s">
        <v>191</v>
      </c>
      <c r="D47" s="86" t="s">
        <v>192</v>
      </c>
      <c r="E47" s="87" t="s">
        <v>3</v>
      </c>
      <c r="F47" s="88">
        <v>0.5</v>
      </c>
      <c r="G47" s="89"/>
      <c r="H47" s="89"/>
      <c r="I47" s="85"/>
      <c r="J47" s="123">
        <f t="shared" si="3"/>
        <v>0</v>
      </c>
    </row>
    <row r="48" spans="1:10" s="7" customFormat="1" ht="16.5" customHeight="1">
      <c r="A48" s="120"/>
      <c r="B48" s="139"/>
      <c r="C48" s="74"/>
      <c r="D48" s="81" t="s">
        <v>177</v>
      </c>
      <c r="E48" s="82"/>
      <c r="F48" s="83"/>
      <c r="G48" s="83"/>
      <c r="H48" s="83"/>
      <c r="I48" s="83">
        <f>H48+G48</f>
        <v>0</v>
      </c>
      <c r="J48" s="122">
        <f>SUM(J43:J47)</f>
        <v>0</v>
      </c>
    </row>
    <row r="49" spans="1:10" s="7" customFormat="1" ht="16.5" customHeight="1">
      <c r="A49" s="120">
        <v>6</v>
      </c>
      <c r="B49" s="139"/>
      <c r="C49" s="74"/>
      <c r="D49" s="68" t="s">
        <v>80</v>
      </c>
      <c r="E49" s="74"/>
      <c r="F49" s="93"/>
      <c r="G49" s="93"/>
      <c r="H49" s="93"/>
      <c r="I49" s="85">
        <f>H49+G49</f>
        <v>0</v>
      </c>
      <c r="J49" s="123">
        <f aca="true" t="shared" si="4" ref="J49:J60">I49*F49</f>
        <v>0</v>
      </c>
    </row>
    <row r="50" spans="1:10" s="7" customFormat="1" ht="16.5" customHeight="1">
      <c r="A50" s="120"/>
      <c r="B50" s="139" t="s">
        <v>289</v>
      </c>
      <c r="C50" s="74" t="s">
        <v>199</v>
      </c>
      <c r="D50" s="70" t="s">
        <v>198</v>
      </c>
      <c r="E50" s="74" t="s">
        <v>11</v>
      </c>
      <c r="F50" s="79">
        <v>0.7</v>
      </c>
      <c r="G50" s="89"/>
      <c r="H50" s="89"/>
      <c r="I50" s="85"/>
      <c r="J50" s="123">
        <f>I50*F50</f>
        <v>0</v>
      </c>
    </row>
    <row r="51" spans="1:10" s="7" customFormat="1" ht="16.5" customHeight="1">
      <c r="A51" s="120"/>
      <c r="B51" s="139" t="s">
        <v>290</v>
      </c>
      <c r="C51" s="87" t="s">
        <v>123</v>
      </c>
      <c r="D51" s="86" t="s">
        <v>124</v>
      </c>
      <c r="E51" s="87" t="s">
        <v>5</v>
      </c>
      <c r="F51" s="79">
        <v>1</v>
      </c>
      <c r="G51" s="89"/>
      <c r="H51" s="89"/>
      <c r="I51" s="85"/>
      <c r="J51" s="123">
        <f t="shared" si="4"/>
        <v>0</v>
      </c>
    </row>
    <row r="52" spans="1:10" s="7" customFormat="1" ht="16.5" customHeight="1">
      <c r="A52" s="120"/>
      <c r="B52" s="139" t="s">
        <v>291</v>
      </c>
      <c r="C52" s="87" t="s">
        <v>125</v>
      </c>
      <c r="D52" s="86" t="s">
        <v>126</v>
      </c>
      <c r="E52" s="87" t="s">
        <v>5</v>
      </c>
      <c r="F52" s="79">
        <v>1</v>
      </c>
      <c r="G52" s="89"/>
      <c r="H52" s="89"/>
      <c r="I52" s="85"/>
      <c r="J52" s="123">
        <f t="shared" si="4"/>
        <v>0</v>
      </c>
    </row>
    <row r="53" spans="1:10" s="7" customFormat="1" ht="16.5" customHeight="1">
      <c r="A53" s="120"/>
      <c r="B53" s="139" t="s">
        <v>292</v>
      </c>
      <c r="C53" s="74">
        <v>440110</v>
      </c>
      <c r="D53" s="70" t="s">
        <v>200</v>
      </c>
      <c r="E53" s="74" t="s">
        <v>5</v>
      </c>
      <c r="F53" s="79">
        <v>1</v>
      </c>
      <c r="G53" s="89"/>
      <c r="H53" s="89"/>
      <c r="I53" s="85"/>
      <c r="J53" s="123">
        <f t="shared" si="4"/>
        <v>0</v>
      </c>
    </row>
    <row r="54" spans="1:10" s="7" customFormat="1" ht="22.5" customHeight="1">
      <c r="A54" s="120"/>
      <c r="B54" s="139" t="s">
        <v>293</v>
      </c>
      <c r="C54" s="74" t="s">
        <v>25</v>
      </c>
      <c r="D54" s="70" t="s">
        <v>26</v>
      </c>
      <c r="E54" s="74" t="s">
        <v>5</v>
      </c>
      <c r="F54" s="79">
        <v>1</v>
      </c>
      <c r="G54" s="85"/>
      <c r="H54" s="85"/>
      <c r="I54" s="85"/>
      <c r="J54" s="123">
        <f t="shared" si="4"/>
        <v>0</v>
      </c>
    </row>
    <row r="55" spans="1:10" s="7" customFormat="1" ht="22.5" customHeight="1">
      <c r="A55" s="120"/>
      <c r="B55" s="139" t="s">
        <v>294</v>
      </c>
      <c r="C55" s="87" t="s">
        <v>127</v>
      </c>
      <c r="D55" s="86" t="s">
        <v>128</v>
      </c>
      <c r="E55" s="87" t="s">
        <v>5</v>
      </c>
      <c r="F55" s="79">
        <v>1</v>
      </c>
      <c r="G55" s="89"/>
      <c r="H55" s="89"/>
      <c r="I55" s="85"/>
      <c r="J55" s="123">
        <f>I55*F55</f>
        <v>0</v>
      </c>
    </row>
    <row r="56" spans="1:10" s="7" customFormat="1" ht="19.5" customHeight="1">
      <c r="A56" s="120"/>
      <c r="B56" s="139" t="s">
        <v>295</v>
      </c>
      <c r="C56" s="74" t="s">
        <v>27</v>
      </c>
      <c r="D56" s="70" t="s">
        <v>28</v>
      </c>
      <c r="E56" s="74" t="s">
        <v>15</v>
      </c>
      <c r="F56" s="79">
        <v>1</v>
      </c>
      <c r="G56" s="85"/>
      <c r="H56" s="85"/>
      <c r="I56" s="85"/>
      <c r="J56" s="123">
        <f t="shared" si="4"/>
        <v>0</v>
      </c>
    </row>
    <row r="57" spans="1:10" s="7" customFormat="1" ht="16.5" customHeight="1">
      <c r="A57" s="120"/>
      <c r="B57" s="139" t="s">
        <v>296</v>
      </c>
      <c r="C57" s="74" t="s">
        <v>61</v>
      </c>
      <c r="D57" s="70" t="s">
        <v>44</v>
      </c>
      <c r="E57" s="74" t="s">
        <v>5</v>
      </c>
      <c r="F57" s="95">
        <v>1</v>
      </c>
      <c r="G57" s="85"/>
      <c r="H57" s="85"/>
      <c r="I57" s="85"/>
      <c r="J57" s="123">
        <f t="shared" si="4"/>
        <v>0</v>
      </c>
    </row>
    <row r="58" spans="1:10" s="7" customFormat="1" ht="16.5" customHeight="1">
      <c r="A58" s="120"/>
      <c r="B58" s="139" t="s">
        <v>297</v>
      </c>
      <c r="C58" s="74" t="s">
        <v>60</v>
      </c>
      <c r="D58" s="70" t="s">
        <v>122</v>
      </c>
      <c r="E58" s="74" t="s">
        <v>5</v>
      </c>
      <c r="F58" s="95">
        <v>1</v>
      </c>
      <c r="G58" s="85"/>
      <c r="H58" s="85"/>
      <c r="I58" s="85"/>
      <c r="J58" s="123">
        <f t="shared" si="4"/>
        <v>0</v>
      </c>
    </row>
    <row r="59" spans="1:10" s="7" customFormat="1" ht="16.5" customHeight="1">
      <c r="A59" s="120"/>
      <c r="B59" s="139" t="s">
        <v>298</v>
      </c>
      <c r="C59" s="87" t="s">
        <v>168</v>
      </c>
      <c r="D59" s="86" t="s">
        <v>169</v>
      </c>
      <c r="E59" s="87" t="s">
        <v>5</v>
      </c>
      <c r="F59" s="95">
        <v>1</v>
      </c>
      <c r="G59" s="89"/>
      <c r="H59" s="89"/>
      <c r="I59" s="85"/>
      <c r="J59" s="123">
        <f>I59*F59</f>
        <v>0</v>
      </c>
    </row>
    <row r="60" spans="1:10" s="7" customFormat="1" ht="16.5" customHeight="1">
      <c r="A60" s="120"/>
      <c r="B60" s="139" t="s">
        <v>299</v>
      </c>
      <c r="C60" s="80" t="s">
        <v>52</v>
      </c>
      <c r="D60" s="96" t="s">
        <v>53</v>
      </c>
      <c r="E60" s="80" t="s">
        <v>3</v>
      </c>
      <c r="F60" s="95">
        <v>1.5</v>
      </c>
      <c r="G60" s="85"/>
      <c r="H60" s="85"/>
      <c r="I60" s="85"/>
      <c r="J60" s="123">
        <f t="shared" si="4"/>
        <v>0</v>
      </c>
    </row>
    <row r="61" spans="1:10" s="7" customFormat="1" ht="16.5" customHeight="1">
      <c r="A61" s="120"/>
      <c r="B61" s="139" t="s">
        <v>300</v>
      </c>
      <c r="C61" s="87" t="s">
        <v>170</v>
      </c>
      <c r="D61" s="86" t="s">
        <v>171</v>
      </c>
      <c r="E61" s="87" t="s">
        <v>5</v>
      </c>
      <c r="F61" s="95">
        <v>2</v>
      </c>
      <c r="G61" s="89"/>
      <c r="H61" s="89"/>
      <c r="I61" s="85"/>
      <c r="J61" s="123">
        <f>I61*F61</f>
        <v>0</v>
      </c>
    </row>
    <row r="62" spans="1:10" s="7" customFormat="1" ht="16.5" customHeight="1">
      <c r="A62" s="120"/>
      <c r="B62" s="139" t="s">
        <v>301</v>
      </c>
      <c r="C62" s="87" t="s">
        <v>172</v>
      </c>
      <c r="D62" s="86" t="s">
        <v>173</v>
      </c>
      <c r="E62" s="87" t="s">
        <v>5</v>
      </c>
      <c r="F62" s="95">
        <v>1</v>
      </c>
      <c r="G62" s="89"/>
      <c r="H62" s="89"/>
      <c r="I62" s="85"/>
      <c r="J62" s="123">
        <f>I62*F62</f>
        <v>0</v>
      </c>
    </row>
    <row r="63" spans="1:10" s="7" customFormat="1" ht="16.5" customHeight="1">
      <c r="A63" s="120"/>
      <c r="B63" s="139" t="s">
        <v>302</v>
      </c>
      <c r="C63" s="87" t="s">
        <v>174</v>
      </c>
      <c r="D63" s="86" t="s">
        <v>175</v>
      </c>
      <c r="E63" s="87" t="s">
        <v>5</v>
      </c>
      <c r="F63" s="95">
        <v>2</v>
      </c>
      <c r="G63" s="89"/>
      <c r="H63" s="89"/>
      <c r="I63" s="85"/>
      <c r="J63" s="123">
        <f>I63*F63</f>
        <v>0</v>
      </c>
    </row>
    <row r="64" spans="1:10" s="7" customFormat="1" ht="16.5" customHeight="1">
      <c r="A64" s="120"/>
      <c r="B64" s="139"/>
      <c r="C64" s="67"/>
      <c r="D64" s="81" t="s">
        <v>178</v>
      </c>
      <c r="E64" s="82"/>
      <c r="F64" s="97"/>
      <c r="G64" s="83"/>
      <c r="H64" s="83"/>
      <c r="I64" s="83">
        <f>H64+G64</f>
        <v>0</v>
      </c>
      <c r="J64" s="122">
        <f>SUM(J50:J63)</f>
        <v>0</v>
      </c>
    </row>
    <row r="65" spans="1:10" s="7" customFormat="1" ht="16.5" customHeight="1">
      <c r="A65" s="120">
        <v>7</v>
      </c>
      <c r="B65" s="139"/>
      <c r="C65" s="74"/>
      <c r="D65" s="68" t="s">
        <v>55</v>
      </c>
      <c r="E65" s="74"/>
      <c r="F65" s="98"/>
      <c r="G65" s="93"/>
      <c r="H65" s="93"/>
      <c r="I65" s="85">
        <f>H65+G65</f>
        <v>0</v>
      </c>
      <c r="J65" s="123">
        <f>I65*F65</f>
        <v>0</v>
      </c>
    </row>
    <row r="66" spans="1:10" s="7" customFormat="1" ht="16.5" customHeight="1">
      <c r="A66" s="120"/>
      <c r="B66" s="139" t="s">
        <v>303</v>
      </c>
      <c r="C66" s="74" t="s">
        <v>29</v>
      </c>
      <c r="D66" s="70" t="s">
        <v>30</v>
      </c>
      <c r="E66" s="74" t="s">
        <v>11</v>
      </c>
      <c r="F66" s="79">
        <v>310</v>
      </c>
      <c r="G66" s="85"/>
      <c r="H66" s="85"/>
      <c r="I66" s="85"/>
      <c r="J66" s="123">
        <f>I66*F66</f>
        <v>0</v>
      </c>
    </row>
    <row r="67" spans="1:10" s="7" customFormat="1" ht="16.5" customHeight="1">
      <c r="A67" s="120"/>
      <c r="B67" s="139" t="s">
        <v>304</v>
      </c>
      <c r="C67" s="87" t="s">
        <v>133</v>
      </c>
      <c r="D67" s="86" t="s">
        <v>134</v>
      </c>
      <c r="E67" s="87" t="s">
        <v>3</v>
      </c>
      <c r="F67" s="79">
        <v>70</v>
      </c>
      <c r="G67" s="89"/>
      <c r="H67" s="89"/>
      <c r="I67" s="85"/>
      <c r="J67" s="123">
        <f>I67*F67</f>
        <v>0</v>
      </c>
    </row>
    <row r="68" spans="1:10" s="7" customFormat="1" ht="16.5" customHeight="1">
      <c r="A68" s="120"/>
      <c r="B68" s="139" t="s">
        <v>305</v>
      </c>
      <c r="C68" s="74" t="s">
        <v>16</v>
      </c>
      <c r="D68" s="70" t="s">
        <v>18</v>
      </c>
      <c r="E68" s="74" t="s">
        <v>11</v>
      </c>
      <c r="F68" s="79">
        <v>120</v>
      </c>
      <c r="G68" s="85"/>
      <c r="H68" s="85"/>
      <c r="I68" s="85"/>
      <c r="J68" s="123">
        <f>I68*F68</f>
        <v>0</v>
      </c>
    </row>
    <row r="69" spans="1:10" s="7" customFormat="1" ht="16.5" customHeight="1">
      <c r="A69" s="120"/>
      <c r="B69" s="139"/>
      <c r="C69" s="74"/>
      <c r="D69" s="81" t="s">
        <v>179</v>
      </c>
      <c r="E69" s="82"/>
      <c r="F69" s="83"/>
      <c r="G69" s="83"/>
      <c r="H69" s="83"/>
      <c r="I69" s="83">
        <f>H69+G69</f>
        <v>0</v>
      </c>
      <c r="J69" s="122">
        <f>SUM(J66:J68)</f>
        <v>0</v>
      </c>
    </row>
    <row r="70" spans="1:10" s="7" customFormat="1" ht="16.5" customHeight="1">
      <c r="A70" s="120">
        <v>8</v>
      </c>
      <c r="B70" s="139"/>
      <c r="C70" s="74"/>
      <c r="D70" s="68" t="s">
        <v>56</v>
      </c>
      <c r="E70" s="74"/>
      <c r="F70" s="93"/>
      <c r="G70" s="93"/>
      <c r="H70" s="93"/>
      <c r="I70" s="85"/>
      <c r="J70" s="123">
        <f>I70*F70</f>
        <v>0</v>
      </c>
    </row>
    <row r="71" spans="1:10" s="7" customFormat="1" ht="16.5" customHeight="1">
      <c r="A71" s="120"/>
      <c r="B71" s="139" t="s">
        <v>306</v>
      </c>
      <c r="C71" s="87" t="s">
        <v>131</v>
      </c>
      <c r="D71" s="86" t="s">
        <v>132</v>
      </c>
      <c r="E71" s="87" t="s">
        <v>3</v>
      </c>
      <c r="F71" s="88">
        <v>8.7</v>
      </c>
      <c r="G71" s="89"/>
      <c r="H71" s="89"/>
      <c r="I71" s="85"/>
      <c r="J71" s="123">
        <f>I71*F71</f>
        <v>0</v>
      </c>
    </row>
    <row r="72" spans="1:10" s="7" customFormat="1" ht="16.5" customHeight="1">
      <c r="A72" s="120"/>
      <c r="B72" s="139" t="s">
        <v>307</v>
      </c>
      <c r="C72" s="69" t="s">
        <v>59</v>
      </c>
      <c r="D72" s="99" t="s">
        <v>130</v>
      </c>
      <c r="E72" s="74" t="s">
        <v>11</v>
      </c>
      <c r="F72" s="79">
        <v>29.7</v>
      </c>
      <c r="G72" s="85"/>
      <c r="H72" s="85"/>
      <c r="I72" s="85"/>
      <c r="J72" s="123">
        <f>I72*F72</f>
        <v>0</v>
      </c>
    </row>
    <row r="73" spans="1:10" s="7" customFormat="1" ht="16.5" customHeight="1">
      <c r="A73" s="120"/>
      <c r="B73" s="139"/>
      <c r="C73" s="74"/>
      <c r="D73" s="81" t="s">
        <v>180</v>
      </c>
      <c r="E73" s="82"/>
      <c r="F73" s="83"/>
      <c r="G73" s="83"/>
      <c r="H73" s="83"/>
      <c r="I73" s="83">
        <f>H73+G73</f>
        <v>0</v>
      </c>
      <c r="J73" s="122">
        <f>SUM(J71+J72)</f>
        <v>0</v>
      </c>
    </row>
    <row r="74" spans="1:10" s="7" customFormat="1" ht="16.5" customHeight="1">
      <c r="A74" s="120">
        <v>9</v>
      </c>
      <c r="B74" s="139"/>
      <c r="C74" s="74"/>
      <c r="D74" s="68" t="s">
        <v>54</v>
      </c>
      <c r="E74" s="74"/>
      <c r="F74" s="93"/>
      <c r="G74" s="93"/>
      <c r="H74" s="93"/>
      <c r="I74" s="85">
        <f>H74+G74</f>
        <v>0</v>
      </c>
      <c r="J74" s="123">
        <f>I74*F74</f>
        <v>0</v>
      </c>
    </row>
    <row r="75" spans="1:10" s="7" customFormat="1" ht="16.5" customHeight="1">
      <c r="A75" s="120"/>
      <c r="B75" s="139" t="s">
        <v>308</v>
      </c>
      <c r="C75" s="87" t="s">
        <v>135</v>
      </c>
      <c r="D75" s="86" t="s">
        <v>136</v>
      </c>
      <c r="E75" s="87" t="s">
        <v>3</v>
      </c>
      <c r="F75" s="88">
        <v>6</v>
      </c>
      <c r="G75" s="89"/>
      <c r="H75" s="89"/>
      <c r="I75" s="85"/>
      <c r="J75" s="123">
        <f>I75*F75</f>
        <v>0</v>
      </c>
    </row>
    <row r="76" spans="1:10" s="7" customFormat="1" ht="16.5" customHeight="1">
      <c r="A76" s="120"/>
      <c r="B76" s="139" t="s">
        <v>309</v>
      </c>
      <c r="C76" s="87" t="s">
        <v>189</v>
      </c>
      <c r="D76" s="86" t="s">
        <v>190</v>
      </c>
      <c r="E76" s="87" t="s">
        <v>3</v>
      </c>
      <c r="F76" s="88">
        <v>6</v>
      </c>
      <c r="G76" s="89"/>
      <c r="H76" s="89"/>
      <c r="I76" s="85"/>
      <c r="J76" s="123">
        <f>I76*F76</f>
        <v>0</v>
      </c>
    </row>
    <row r="77" spans="1:10" s="7" customFormat="1" ht="16.5" customHeight="1">
      <c r="A77" s="120"/>
      <c r="B77" s="139"/>
      <c r="C77" s="74"/>
      <c r="D77" s="81" t="s">
        <v>181</v>
      </c>
      <c r="E77" s="82"/>
      <c r="F77" s="83"/>
      <c r="G77" s="83"/>
      <c r="H77" s="83"/>
      <c r="I77" s="83"/>
      <c r="J77" s="122">
        <f>SUM(J75:J76)</f>
        <v>0</v>
      </c>
    </row>
    <row r="78" spans="1:10" s="7" customFormat="1" ht="16.5" customHeight="1">
      <c r="A78" s="120">
        <v>10</v>
      </c>
      <c r="B78" s="139"/>
      <c r="C78" s="100"/>
      <c r="D78" s="68" t="s">
        <v>31</v>
      </c>
      <c r="E78" s="74"/>
      <c r="F78" s="93"/>
      <c r="G78" s="93"/>
      <c r="H78" s="93"/>
      <c r="I78" s="85"/>
      <c r="J78" s="123">
        <f>I78*F78</f>
        <v>0</v>
      </c>
    </row>
    <row r="79" spans="1:10" s="7" customFormat="1" ht="16.5" customHeight="1">
      <c r="A79" s="120"/>
      <c r="B79" s="139" t="s">
        <v>310</v>
      </c>
      <c r="C79" s="74" t="s">
        <v>60</v>
      </c>
      <c r="D79" s="70" t="s">
        <v>141</v>
      </c>
      <c r="E79" s="74" t="s">
        <v>142</v>
      </c>
      <c r="F79" s="79">
        <v>1</v>
      </c>
      <c r="G79" s="85"/>
      <c r="H79" s="85"/>
      <c r="I79" s="85"/>
      <c r="J79" s="123">
        <f>I79*F79</f>
        <v>0</v>
      </c>
    </row>
    <row r="80" spans="1:10" s="7" customFormat="1" ht="16.5" customHeight="1">
      <c r="A80" s="120"/>
      <c r="B80" s="139" t="s">
        <v>311</v>
      </c>
      <c r="C80" s="75" t="s">
        <v>144</v>
      </c>
      <c r="D80" s="86" t="s">
        <v>145</v>
      </c>
      <c r="E80" s="87" t="s">
        <v>5</v>
      </c>
      <c r="F80" s="94">
        <v>2</v>
      </c>
      <c r="G80" s="89"/>
      <c r="H80" s="89"/>
      <c r="I80" s="85"/>
      <c r="J80" s="123">
        <f>I80*F80</f>
        <v>0</v>
      </c>
    </row>
    <row r="81" spans="1:10" s="7" customFormat="1" ht="16.5" customHeight="1">
      <c r="A81" s="120"/>
      <c r="B81" s="139"/>
      <c r="C81" s="74"/>
      <c r="D81" s="81" t="s">
        <v>182</v>
      </c>
      <c r="E81" s="82"/>
      <c r="F81" s="83"/>
      <c r="G81" s="83"/>
      <c r="H81" s="83"/>
      <c r="I81" s="83"/>
      <c r="J81" s="122">
        <f>SUM(J79:J80)</f>
        <v>0</v>
      </c>
    </row>
    <row r="82" spans="1:10" s="7" customFormat="1" ht="16.5" customHeight="1">
      <c r="A82" s="120">
        <v>11</v>
      </c>
      <c r="B82" s="139"/>
      <c r="C82" s="100"/>
      <c r="D82" s="68" t="s">
        <v>38</v>
      </c>
      <c r="E82" s="74"/>
      <c r="F82" s="93"/>
      <c r="G82" s="93"/>
      <c r="H82" s="93"/>
      <c r="I82" s="85"/>
      <c r="J82" s="123">
        <f>I82*F82</f>
        <v>0</v>
      </c>
    </row>
    <row r="83" spans="1:10" s="7" customFormat="1" ht="16.5" customHeight="1">
      <c r="A83" s="120"/>
      <c r="B83" s="139" t="s">
        <v>312</v>
      </c>
      <c r="C83" s="74" t="s">
        <v>32</v>
      </c>
      <c r="D83" s="70" t="s">
        <v>33</v>
      </c>
      <c r="E83" s="74" t="s">
        <v>5</v>
      </c>
      <c r="F83" s="79">
        <v>1</v>
      </c>
      <c r="G83" s="85"/>
      <c r="H83" s="85"/>
      <c r="I83" s="85"/>
      <c r="J83" s="123">
        <f>I83*F83</f>
        <v>0</v>
      </c>
    </row>
    <row r="84" spans="1:10" s="7" customFormat="1" ht="16.5" customHeight="1">
      <c r="A84" s="120"/>
      <c r="B84" s="139" t="s">
        <v>313</v>
      </c>
      <c r="C84" s="74" t="s">
        <v>34</v>
      </c>
      <c r="D84" s="70" t="s">
        <v>35</v>
      </c>
      <c r="E84" s="74" t="s">
        <v>5</v>
      </c>
      <c r="F84" s="79">
        <v>1</v>
      </c>
      <c r="G84" s="85"/>
      <c r="H84" s="85"/>
      <c r="I84" s="85"/>
      <c r="J84" s="123">
        <f>I84*F84</f>
        <v>0</v>
      </c>
    </row>
    <row r="85" spans="1:10" s="7" customFormat="1" ht="16.5" customHeight="1">
      <c r="A85" s="120"/>
      <c r="B85" s="139" t="s">
        <v>314</v>
      </c>
      <c r="C85" s="74" t="s">
        <v>36</v>
      </c>
      <c r="D85" s="70" t="s">
        <v>37</v>
      </c>
      <c r="E85" s="74" t="s">
        <v>5</v>
      </c>
      <c r="F85" s="79">
        <v>2</v>
      </c>
      <c r="G85" s="85"/>
      <c r="H85" s="85"/>
      <c r="I85" s="85"/>
      <c r="J85" s="123">
        <f>I85*F85</f>
        <v>0</v>
      </c>
    </row>
    <row r="86" spans="1:10" s="7" customFormat="1" ht="16.5" customHeight="1">
      <c r="A86" s="120"/>
      <c r="B86" s="139"/>
      <c r="C86" s="74"/>
      <c r="D86" s="81" t="s">
        <v>183</v>
      </c>
      <c r="E86" s="82"/>
      <c r="F86" s="83"/>
      <c r="G86" s="83"/>
      <c r="H86" s="83"/>
      <c r="I86" s="83">
        <f>H86+G86</f>
        <v>0</v>
      </c>
      <c r="J86" s="122">
        <f>SUM(J83:J85)</f>
        <v>0</v>
      </c>
    </row>
    <row r="87" spans="1:10" s="7" customFormat="1" ht="16.5" customHeight="1">
      <c r="A87" s="120">
        <v>12</v>
      </c>
      <c r="B87" s="139"/>
      <c r="C87" s="100"/>
      <c r="D87" s="68" t="s">
        <v>39</v>
      </c>
      <c r="E87" s="74"/>
      <c r="F87" s="93"/>
      <c r="G87" s="93"/>
      <c r="H87" s="93"/>
      <c r="I87" s="85">
        <f>H87+G87</f>
        <v>0</v>
      </c>
      <c r="J87" s="123">
        <f aca="true" t="shared" si="5" ref="J87:J94">I87*F87</f>
        <v>0</v>
      </c>
    </row>
    <row r="88" spans="1:10" s="7" customFormat="1" ht="16.5" customHeight="1">
      <c r="A88" s="120"/>
      <c r="B88" s="139" t="s">
        <v>315</v>
      </c>
      <c r="C88" s="101" t="s">
        <v>60</v>
      </c>
      <c r="D88" s="70" t="s">
        <v>143</v>
      </c>
      <c r="E88" s="74" t="s">
        <v>142</v>
      </c>
      <c r="F88" s="79">
        <v>1</v>
      </c>
      <c r="G88" s="85"/>
      <c r="H88" s="85"/>
      <c r="I88" s="85"/>
      <c r="J88" s="123">
        <f t="shared" si="5"/>
        <v>0</v>
      </c>
    </row>
    <row r="89" spans="1:10" s="7" customFormat="1" ht="16.5" customHeight="1">
      <c r="A89" s="120"/>
      <c r="B89" s="139" t="s">
        <v>316</v>
      </c>
      <c r="C89" s="87" t="s">
        <v>146</v>
      </c>
      <c r="D89" s="86" t="s">
        <v>147</v>
      </c>
      <c r="E89" s="87" t="s">
        <v>4</v>
      </c>
      <c r="F89" s="88">
        <v>2</v>
      </c>
      <c r="G89" s="89"/>
      <c r="H89" s="89"/>
      <c r="I89" s="85"/>
      <c r="J89" s="123">
        <f t="shared" si="5"/>
        <v>0</v>
      </c>
    </row>
    <row r="90" spans="1:10" s="7" customFormat="1" ht="16.5" customHeight="1">
      <c r="A90" s="120"/>
      <c r="B90" s="139" t="s">
        <v>317</v>
      </c>
      <c r="C90" s="87" t="s">
        <v>42</v>
      </c>
      <c r="D90" s="86" t="s">
        <v>157</v>
      </c>
      <c r="E90" s="87" t="s">
        <v>5</v>
      </c>
      <c r="F90" s="88">
        <v>2</v>
      </c>
      <c r="G90" s="89"/>
      <c r="H90" s="89"/>
      <c r="I90" s="85"/>
      <c r="J90" s="123">
        <f>I90*F90</f>
        <v>0</v>
      </c>
    </row>
    <row r="91" spans="1:10" s="7" customFormat="1" ht="16.5" customHeight="1">
      <c r="A91" s="120"/>
      <c r="B91" s="139" t="s">
        <v>318</v>
      </c>
      <c r="C91" s="87" t="s">
        <v>155</v>
      </c>
      <c r="D91" s="86" t="s">
        <v>156</v>
      </c>
      <c r="E91" s="87" t="s">
        <v>148</v>
      </c>
      <c r="F91" s="88">
        <v>1</v>
      </c>
      <c r="G91" s="89"/>
      <c r="H91" s="89"/>
      <c r="I91" s="85"/>
      <c r="J91" s="123">
        <f>I91*F91</f>
        <v>0</v>
      </c>
    </row>
    <row r="92" spans="1:10" s="7" customFormat="1" ht="16.5" customHeight="1">
      <c r="A92" s="120"/>
      <c r="B92" s="139" t="s">
        <v>319</v>
      </c>
      <c r="C92" s="87" t="s">
        <v>153</v>
      </c>
      <c r="D92" s="86" t="s">
        <v>154</v>
      </c>
      <c r="E92" s="87" t="s">
        <v>6</v>
      </c>
      <c r="F92" s="88">
        <v>5</v>
      </c>
      <c r="G92" s="89"/>
      <c r="H92" s="89"/>
      <c r="I92" s="85"/>
      <c r="J92" s="123">
        <f>I92*F92</f>
        <v>0</v>
      </c>
    </row>
    <row r="93" spans="1:10" s="7" customFormat="1" ht="16.5" customHeight="1">
      <c r="A93" s="120"/>
      <c r="B93" s="139" t="s">
        <v>320</v>
      </c>
      <c r="C93" s="74" t="s">
        <v>67</v>
      </c>
      <c r="D93" s="70" t="s">
        <v>202</v>
      </c>
      <c r="E93" s="74" t="s">
        <v>5</v>
      </c>
      <c r="F93" s="79">
        <v>1</v>
      </c>
      <c r="G93" s="85"/>
      <c r="H93" s="85"/>
      <c r="I93" s="85"/>
      <c r="J93" s="123">
        <f t="shared" si="5"/>
        <v>0</v>
      </c>
    </row>
    <row r="94" spans="1:10" s="7" customFormat="1" ht="16.5" customHeight="1">
      <c r="A94" s="120"/>
      <c r="B94" s="139" t="s">
        <v>321</v>
      </c>
      <c r="C94" s="87" t="s">
        <v>149</v>
      </c>
      <c r="D94" s="86" t="s">
        <v>150</v>
      </c>
      <c r="E94" s="87" t="s">
        <v>148</v>
      </c>
      <c r="F94" s="94">
        <v>1</v>
      </c>
      <c r="G94" s="89"/>
      <c r="H94" s="89"/>
      <c r="I94" s="85"/>
      <c r="J94" s="123">
        <f t="shared" si="5"/>
        <v>0</v>
      </c>
    </row>
    <row r="95" spans="1:10" s="7" customFormat="1" ht="16.5" customHeight="1">
      <c r="A95" s="120"/>
      <c r="B95" s="139" t="s">
        <v>322</v>
      </c>
      <c r="C95" s="87" t="s">
        <v>151</v>
      </c>
      <c r="D95" s="86" t="s">
        <v>152</v>
      </c>
      <c r="E95" s="87" t="s">
        <v>148</v>
      </c>
      <c r="F95" s="94">
        <v>2</v>
      </c>
      <c r="G95" s="89"/>
      <c r="H95" s="89"/>
      <c r="I95" s="85"/>
      <c r="J95" s="123">
        <f>I95*F95</f>
        <v>0</v>
      </c>
    </row>
    <row r="96" spans="1:10" s="7" customFormat="1" ht="16.5" customHeight="1">
      <c r="A96" s="120"/>
      <c r="B96" s="139"/>
      <c r="C96" s="74"/>
      <c r="D96" s="81" t="s">
        <v>184</v>
      </c>
      <c r="E96" s="82"/>
      <c r="F96" s="83"/>
      <c r="G96" s="83"/>
      <c r="H96" s="83"/>
      <c r="I96" s="83">
        <f>G96+H96</f>
        <v>0</v>
      </c>
      <c r="J96" s="122">
        <f>SUM(J88:J95)</f>
        <v>0</v>
      </c>
    </row>
    <row r="97" spans="1:10" s="7" customFormat="1" ht="16.5" customHeight="1">
      <c r="A97" s="120">
        <v>13</v>
      </c>
      <c r="B97" s="139"/>
      <c r="C97" s="67"/>
      <c r="D97" s="68" t="s">
        <v>247</v>
      </c>
      <c r="E97" s="74"/>
      <c r="F97" s="85"/>
      <c r="G97" s="85"/>
      <c r="H97" s="85"/>
      <c r="I97" s="85">
        <f>G97+H97</f>
        <v>0</v>
      </c>
      <c r="J97" s="127"/>
    </row>
    <row r="98" spans="1:10" s="7" customFormat="1" ht="16.5" customHeight="1">
      <c r="A98" s="120"/>
      <c r="B98" s="139" t="s">
        <v>323</v>
      </c>
      <c r="C98" s="142">
        <v>400650</v>
      </c>
      <c r="D98" s="143" t="s">
        <v>158</v>
      </c>
      <c r="E98" s="144" t="s">
        <v>5</v>
      </c>
      <c r="F98" s="145">
        <v>40</v>
      </c>
      <c r="G98" s="145"/>
      <c r="H98" s="145"/>
      <c r="I98" s="146"/>
      <c r="J98" s="147">
        <f>F98*I98</f>
        <v>0</v>
      </c>
    </row>
    <row r="99" spans="1:10" s="7" customFormat="1" ht="16.5" customHeight="1">
      <c r="A99" s="120"/>
      <c r="B99" s="139" t="s">
        <v>324</v>
      </c>
      <c r="C99" s="142">
        <v>400704</v>
      </c>
      <c r="D99" s="143" t="s">
        <v>159</v>
      </c>
      <c r="E99" s="144" t="s">
        <v>5</v>
      </c>
      <c r="F99" s="145">
        <v>24</v>
      </c>
      <c r="G99" s="145"/>
      <c r="H99" s="145"/>
      <c r="I99" s="146"/>
      <c r="J99" s="147">
        <f aca="true" t="shared" si="6" ref="J99:J126">F99*I99</f>
        <v>0</v>
      </c>
    </row>
    <row r="100" spans="1:10" s="7" customFormat="1" ht="16.5" customHeight="1">
      <c r="A100" s="120"/>
      <c r="B100" s="139" t="s">
        <v>325</v>
      </c>
      <c r="C100" s="142">
        <v>380104</v>
      </c>
      <c r="D100" s="143" t="s">
        <v>374</v>
      </c>
      <c r="E100" s="144" t="s">
        <v>6</v>
      </c>
      <c r="F100" s="145">
        <v>50</v>
      </c>
      <c r="G100" s="145"/>
      <c r="H100" s="145"/>
      <c r="I100" s="146"/>
      <c r="J100" s="147">
        <f t="shared" si="6"/>
        <v>0</v>
      </c>
    </row>
    <row r="101" spans="1:10" s="7" customFormat="1" ht="16.5" customHeight="1">
      <c r="A101" s="120"/>
      <c r="B101" s="139" t="s">
        <v>326</v>
      </c>
      <c r="C101" s="142">
        <v>380102</v>
      </c>
      <c r="D101" s="143" t="s">
        <v>375</v>
      </c>
      <c r="E101" s="144" t="s">
        <v>6</v>
      </c>
      <c r="F101" s="145">
        <v>150</v>
      </c>
      <c r="G101" s="145"/>
      <c r="H101" s="145"/>
      <c r="I101" s="146"/>
      <c r="J101" s="147">
        <f t="shared" si="6"/>
        <v>0</v>
      </c>
    </row>
    <row r="102" spans="1:10" s="7" customFormat="1" ht="16.5" customHeight="1">
      <c r="A102" s="120"/>
      <c r="B102" s="139" t="s">
        <v>327</v>
      </c>
      <c r="C102" s="142">
        <v>410704</v>
      </c>
      <c r="D102" s="143" t="s">
        <v>376</v>
      </c>
      <c r="E102" s="144" t="s">
        <v>5</v>
      </c>
      <c r="F102" s="145">
        <v>34</v>
      </c>
      <c r="G102" s="145"/>
      <c r="H102" s="145"/>
      <c r="I102" s="146"/>
      <c r="J102" s="147">
        <f t="shared" si="6"/>
        <v>0</v>
      </c>
    </row>
    <row r="103" spans="1:10" s="7" customFormat="1" ht="16.5" customHeight="1">
      <c r="A103" s="120"/>
      <c r="B103" s="139" t="s">
        <v>328</v>
      </c>
      <c r="C103" s="142">
        <v>410704</v>
      </c>
      <c r="D103" s="148" t="s">
        <v>377</v>
      </c>
      <c r="E103" s="144" t="s">
        <v>5</v>
      </c>
      <c r="F103" s="145">
        <v>14</v>
      </c>
      <c r="G103" s="145"/>
      <c r="H103" s="145"/>
      <c r="I103" s="146"/>
      <c r="J103" s="147">
        <f t="shared" si="6"/>
        <v>0</v>
      </c>
    </row>
    <row r="104" spans="1:10" s="7" customFormat="1" ht="16.5" customHeight="1">
      <c r="A104" s="120"/>
      <c r="B104" s="139" t="s">
        <v>329</v>
      </c>
      <c r="C104" s="142" t="s">
        <v>63</v>
      </c>
      <c r="D104" s="148" t="s">
        <v>64</v>
      </c>
      <c r="E104" s="144" t="s">
        <v>15</v>
      </c>
      <c r="F104" s="145">
        <v>6</v>
      </c>
      <c r="G104" s="145"/>
      <c r="H104" s="145"/>
      <c r="I104" s="146"/>
      <c r="J104" s="147">
        <f t="shared" si="6"/>
        <v>0</v>
      </c>
    </row>
    <row r="105" spans="1:10" s="7" customFormat="1" ht="16.5" customHeight="1">
      <c r="A105" s="120"/>
      <c r="B105" s="139" t="s">
        <v>330</v>
      </c>
      <c r="C105" s="142" t="s">
        <v>65</v>
      </c>
      <c r="D105" s="148" t="s">
        <v>66</v>
      </c>
      <c r="E105" s="144" t="s">
        <v>15</v>
      </c>
      <c r="F105" s="145">
        <v>3</v>
      </c>
      <c r="G105" s="145"/>
      <c r="H105" s="145"/>
      <c r="I105" s="146"/>
      <c r="J105" s="147">
        <f t="shared" si="6"/>
        <v>0</v>
      </c>
    </row>
    <row r="106" spans="1:10" s="7" customFormat="1" ht="11.25">
      <c r="A106" s="120"/>
      <c r="B106" s="139" t="s">
        <v>331</v>
      </c>
      <c r="C106" s="142" t="s">
        <v>160</v>
      </c>
      <c r="D106" s="148" t="s">
        <v>161</v>
      </c>
      <c r="E106" s="144" t="s">
        <v>15</v>
      </c>
      <c r="F106" s="145">
        <v>39</v>
      </c>
      <c r="G106" s="145"/>
      <c r="H106" s="145"/>
      <c r="I106" s="146"/>
      <c r="J106" s="147">
        <f t="shared" si="6"/>
        <v>0</v>
      </c>
    </row>
    <row r="107" spans="1:10" s="7" customFormat="1" ht="11.25">
      <c r="A107" s="120"/>
      <c r="B107" s="139" t="s">
        <v>332</v>
      </c>
      <c r="C107" s="142">
        <v>390201</v>
      </c>
      <c r="D107" s="143" t="s">
        <v>162</v>
      </c>
      <c r="E107" s="144" t="s">
        <v>6</v>
      </c>
      <c r="F107" s="145">
        <v>250</v>
      </c>
      <c r="G107" s="145"/>
      <c r="H107" s="145"/>
      <c r="I107" s="146"/>
      <c r="J107" s="147">
        <f t="shared" si="6"/>
        <v>0</v>
      </c>
    </row>
    <row r="108" spans="1:10" s="7" customFormat="1" ht="11.25">
      <c r="A108" s="120"/>
      <c r="B108" s="139" t="s">
        <v>333</v>
      </c>
      <c r="C108" s="142">
        <v>390216</v>
      </c>
      <c r="D108" s="143" t="s">
        <v>163</v>
      </c>
      <c r="E108" s="144" t="s">
        <v>6</v>
      </c>
      <c r="F108" s="145">
        <v>200</v>
      </c>
      <c r="G108" s="145"/>
      <c r="H108" s="145"/>
      <c r="I108" s="146"/>
      <c r="J108" s="147">
        <f t="shared" si="6"/>
        <v>0</v>
      </c>
    </row>
    <row r="109" spans="1:10" s="7" customFormat="1" ht="11.25">
      <c r="A109" s="120"/>
      <c r="B109" s="139" t="s">
        <v>334</v>
      </c>
      <c r="C109" s="142">
        <v>390203</v>
      </c>
      <c r="D109" s="143" t="s">
        <v>41</v>
      </c>
      <c r="E109" s="144" t="s">
        <v>6</v>
      </c>
      <c r="F109" s="145">
        <v>150</v>
      </c>
      <c r="G109" s="145"/>
      <c r="H109" s="145"/>
      <c r="I109" s="146"/>
      <c r="J109" s="147">
        <f t="shared" si="6"/>
        <v>0</v>
      </c>
    </row>
    <row r="110" spans="1:10" s="7" customFormat="1" ht="11.25">
      <c r="A110" s="120"/>
      <c r="B110" s="139" t="s">
        <v>335</v>
      </c>
      <c r="C110" s="142">
        <v>390217</v>
      </c>
      <c r="D110" s="143" t="s">
        <v>164</v>
      </c>
      <c r="E110" s="144" t="s">
        <v>6</v>
      </c>
      <c r="F110" s="145">
        <v>200</v>
      </c>
      <c r="G110" s="145"/>
      <c r="H110" s="145"/>
      <c r="I110" s="146"/>
      <c r="J110" s="147">
        <f t="shared" si="6"/>
        <v>0</v>
      </c>
    </row>
    <row r="111" spans="1:10" s="7" customFormat="1" ht="16.5" customHeight="1">
      <c r="A111" s="120"/>
      <c r="B111" s="139" t="s">
        <v>336</v>
      </c>
      <c r="C111" s="142">
        <v>390204</v>
      </c>
      <c r="D111" s="143" t="s">
        <v>165</v>
      </c>
      <c r="E111" s="144" t="s">
        <v>6</v>
      </c>
      <c r="F111" s="145">
        <v>50</v>
      </c>
      <c r="G111" s="145"/>
      <c r="H111" s="145"/>
      <c r="I111" s="146"/>
      <c r="J111" s="147">
        <f t="shared" si="6"/>
        <v>0</v>
      </c>
    </row>
    <row r="112" spans="1:10" s="7" customFormat="1" ht="16.5" customHeight="1">
      <c r="A112" s="120"/>
      <c r="B112" s="139" t="s">
        <v>337</v>
      </c>
      <c r="C112" s="142">
        <v>371380</v>
      </c>
      <c r="D112" s="143" t="s">
        <v>166</v>
      </c>
      <c r="E112" s="144" t="s">
        <v>5</v>
      </c>
      <c r="F112" s="145">
        <v>7</v>
      </c>
      <c r="G112" s="145"/>
      <c r="H112" s="145"/>
      <c r="I112" s="146"/>
      <c r="J112" s="147">
        <f t="shared" si="6"/>
        <v>0</v>
      </c>
    </row>
    <row r="113" spans="1:10" s="7" customFormat="1" ht="16.5" customHeight="1">
      <c r="A113" s="120"/>
      <c r="B113" s="139" t="s">
        <v>338</v>
      </c>
      <c r="C113" s="142">
        <v>371384</v>
      </c>
      <c r="D113" s="148" t="s">
        <v>40</v>
      </c>
      <c r="E113" s="144" t="s">
        <v>5</v>
      </c>
      <c r="F113" s="145">
        <v>1</v>
      </c>
      <c r="G113" s="145"/>
      <c r="H113" s="145"/>
      <c r="I113" s="146"/>
      <c r="J113" s="147">
        <f t="shared" si="6"/>
        <v>0</v>
      </c>
    </row>
    <row r="114" spans="1:10" s="7" customFormat="1" ht="16.5" customHeight="1">
      <c r="A114" s="120"/>
      <c r="B114" s="139" t="s">
        <v>339</v>
      </c>
      <c r="C114" s="142">
        <v>371386</v>
      </c>
      <c r="D114" s="148" t="s">
        <v>167</v>
      </c>
      <c r="E114" s="144" t="s">
        <v>5</v>
      </c>
      <c r="F114" s="145">
        <v>1</v>
      </c>
      <c r="G114" s="145"/>
      <c r="H114" s="145"/>
      <c r="I114" s="146"/>
      <c r="J114" s="147">
        <f t="shared" si="6"/>
        <v>0</v>
      </c>
    </row>
    <row r="115" spans="1:10" s="7" customFormat="1" ht="16.5" customHeight="1">
      <c r="A115" s="120"/>
      <c r="B115" s="139" t="s">
        <v>340</v>
      </c>
      <c r="C115" s="142" t="s">
        <v>378</v>
      </c>
      <c r="D115" s="148" t="s">
        <v>379</v>
      </c>
      <c r="E115" s="144" t="s">
        <v>5</v>
      </c>
      <c r="F115" s="145">
        <v>2</v>
      </c>
      <c r="G115" s="145"/>
      <c r="H115" s="145"/>
      <c r="I115" s="146"/>
      <c r="J115" s="147">
        <f t="shared" si="6"/>
        <v>0</v>
      </c>
    </row>
    <row r="116" spans="1:10" s="7" customFormat="1" ht="16.5" customHeight="1">
      <c r="A116" s="120"/>
      <c r="B116" s="139" t="s">
        <v>341</v>
      </c>
      <c r="C116" s="142">
        <v>411465</v>
      </c>
      <c r="D116" s="148" t="s">
        <v>380</v>
      </c>
      <c r="E116" s="144" t="s">
        <v>5</v>
      </c>
      <c r="F116" s="145">
        <v>7</v>
      </c>
      <c r="G116" s="145"/>
      <c r="H116" s="145"/>
      <c r="I116" s="146"/>
      <c r="J116" s="147">
        <f t="shared" si="6"/>
        <v>0</v>
      </c>
    </row>
    <row r="117" spans="1:10" s="7" customFormat="1" ht="16.5" customHeight="1">
      <c r="A117" s="120"/>
      <c r="B117" s="139" t="s">
        <v>342</v>
      </c>
      <c r="C117" s="142">
        <v>411444</v>
      </c>
      <c r="D117" s="148" t="s">
        <v>381</v>
      </c>
      <c r="E117" s="144" t="s">
        <v>5</v>
      </c>
      <c r="F117" s="145">
        <v>17</v>
      </c>
      <c r="G117" s="145"/>
      <c r="H117" s="145"/>
      <c r="I117" s="146"/>
      <c r="J117" s="147">
        <f t="shared" si="6"/>
        <v>0</v>
      </c>
    </row>
    <row r="118" spans="1:10" s="7" customFormat="1" ht="16.5" customHeight="1">
      <c r="A118" s="120"/>
      <c r="B118" s="139" t="s">
        <v>343</v>
      </c>
      <c r="C118" s="142" t="s">
        <v>382</v>
      </c>
      <c r="D118" s="148" t="s">
        <v>383</v>
      </c>
      <c r="E118" s="144" t="s">
        <v>5</v>
      </c>
      <c r="F118" s="145">
        <v>1</v>
      </c>
      <c r="G118" s="145"/>
      <c r="H118" s="145"/>
      <c r="I118" s="146"/>
      <c r="J118" s="147">
        <f t="shared" si="6"/>
        <v>0</v>
      </c>
    </row>
    <row r="119" spans="1:10" s="7" customFormat="1" ht="16.5" customHeight="1">
      <c r="A119" s="120"/>
      <c r="B119" s="139" t="s">
        <v>344</v>
      </c>
      <c r="C119" s="142" t="s">
        <v>384</v>
      </c>
      <c r="D119" s="148" t="s">
        <v>385</v>
      </c>
      <c r="E119" s="144" t="s">
        <v>5</v>
      </c>
      <c r="F119" s="145">
        <v>1</v>
      </c>
      <c r="G119" s="145"/>
      <c r="H119" s="145"/>
      <c r="I119" s="146"/>
      <c r="J119" s="147">
        <f t="shared" si="6"/>
        <v>0</v>
      </c>
    </row>
    <row r="120" spans="1:10" s="7" customFormat="1" ht="16.5" customHeight="1">
      <c r="A120" s="120"/>
      <c r="B120" s="139" t="s">
        <v>345</v>
      </c>
      <c r="C120" s="142" t="s">
        <v>386</v>
      </c>
      <c r="D120" s="148" t="s">
        <v>387</v>
      </c>
      <c r="E120" s="144" t="s">
        <v>5</v>
      </c>
      <c r="F120" s="145">
        <v>1</v>
      </c>
      <c r="G120" s="145"/>
      <c r="H120" s="145"/>
      <c r="I120" s="146"/>
      <c r="J120" s="147">
        <f t="shared" si="6"/>
        <v>0</v>
      </c>
    </row>
    <row r="121" spans="1:10" s="7" customFormat="1" ht="16.5" customHeight="1">
      <c r="A121" s="120"/>
      <c r="B121" s="139" t="s">
        <v>346</v>
      </c>
      <c r="C121" s="142" t="s">
        <v>388</v>
      </c>
      <c r="D121" s="148" t="s">
        <v>389</v>
      </c>
      <c r="E121" s="144" t="s">
        <v>5</v>
      </c>
      <c r="F121" s="145">
        <v>1</v>
      </c>
      <c r="G121" s="145"/>
      <c r="H121" s="145"/>
      <c r="I121" s="146"/>
      <c r="J121" s="147">
        <f t="shared" si="6"/>
        <v>0</v>
      </c>
    </row>
    <row r="122" spans="1:10" s="7" customFormat="1" ht="11.25">
      <c r="A122" s="120"/>
      <c r="B122" s="139" t="s">
        <v>347</v>
      </c>
      <c r="C122" s="142" t="s">
        <v>390</v>
      </c>
      <c r="D122" s="148" t="s">
        <v>391</v>
      </c>
      <c r="E122" s="144" t="s">
        <v>5</v>
      </c>
      <c r="F122" s="145">
        <v>20</v>
      </c>
      <c r="G122" s="145"/>
      <c r="H122" s="145"/>
      <c r="I122" s="146"/>
      <c r="J122" s="147">
        <f t="shared" si="6"/>
        <v>0</v>
      </c>
    </row>
    <row r="123" spans="1:10" s="7" customFormat="1" ht="22.5">
      <c r="A123" s="120"/>
      <c r="B123" s="139" t="s">
        <v>348</v>
      </c>
      <c r="C123" s="142" t="s">
        <v>392</v>
      </c>
      <c r="D123" s="148" t="s">
        <v>393</v>
      </c>
      <c r="E123" s="144" t="s">
        <v>5</v>
      </c>
      <c r="F123" s="145">
        <v>1</v>
      </c>
      <c r="G123" s="145"/>
      <c r="H123" s="145"/>
      <c r="I123" s="146"/>
      <c r="J123" s="147">
        <f t="shared" si="6"/>
        <v>0</v>
      </c>
    </row>
    <row r="124" spans="1:10" s="7" customFormat="1" ht="11.25">
      <c r="A124" s="120"/>
      <c r="B124" s="139" t="s">
        <v>349</v>
      </c>
      <c r="C124" s="142" t="s">
        <v>394</v>
      </c>
      <c r="D124" s="148" t="s">
        <v>395</v>
      </c>
      <c r="E124" s="149" t="s">
        <v>5</v>
      </c>
      <c r="F124" s="150">
        <v>2</v>
      </c>
      <c r="G124" s="145"/>
      <c r="H124" s="145"/>
      <c r="I124" s="146"/>
      <c r="J124" s="147">
        <f t="shared" si="6"/>
        <v>0</v>
      </c>
    </row>
    <row r="125" spans="1:10" s="7" customFormat="1" ht="11.25">
      <c r="A125" s="120"/>
      <c r="B125" s="139" t="s">
        <v>372</v>
      </c>
      <c r="C125" s="142" t="s">
        <v>396</v>
      </c>
      <c r="D125" s="148" t="s">
        <v>397</v>
      </c>
      <c r="E125" s="149" t="s">
        <v>5</v>
      </c>
      <c r="F125" s="150">
        <v>2</v>
      </c>
      <c r="G125" s="145"/>
      <c r="H125" s="145"/>
      <c r="I125" s="146"/>
      <c r="J125" s="147">
        <f t="shared" si="6"/>
        <v>0</v>
      </c>
    </row>
    <row r="126" spans="1:10" s="7" customFormat="1" ht="11.25">
      <c r="A126" s="120"/>
      <c r="B126" s="139" t="s">
        <v>373</v>
      </c>
      <c r="C126" s="156" t="s">
        <v>398</v>
      </c>
      <c r="D126" s="151" t="s">
        <v>399</v>
      </c>
      <c r="E126" s="152" t="s">
        <v>5</v>
      </c>
      <c r="F126" s="153">
        <v>6</v>
      </c>
      <c r="G126" s="154"/>
      <c r="H126" s="154"/>
      <c r="I126" s="146"/>
      <c r="J126" s="155">
        <f t="shared" si="6"/>
        <v>0</v>
      </c>
    </row>
    <row r="127" spans="1:10" s="7" customFormat="1" ht="16.5" customHeight="1">
      <c r="A127" s="120"/>
      <c r="B127" s="139"/>
      <c r="C127" s="74"/>
      <c r="D127" s="81" t="s">
        <v>185</v>
      </c>
      <c r="E127" s="82"/>
      <c r="F127" s="83"/>
      <c r="G127" s="83"/>
      <c r="H127" s="83"/>
      <c r="I127" s="83"/>
      <c r="J127" s="122">
        <f>SUM(J98:J126)</f>
        <v>0</v>
      </c>
    </row>
    <row r="128" spans="1:10" s="7" customFormat="1" ht="16.5" customHeight="1">
      <c r="A128" s="120">
        <v>14</v>
      </c>
      <c r="B128" s="139"/>
      <c r="C128" s="74"/>
      <c r="D128" s="68" t="s">
        <v>248</v>
      </c>
      <c r="E128" s="67"/>
      <c r="F128" s="102"/>
      <c r="G128" s="102"/>
      <c r="H128" s="102"/>
      <c r="I128" s="102"/>
      <c r="J128" s="127"/>
    </row>
    <row r="129" spans="1:10" s="7" customFormat="1" ht="16.5" customHeight="1">
      <c r="A129" s="120"/>
      <c r="B129" s="139" t="s">
        <v>350</v>
      </c>
      <c r="C129" s="74" t="s">
        <v>209</v>
      </c>
      <c r="D129" s="99" t="s">
        <v>210</v>
      </c>
      <c r="E129" s="74" t="s">
        <v>6</v>
      </c>
      <c r="F129" s="103">
        <v>50</v>
      </c>
      <c r="G129" s="103"/>
      <c r="H129" s="103"/>
      <c r="I129" s="103"/>
      <c r="J129" s="128">
        <f aca="true" t="shared" si="7" ref="J129:J149">F129*I129</f>
        <v>0</v>
      </c>
    </row>
    <row r="130" spans="1:10" s="7" customFormat="1" ht="16.5" customHeight="1">
      <c r="A130" s="120"/>
      <c r="B130" s="139" t="s">
        <v>351</v>
      </c>
      <c r="C130" s="74" t="s">
        <v>211</v>
      </c>
      <c r="D130" s="99" t="s">
        <v>212</v>
      </c>
      <c r="E130" s="74" t="s">
        <v>5</v>
      </c>
      <c r="F130" s="103">
        <v>20</v>
      </c>
      <c r="G130" s="103"/>
      <c r="H130" s="103"/>
      <c r="I130" s="103"/>
      <c r="J130" s="128">
        <f t="shared" si="7"/>
        <v>0</v>
      </c>
    </row>
    <row r="131" spans="1:10" s="7" customFormat="1" ht="16.5" customHeight="1">
      <c r="A131" s="120"/>
      <c r="B131" s="139" t="s">
        <v>352</v>
      </c>
      <c r="C131" s="87" t="s">
        <v>213</v>
      </c>
      <c r="D131" s="86" t="s">
        <v>214</v>
      </c>
      <c r="E131" s="74" t="s">
        <v>6</v>
      </c>
      <c r="F131" s="103">
        <v>200</v>
      </c>
      <c r="G131" s="89"/>
      <c r="H131" s="89"/>
      <c r="I131" s="89"/>
      <c r="J131" s="128">
        <f t="shared" si="7"/>
        <v>0</v>
      </c>
    </row>
    <row r="132" spans="1:10" s="7" customFormat="1" ht="16.5" customHeight="1">
      <c r="A132" s="120"/>
      <c r="B132" s="139" t="s">
        <v>353</v>
      </c>
      <c r="C132" s="87" t="s">
        <v>215</v>
      </c>
      <c r="D132" s="86" t="s">
        <v>216</v>
      </c>
      <c r="E132" s="74" t="s">
        <v>6</v>
      </c>
      <c r="F132" s="103">
        <v>100</v>
      </c>
      <c r="G132" s="89"/>
      <c r="H132" s="89"/>
      <c r="I132" s="89"/>
      <c r="J132" s="128">
        <f t="shared" si="7"/>
        <v>0</v>
      </c>
    </row>
    <row r="133" spans="1:10" s="7" customFormat="1" ht="16.5" customHeight="1">
      <c r="A133" s="120"/>
      <c r="B133" s="139" t="s">
        <v>354</v>
      </c>
      <c r="C133" s="87" t="s">
        <v>217</v>
      </c>
      <c r="D133" s="86" t="s">
        <v>218</v>
      </c>
      <c r="E133" s="74" t="s">
        <v>6</v>
      </c>
      <c r="F133" s="103">
        <v>100</v>
      </c>
      <c r="G133" s="89"/>
      <c r="H133" s="89"/>
      <c r="I133" s="89"/>
      <c r="J133" s="128">
        <f t="shared" si="7"/>
        <v>0</v>
      </c>
    </row>
    <row r="134" spans="1:10" s="7" customFormat="1" ht="16.5" customHeight="1">
      <c r="A134" s="120"/>
      <c r="B134" s="139" t="s">
        <v>355</v>
      </c>
      <c r="C134" s="87" t="s">
        <v>219</v>
      </c>
      <c r="D134" s="86" t="s">
        <v>220</v>
      </c>
      <c r="E134" s="74" t="s">
        <v>5</v>
      </c>
      <c r="F134" s="103">
        <v>20</v>
      </c>
      <c r="G134" s="89"/>
      <c r="H134" s="89"/>
      <c r="I134" s="89"/>
      <c r="J134" s="128">
        <f t="shared" si="7"/>
        <v>0</v>
      </c>
    </row>
    <row r="135" spans="1:10" s="7" customFormat="1" ht="16.5" customHeight="1">
      <c r="A135" s="120"/>
      <c r="B135" s="139" t="s">
        <v>356</v>
      </c>
      <c r="C135" s="87" t="s">
        <v>221</v>
      </c>
      <c r="D135" s="86" t="s">
        <v>222</v>
      </c>
      <c r="E135" s="74" t="s">
        <v>5</v>
      </c>
      <c r="F135" s="103">
        <v>8</v>
      </c>
      <c r="G135" s="89"/>
      <c r="H135" s="89"/>
      <c r="I135" s="89"/>
      <c r="J135" s="128">
        <f t="shared" si="7"/>
        <v>0</v>
      </c>
    </row>
    <row r="136" spans="1:10" s="7" customFormat="1" ht="16.5" customHeight="1">
      <c r="A136" s="120"/>
      <c r="B136" s="139" t="s">
        <v>357</v>
      </c>
      <c r="C136" s="87" t="s">
        <v>223</v>
      </c>
      <c r="D136" s="86" t="s">
        <v>224</v>
      </c>
      <c r="E136" s="74" t="s">
        <v>6</v>
      </c>
      <c r="F136" s="103">
        <v>20</v>
      </c>
      <c r="G136" s="89"/>
      <c r="H136" s="89"/>
      <c r="I136" s="89"/>
      <c r="J136" s="128">
        <f t="shared" si="7"/>
        <v>0</v>
      </c>
    </row>
    <row r="137" spans="1:10" s="7" customFormat="1" ht="16.5" customHeight="1">
      <c r="A137" s="120"/>
      <c r="B137" s="139" t="s">
        <v>358</v>
      </c>
      <c r="C137" s="87" t="s">
        <v>225</v>
      </c>
      <c r="D137" s="86" t="s">
        <v>226</v>
      </c>
      <c r="E137" s="74" t="s">
        <v>5</v>
      </c>
      <c r="F137" s="103">
        <v>4</v>
      </c>
      <c r="G137" s="89"/>
      <c r="H137" s="89"/>
      <c r="I137" s="89"/>
      <c r="J137" s="128">
        <f t="shared" si="7"/>
        <v>0</v>
      </c>
    </row>
    <row r="138" spans="1:10" s="7" customFormat="1" ht="16.5" customHeight="1">
      <c r="A138" s="120"/>
      <c r="B138" s="139" t="s">
        <v>359</v>
      </c>
      <c r="C138" s="87" t="s">
        <v>227</v>
      </c>
      <c r="D138" s="86" t="s">
        <v>228</v>
      </c>
      <c r="E138" s="74" t="s">
        <v>6</v>
      </c>
      <c r="F138" s="103">
        <v>2</v>
      </c>
      <c r="G138" s="89"/>
      <c r="H138" s="89"/>
      <c r="I138" s="89"/>
      <c r="J138" s="128">
        <f t="shared" si="7"/>
        <v>0</v>
      </c>
    </row>
    <row r="139" spans="1:10" s="7" customFormat="1" ht="16.5" customHeight="1">
      <c r="A139" s="120"/>
      <c r="B139" s="139" t="s">
        <v>360</v>
      </c>
      <c r="C139" s="87" t="s">
        <v>227</v>
      </c>
      <c r="D139" s="86" t="s">
        <v>229</v>
      </c>
      <c r="E139" s="74" t="s">
        <v>6</v>
      </c>
      <c r="F139" s="103">
        <v>30</v>
      </c>
      <c r="G139" s="89"/>
      <c r="H139" s="89"/>
      <c r="I139" s="89"/>
      <c r="J139" s="128">
        <f t="shared" si="7"/>
        <v>0</v>
      </c>
    </row>
    <row r="140" spans="1:10" s="7" customFormat="1" ht="16.5" customHeight="1">
      <c r="A140" s="120"/>
      <c r="B140" s="139" t="s">
        <v>361</v>
      </c>
      <c r="C140" s="87" t="s">
        <v>230</v>
      </c>
      <c r="D140" s="86" t="s">
        <v>231</v>
      </c>
      <c r="E140" s="74" t="s">
        <v>5</v>
      </c>
      <c r="F140" s="103">
        <v>1</v>
      </c>
      <c r="G140" s="89"/>
      <c r="H140" s="89"/>
      <c r="I140" s="89"/>
      <c r="J140" s="128">
        <f t="shared" si="7"/>
        <v>0</v>
      </c>
    </row>
    <row r="141" spans="1:10" s="7" customFormat="1" ht="16.5" customHeight="1">
      <c r="A141" s="120"/>
      <c r="B141" s="139" t="s">
        <v>362</v>
      </c>
      <c r="C141" s="87" t="s">
        <v>232</v>
      </c>
      <c r="D141" s="86" t="s">
        <v>233</v>
      </c>
      <c r="E141" s="74" t="s">
        <v>15</v>
      </c>
      <c r="F141" s="103">
        <v>1</v>
      </c>
      <c r="G141" s="89"/>
      <c r="H141" s="89"/>
      <c r="I141" s="89"/>
      <c r="J141" s="128">
        <f t="shared" si="7"/>
        <v>0</v>
      </c>
    </row>
    <row r="142" spans="1:10" s="7" customFormat="1" ht="16.5" customHeight="1">
      <c r="A142" s="120"/>
      <c r="B142" s="139" t="s">
        <v>363</v>
      </c>
      <c r="C142" s="87" t="s">
        <v>234</v>
      </c>
      <c r="D142" s="86" t="s">
        <v>235</v>
      </c>
      <c r="E142" s="74" t="s">
        <v>5</v>
      </c>
      <c r="F142" s="103">
        <v>1</v>
      </c>
      <c r="G142" s="89"/>
      <c r="H142" s="89"/>
      <c r="I142" s="89"/>
      <c r="J142" s="128">
        <f t="shared" si="7"/>
        <v>0</v>
      </c>
    </row>
    <row r="143" spans="1:10" s="7" customFormat="1" ht="16.5" customHeight="1">
      <c r="A143" s="120"/>
      <c r="B143" s="139" t="s">
        <v>364</v>
      </c>
      <c r="C143" s="87" t="s">
        <v>217</v>
      </c>
      <c r="D143" s="86" t="s">
        <v>236</v>
      </c>
      <c r="E143" s="74" t="s">
        <v>70</v>
      </c>
      <c r="F143" s="103">
        <v>1</v>
      </c>
      <c r="G143" s="89"/>
      <c r="H143" s="89"/>
      <c r="I143" s="89"/>
      <c r="J143" s="128">
        <f t="shared" si="7"/>
        <v>0</v>
      </c>
    </row>
    <row r="144" spans="1:10" s="7" customFormat="1" ht="16.5" customHeight="1">
      <c r="A144" s="120"/>
      <c r="B144" s="139" t="s">
        <v>365</v>
      </c>
      <c r="C144" s="87" t="s">
        <v>217</v>
      </c>
      <c r="D144" s="86" t="s">
        <v>237</v>
      </c>
      <c r="E144" s="74" t="s">
        <v>5</v>
      </c>
      <c r="F144" s="103">
        <v>1</v>
      </c>
      <c r="G144" s="89"/>
      <c r="H144" s="89"/>
      <c r="I144" s="89"/>
      <c r="J144" s="128">
        <f t="shared" si="7"/>
        <v>0</v>
      </c>
    </row>
    <row r="145" spans="1:10" s="7" customFormat="1" ht="16.5" customHeight="1">
      <c r="A145" s="120"/>
      <c r="B145" s="139" t="s">
        <v>366</v>
      </c>
      <c r="C145" s="87" t="s">
        <v>238</v>
      </c>
      <c r="D145" s="86" t="s">
        <v>239</v>
      </c>
      <c r="E145" s="87" t="s">
        <v>5</v>
      </c>
      <c r="F145" s="103">
        <v>1</v>
      </c>
      <c r="G145" s="89"/>
      <c r="H145" s="89"/>
      <c r="I145" s="89"/>
      <c r="J145" s="128">
        <f t="shared" si="7"/>
        <v>0</v>
      </c>
    </row>
    <row r="146" spans="1:10" s="7" customFormat="1" ht="16.5" customHeight="1">
      <c r="A146" s="120"/>
      <c r="B146" s="139" t="s">
        <v>367</v>
      </c>
      <c r="C146" s="87" t="s">
        <v>240</v>
      </c>
      <c r="D146" s="86" t="s">
        <v>241</v>
      </c>
      <c r="E146" s="87" t="s">
        <v>5</v>
      </c>
      <c r="F146" s="103">
        <v>1</v>
      </c>
      <c r="G146" s="89"/>
      <c r="H146" s="89"/>
      <c r="I146" s="89"/>
      <c r="J146" s="128">
        <f t="shared" si="7"/>
        <v>0</v>
      </c>
    </row>
    <row r="147" spans="1:10" s="7" customFormat="1" ht="16.5" customHeight="1">
      <c r="A147" s="120"/>
      <c r="B147" s="139" t="s">
        <v>368</v>
      </c>
      <c r="C147" s="87" t="s">
        <v>242</v>
      </c>
      <c r="D147" s="86" t="s">
        <v>243</v>
      </c>
      <c r="E147" s="87" t="s">
        <v>5</v>
      </c>
      <c r="F147" s="103">
        <v>2</v>
      </c>
      <c r="G147" s="89"/>
      <c r="H147" s="89"/>
      <c r="I147" s="89"/>
      <c r="J147" s="128">
        <f t="shared" si="7"/>
        <v>0</v>
      </c>
    </row>
    <row r="148" spans="1:10" s="7" customFormat="1" ht="16.5" customHeight="1">
      <c r="A148" s="120"/>
      <c r="B148" s="139" t="s">
        <v>369</v>
      </c>
      <c r="C148" s="87" t="s">
        <v>217</v>
      </c>
      <c r="D148" s="86" t="s">
        <v>244</v>
      </c>
      <c r="E148" s="87" t="s">
        <v>15</v>
      </c>
      <c r="F148" s="103">
        <v>1</v>
      </c>
      <c r="G148" s="89"/>
      <c r="H148" s="89"/>
      <c r="I148" s="89"/>
      <c r="J148" s="128">
        <f t="shared" si="7"/>
        <v>0</v>
      </c>
    </row>
    <row r="149" spans="1:10" s="7" customFormat="1" ht="16.5" customHeight="1">
      <c r="A149" s="120"/>
      <c r="B149" s="139" t="s">
        <v>370</v>
      </c>
      <c r="C149" s="87" t="s">
        <v>217</v>
      </c>
      <c r="D149" s="86" t="s">
        <v>245</v>
      </c>
      <c r="E149" s="87" t="s">
        <v>15</v>
      </c>
      <c r="F149" s="103">
        <v>1</v>
      </c>
      <c r="G149" s="89"/>
      <c r="H149" s="89"/>
      <c r="I149" s="89"/>
      <c r="J149" s="128">
        <f t="shared" si="7"/>
        <v>0</v>
      </c>
    </row>
    <row r="150" spans="1:10" s="7" customFormat="1" ht="16.5" customHeight="1">
      <c r="A150" s="120"/>
      <c r="B150" s="139"/>
      <c r="C150" s="87"/>
      <c r="D150" s="81" t="s">
        <v>186</v>
      </c>
      <c r="E150" s="82"/>
      <c r="F150" s="83"/>
      <c r="G150" s="83"/>
      <c r="H150" s="83"/>
      <c r="I150" s="83"/>
      <c r="J150" s="122">
        <f>SUM(J129:J149)</f>
        <v>0</v>
      </c>
    </row>
    <row r="151" spans="1:10" s="7" customFormat="1" ht="16.5" customHeight="1">
      <c r="A151" s="120">
        <v>15</v>
      </c>
      <c r="B151" s="139"/>
      <c r="C151" s="100"/>
      <c r="D151" s="68" t="s">
        <v>43</v>
      </c>
      <c r="E151" s="74"/>
      <c r="F151" s="85"/>
      <c r="G151" s="85"/>
      <c r="H151" s="85"/>
      <c r="I151" s="85"/>
      <c r="J151" s="123"/>
    </row>
    <row r="152" spans="1:10" s="7" customFormat="1" ht="16.5" customHeight="1">
      <c r="A152" s="120"/>
      <c r="B152" s="139" t="s">
        <v>371</v>
      </c>
      <c r="C152" s="74" t="s">
        <v>17</v>
      </c>
      <c r="D152" s="76" t="s">
        <v>43</v>
      </c>
      <c r="E152" s="74" t="s">
        <v>3</v>
      </c>
      <c r="F152" s="79">
        <v>100</v>
      </c>
      <c r="G152" s="85"/>
      <c r="H152" s="85"/>
      <c r="I152" s="85"/>
      <c r="J152" s="123">
        <f>I152*F152</f>
        <v>0</v>
      </c>
    </row>
    <row r="153" spans="1:10" s="7" customFormat="1" ht="16.5" customHeight="1">
      <c r="A153" s="120"/>
      <c r="B153" s="139"/>
      <c r="C153" s="74"/>
      <c r="D153" s="81" t="s">
        <v>246</v>
      </c>
      <c r="E153" s="82"/>
      <c r="F153" s="83"/>
      <c r="G153" s="83"/>
      <c r="H153" s="83"/>
      <c r="I153" s="83"/>
      <c r="J153" s="122">
        <f>SUM(J152)</f>
        <v>0</v>
      </c>
    </row>
    <row r="154" spans="1:10" s="7" customFormat="1" ht="16.5" customHeight="1">
      <c r="A154" s="120"/>
      <c r="B154" s="139"/>
      <c r="C154" s="74"/>
      <c r="D154" s="104"/>
      <c r="E154" s="74"/>
      <c r="F154" s="85"/>
      <c r="G154" s="85"/>
      <c r="H154" s="85"/>
      <c r="I154" s="85"/>
      <c r="J154" s="123"/>
    </row>
    <row r="155" spans="1:10" s="7" customFormat="1" ht="16.5" customHeight="1">
      <c r="A155" s="120"/>
      <c r="B155" s="139"/>
      <c r="C155" s="74"/>
      <c r="D155" s="81"/>
      <c r="E155" s="105"/>
      <c r="F155" s="106"/>
      <c r="G155" s="107"/>
      <c r="H155" s="107"/>
      <c r="I155" s="108" t="s">
        <v>9</v>
      </c>
      <c r="J155" s="129">
        <f>SUM(J153+J150+J127+J96+J86+J81+J77+J73+J69+J64+J48+J41+J37+J27+J19)</f>
        <v>0</v>
      </c>
    </row>
    <row r="156" spans="1:10" s="7" customFormat="1" ht="16.5" customHeight="1">
      <c r="A156" s="120"/>
      <c r="B156" s="139"/>
      <c r="C156" s="74"/>
      <c r="D156" s="81"/>
      <c r="E156" s="105"/>
      <c r="F156" s="106"/>
      <c r="G156" s="107"/>
      <c r="H156" s="107"/>
      <c r="I156" s="109" t="s">
        <v>87</v>
      </c>
      <c r="J156" s="122">
        <f>J155*0.25</f>
        <v>0</v>
      </c>
    </row>
    <row r="157" spans="1:10" s="7" customFormat="1" ht="19.5" customHeight="1" thickBot="1">
      <c r="A157" s="130"/>
      <c r="B157" s="141"/>
      <c r="C157" s="131"/>
      <c r="D157" s="132"/>
      <c r="E157" s="133"/>
      <c r="F157" s="134"/>
      <c r="G157" s="135"/>
      <c r="H157" s="193" t="s">
        <v>77</v>
      </c>
      <c r="I157" s="193"/>
      <c r="J157" s="136">
        <f>SUM(J155:J156)</f>
        <v>0</v>
      </c>
    </row>
  </sheetData>
  <sheetProtection/>
  <mergeCells count="1">
    <mergeCell ref="H157:I157"/>
  </mergeCells>
  <printOptions gridLines="1" horizontalCentered="1"/>
  <pageMargins left="0.4330708661417323" right="0.35433070866141736" top="1.220472440944882" bottom="0.984251968503937" header="0.6692913385826772" footer="0.5905511811023623"/>
  <pageSetup fitToHeight="0" horizontalDpi="600" verticalDpi="600" orientation="landscape" paperSize="9" scale="69" r:id="rId1"/>
  <headerFooter alignWithMargins="0">
    <oddHeader>&amp;L&amp;11SECRETARIA DO MEIO AMBIENTE
FUNDAÇÃO FLORESTAL
Setor de Engenharia e Infraestrutura&amp;C&amp;11PARQUE ESTADUAL ASSESSORIA DE REFORMA AGRARIA
Escritório Técnico e Administrativo Regional&amp;R&amp;11Planilha  Orçamentária
data base CPOS 166 - Novembro/2015
</oddHeader>
    <oddFooter>&amp;L&amp;5Servidor Geral 2016/Obras Florestal/ARA Valinhos/Ara Valinhos - CPOS 166 rev1&amp;CAbril/2016&amp;Rpágina &amp;P / &amp;N</oddFooter>
  </headerFooter>
  <rowBreaks count="4" manualBreakCount="4">
    <brk id="37" max="9" man="1"/>
    <brk id="62" max="9" man="1"/>
    <brk id="96" max="9" man="1"/>
    <brk id="1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keywords/>
  <dc:description/>
  <cp:lastModifiedBy>Markus Vinicius Trevisan</cp:lastModifiedBy>
  <cp:lastPrinted>2016-06-06T19:12:33Z</cp:lastPrinted>
  <dcterms:created xsi:type="dcterms:W3CDTF">1998-09-28T13:48:05Z</dcterms:created>
  <dcterms:modified xsi:type="dcterms:W3CDTF">2016-07-22T12:03:51Z</dcterms:modified>
  <cp:category/>
  <cp:version/>
  <cp:contentType/>
  <cp:contentStatus/>
</cp:coreProperties>
</file>